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.1 บัญชีเกณฑ์คงค้าง\1 บัญชีเกณฑ์คงค้าง\บัญชีเกณฑ์คงค้างปี 2569\รพร.ท่าบ่อ\9.ส่งขึ้นเวป hfo69\GF เทียบ GL นำเสนอประจำเดือน\"/>
    </mc:Choice>
  </mc:AlternateContent>
  <bookViews>
    <workbookView xWindow="0" yWindow="0" windowWidth="28800" windowHeight="11625"/>
  </bookViews>
  <sheets>
    <sheet name="ทำรายงาน กระดาษทำการ เม.ย." sheetId="1" r:id="rId1"/>
  </sheets>
  <definedNames>
    <definedName name="_xlnm._FilterDatabase" localSheetId="0" hidden="1">'ทำรายงาน กระดาษทำการ เม.ย.'!$H$2:$H$92</definedName>
    <definedName name="_xlnm.Print_Titles" localSheetId="0">'ทำรายงาน กระดาษทำการ เม.ย.'!$2:$6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2" i="1" l="1"/>
  <c r="G92" i="1"/>
  <c r="F92" i="1"/>
  <c r="E92" i="1"/>
  <c r="D92" i="1"/>
  <c r="C92" i="1"/>
  <c r="B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I68" i="1"/>
  <c r="H68" i="1" s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I92" i="1" l="1"/>
  <c r="L92" i="1" s="1"/>
  <c r="H92" i="1"/>
</calcChain>
</file>

<file path=xl/comments1.xml><?xml version="1.0" encoding="utf-8"?>
<comments xmlns="http://schemas.openxmlformats.org/spreadsheetml/2006/main">
  <authors>
    <author>Windows Blacklight 4</author>
  </authors>
  <commentList>
    <comment ref="H67" authorId="0" shapeId="0">
      <text>
        <r>
          <rPr>
            <b/>
            <sz val="8"/>
            <color indexed="81"/>
            <rFont val="Tahoma"/>
            <family val="2"/>
          </rPr>
          <t>Windows Blacklight 4:</t>
        </r>
        <r>
          <rPr>
            <sz val="8"/>
            <color indexed="81"/>
            <rFont val="Tahoma"/>
            <family val="2"/>
          </rPr>
          <t xml:space="preserve">
ส่วนต่าง21550</t>
        </r>
      </text>
    </comment>
    <comment ref="H68" authorId="0" shapeId="0">
      <text>
        <r>
          <rPr>
            <b/>
            <sz val="8"/>
            <color indexed="81"/>
            <rFont val="Tahoma"/>
            <family val="2"/>
          </rPr>
          <t>Windows Blacklight 4:</t>
        </r>
        <r>
          <rPr>
            <sz val="8"/>
            <color indexed="81"/>
            <rFont val="Tahoma"/>
            <family val="2"/>
          </rPr>
          <t xml:space="preserve">
ส่วนต่าง21550</t>
        </r>
      </text>
    </comment>
    <comment ref="H69" authorId="0" shapeId="0">
      <text>
        <r>
          <rPr>
            <b/>
            <sz val="8"/>
            <color indexed="81"/>
            <rFont val="Tahoma"/>
            <family val="2"/>
          </rPr>
          <t>Windows Blacklight 4:</t>
        </r>
        <r>
          <rPr>
            <sz val="8"/>
            <color indexed="81"/>
            <rFont val="Tahoma"/>
            <family val="2"/>
          </rPr>
          <t xml:space="preserve">
ส่วนต่าง21550</t>
        </r>
      </text>
    </comment>
    <comment ref="H70" authorId="0" shapeId="0">
      <text>
        <r>
          <rPr>
            <b/>
            <sz val="8"/>
            <color indexed="81"/>
            <rFont val="Tahoma"/>
            <family val="2"/>
          </rPr>
          <t>Windows Blacklight 4:</t>
        </r>
        <r>
          <rPr>
            <sz val="8"/>
            <color indexed="81"/>
            <rFont val="Tahoma"/>
            <family val="2"/>
          </rPr>
          <t xml:space="preserve">
ส่วนต่าง21550</t>
        </r>
      </text>
    </comment>
    <comment ref="H71" authorId="0" shapeId="0">
      <text>
        <r>
          <rPr>
            <b/>
            <sz val="8"/>
            <color indexed="81"/>
            <rFont val="Tahoma"/>
            <family val="2"/>
          </rPr>
          <t>Windows Blacklight 4:</t>
        </r>
        <r>
          <rPr>
            <sz val="8"/>
            <color indexed="81"/>
            <rFont val="Tahoma"/>
            <family val="2"/>
          </rPr>
          <t xml:space="preserve">
ส่วนต่าง21550</t>
        </r>
      </text>
    </comment>
  </commentList>
</comments>
</file>

<file path=xl/sharedStrings.xml><?xml version="1.0" encoding="utf-8"?>
<sst xmlns="http://schemas.openxmlformats.org/spreadsheetml/2006/main" count="201" uniqueCount="128">
  <si>
    <t>กระดาษทำการ</t>
  </si>
  <si>
    <t>ประจำเดือน เมษายน 2569</t>
  </si>
  <si>
    <t>งบทดลอง GF ศูนย์ต้นทุนเดิม</t>
  </si>
  <si>
    <t>งบทดลอง GF ศูนย์ต้นทุนใหม่</t>
  </si>
  <si>
    <t xml:space="preserve">รวมงบทดลอง GF </t>
  </si>
  <si>
    <t>ส่วนต่าง</t>
  </si>
  <si>
    <t>งบทดลองเกณฑ์คงค้าง</t>
  </si>
  <si>
    <t>ปัญหา อุปสรรค และข้อเสนอแนะเพิ่มเติม</t>
  </si>
  <si>
    <t>บัญชีแยกประเภท</t>
  </si>
  <si>
    <t>DR</t>
  </si>
  <si>
    <t>CR</t>
  </si>
  <si>
    <t>บวก เดบิต ติดลบ เคดิต</t>
  </si>
  <si>
    <t>1101020501     เงินฝากคลัง</t>
  </si>
  <si>
    <t>มีรายการที่เบิกเงินจากคลังแล้วรอจ่ายชำระในเดือน พฤษภาคม 2569 และมีเงินประกันสัญญาที่อยู่ระหว่างรับ - จ่ายอยู่ในรายการนี้ด้วย</t>
  </si>
  <si>
    <t>1101020601     ง/ฝธ.เพื่อนำส่งคลัง</t>
  </si>
  <si>
    <t>เงินหลักประกันรอคืนให้บริษัท</t>
  </si>
  <si>
    <t>ผลต่างเป็นยอดภาษีเงินงบประมาณที่ยังไม่นำส่ง 936.47</t>
  </si>
  <si>
    <t>1101020603     ง/ฝ ธนาคาร-ในงปม.</t>
  </si>
  <si>
    <t>เงินเบิกเกินรอนำส่งคืนคลัง</t>
  </si>
  <si>
    <t>1101020604     ง/ฝ ธนาคาร-นอกงปม.</t>
  </si>
  <si>
    <t>เบิกเงินจากคลังรอจ่าย</t>
  </si>
  <si>
    <t>เงินประกันสัญญา บจก.เอสศิริ ซัพพลาย 19,940+14,990  (31/10/2568)</t>
  </si>
  <si>
    <t>1102050124     ค้างรับจาก บก.</t>
  </si>
  <si>
    <t>รายการกลุ่มงานการเงินบันทึกรอตัดอัตโนมัติ</t>
  </si>
  <si>
    <t>1205010101     อาคารเพื่อการอาศัย</t>
  </si>
  <si>
    <t>กลุ่มงานพัสดุกำลังดำเนินการจัดทำให้ถูกต้อง</t>
  </si>
  <si>
    <t>1205010103     คสส. อาคารเพื่อการอาศัย</t>
  </si>
  <si>
    <t>1205020101     อาคารสำนักงาน</t>
  </si>
  <si>
    <t>1205020103     คสส. อาคาร สนง.</t>
  </si>
  <si>
    <t>1205030101     อาคารเพื่อป/ยอื่น</t>
  </si>
  <si>
    <t>1205030103    คสส. อาคารเพื่อป/ยอื่น</t>
  </si>
  <si>
    <t>1205040101     สิ่งปลูกสร้าง</t>
  </si>
  <si>
    <t>1205040103     คสส. สิ่งปลูกสร้าง</t>
  </si>
  <si>
    <t>1205050102     คสส.อาคาร&amp;สิ่งป/สInf</t>
  </si>
  <si>
    <t>1206010101     ครุภัณฑ์สำนักงาน</t>
  </si>
  <si>
    <t>1206010103     คสส.ครุภัณฑ์สำนักงาน</t>
  </si>
  <si>
    <t>1206020101     ครุภัณฑ์ยานพาหนะ</t>
  </si>
  <si>
    <t>1206020103     คสส ครุภัณฑ์ยานพาหนะ</t>
  </si>
  <si>
    <t>1206030101     ครุภัณฑ์ไฟฟ้า&amp;วิทยุ</t>
  </si>
  <si>
    <t>1206030103     คสส ไฟฟ้า&amp;วิทยุ</t>
  </si>
  <si>
    <t>1206040101     ครุภัณฑ์โฆษณา</t>
  </si>
  <si>
    <t>1206040103     คสส ครุภัณฑ์โฆษณา</t>
  </si>
  <si>
    <t>1206050101     ครุภัณฑ์การเกษตร</t>
  </si>
  <si>
    <t>1206050103     คสส ครุภัณฑ์การเกษตร</t>
  </si>
  <si>
    <t>1206070101     ครุภัณฑ์ก่อสร้าง</t>
  </si>
  <si>
    <t>1206070103     คสส ครุภัณฑ์ก่อสร้าง</t>
  </si>
  <si>
    <t>1206090101     ครุภัณฑ์วิทย์ฯ</t>
  </si>
  <si>
    <t>1206090102     พักครุภัณฑ์วิทย์ฯ</t>
  </si>
  <si>
    <t>1206090103     คสส ครุภัณฑ์วิทย์ฯ</t>
  </si>
  <si>
    <t>1206100101     ครุภัณฑ์คอมพิวเตอร์</t>
  </si>
  <si>
    <t>1206100103     คสส คอมพิวเตอร์</t>
  </si>
  <si>
    <t>1206120101     ครุภัณฑ์งานบ้านงานครัว</t>
  </si>
  <si>
    <t>1206120103     คสส ครุภัณฑ์งานบ้านงานครัว</t>
  </si>
  <si>
    <t>1206160101     ครุภัณฑ์อื่น</t>
  </si>
  <si>
    <t>1206160103     คสส ครุภัณฑ์อื่น</t>
  </si>
  <si>
    <t>1206170102     คสส ครุภัณฑ์-Interf.</t>
  </si>
  <si>
    <t>1209010101     ส/ทไม่มีตัวตน</t>
  </si>
  <si>
    <t>1209010103     IntanA/s คสส</t>
  </si>
  <si>
    <t>1209030102     IntanA/s คสส-Interf</t>
  </si>
  <si>
    <t>1211010101     งานระหว่างสร้าง</t>
  </si>
  <si>
    <t>เนื่องจากช่วงแรกสสจ.ดำเนินการให้ รพร.ท่าบ่อรับช่วงต่อในปี2569</t>
  </si>
  <si>
    <t>2101010102     จ/น การค้า-ภายนอก</t>
  </si>
  <si>
    <t>รายการเบิกคลังรอจ่ายตรงผู้ขาย</t>
  </si>
  <si>
    <t>2101010103     รับสินค้า / ใบสำคัญ</t>
  </si>
  <si>
    <t>2102040102     ใบสำคัญค้างจ่าย</t>
  </si>
  <si>
    <t>เงินเบิกเกินรอนำส่งคืนคลังสัมพันธ์กับเงินฝากคลัง700และ1102050124</t>
  </si>
  <si>
    <t>ผลต่าง 99,300 เป็นเงินงบประมาณ</t>
  </si>
  <si>
    <t>2111020199     เงินรับฝากอื่น</t>
  </si>
  <si>
    <t>กลุ่มงานการเงินจ่ายเงินไม่ถูกต้องในเดือน ธ.ค.68 บัญชีไม่ได้บันทึก GF เดือน พ.ค.2569บัญชีปรับปรุงเรียบร้อยแล้วค่ะ</t>
  </si>
  <si>
    <t>2112010199     เงินประกันอื่น</t>
  </si>
  <si>
    <t>เงินประกันสัญญารอนำส่งและรอเบิกจ่ายให้กับบริษัทจึงทำให้ค่าคลาดเคลื่อนระหว่างกัน</t>
  </si>
  <si>
    <t>3101010101     ร/ดสูงต่ำคชจ.สุทธิ</t>
  </si>
  <si>
    <t>ไม่ตรงตั้งแต่เป็นหน่วยเบิกจ่ายใหม่ซึ่งรับข้อมูลเดิมจากสสจ.และระบบอัตโนมัติของระบบ</t>
  </si>
  <si>
    <t>3102010101     ร/ดสูงต่ำคชจ.สะสม</t>
  </si>
  <si>
    <t>3102010102     ผลสะสมแก้ไขผิดพลาด</t>
  </si>
  <si>
    <t>4206010102     ร/ดเหลือจ่าย</t>
  </si>
  <si>
    <t>การเงินคืนเงินพตส.ส่งคืนคลัง</t>
  </si>
  <si>
    <t>4206010199     บัญชีรายได้ที่ไม่ใช่ภาษีอื่น</t>
  </si>
  <si>
    <t>บันทึกตามระบบGF ตามระบบการเงิน แต่ในงบทดลองGFไม่มีข้อมูลคาดว่าน่าจะเกิดจากระบบอัตดนมัติของระบบGF ขอปรับปรุงในเดือน พ.ค.69 ค่ะ</t>
  </si>
  <si>
    <t>4307010103     TR-รับงบบุคลากร</t>
  </si>
  <si>
    <t>รายการของระบบอัตโนมัติ</t>
  </si>
  <si>
    <t>4307010104     TR-รับงบลงทุน</t>
  </si>
  <si>
    <t>4307010105     TR-รับงบดำเนินงาน</t>
  </si>
  <si>
    <t>4307010108     TR-รับงบกลาง</t>
  </si>
  <si>
    <t>4308010101     TR-สรก.รับเงินนอก</t>
  </si>
  <si>
    <t>4308010105     TR-ปรับเงินฝากคลัง</t>
  </si>
  <si>
    <t>4308010118     TR--ภายในกรมเดียวกัน</t>
  </si>
  <si>
    <t>5101010101     เงินเดือนข้าราชการ</t>
  </si>
  <si>
    <t>GFไม่มี รายการที่การเงินบันทึกข้อมูลขอเบิกจากคลังโปรแกรมจ่ายรงเงินเดือนกรมบัญชีกลาง</t>
  </si>
  <si>
    <t>ระบบบำเหน็จ D-Pension</t>
  </si>
  <si>
    <t>5101010103     เงินประจำตำแหน่งวิชาชีพเฉพาะ</t>
  </si>
  <si>
    <t>5101010109     เงินค่าตอบแทนพิเศษข้าราชการสูงสุด</t>
  </si>
  <si>
    <t>5101010113     ค่าจ้าง</t>
  </si>
  <si>
    <t>กลุ่มงานการเงินเบิกเงินฝากคลังคืนรอคืนคลัง</t>
  </si>
  <si>
    <t>5101020103     เงินชดเชยสมาชิก กบข.</t>
  </si>
  <si>
    <t>5101020104     เงินสมทบ กบข.</t>
  </si>
  <si>
    <t>5101020105     เงินสมทบ กสจ.</t>
  </si>
  <si>
    <t>5101020112     เงินสมทบ กส.พนักงาน</t>
  </si>
  <si>
    <t>บัญชีปรับปรุงบันทึกบัญชีในระบบGF เดือน พ.ค.69</t>
  </si>
  <si>
    <t>5101020114     เงินเพิ่ม</t>
  </si>
  <si>
    <t>GFไม่มี รายการที่การเงินบันทึกข้อมูลขอเบิกจากคลังโปรแกรมจ่ายเงินเดือนกรมบัญชีกลาง 4,340 รหัสGL5101020114.126</t>
  </si>
  <si>
    <t>5105010101     ค่าเสื่อม-อาคารพักอาศัย</t>
  </si>
  <si>
    <t>ครุภัณฑ์สิ่งปลูกสร้างไม่ตรงจึงทำให้โปรแกรมประมวลอัตโนมัติไม่ตรงกัน</t>
  </si>
  <si>
    <t>5105010103     ค่าเสื่อม-อาคารสนง.</t>
  </si>
  <si>
    <t>5105010105     ค่าเสื่อม-อาคารอื่น</t>
  </si>
  <si>
    <t>5105010107     ค่าเสื่อม-สิ่งปลูกฯ</t>
  </si>
  <si>
    <t xml:space="preserve"> </t>
  </si>
  <si>
    <t>5105010109     ค่าเสื่อม-ค.สนง.</t>
  </si>
  <si>
    <t>5105010111     ค่าเสื่อม-ค.ยานพาหนะ</t>
  </si>
  <si>
    <t>5105010113     ค่าเสื่อม-ค.ไฟฟ้า</t>
  </si>
  <si>
    <t>5105010115     ค่าเสื่อม-ค.โฆษณา</t>
  </si>
  <si>
    <t>5105010121     ค่าเสื่อม-ค.ก่อสร้าง</t>
  </si>
  <si>
    <t>5105010125     ค่าเสื่อม-ค.วิทย์ฯ</t>
  </si>
  <si>
    <t>5105010127     ค่าเสื่อม-ค.คอมฯ</t>
  </si>
  <si>
    <t>5105010131     ค่าเสื่อม-ค.งานบ้าน</t>
  </si>
  <si>
    <t>5105010139     ค่าเสื่อม-ค.อื่น</t>
  </si>
  <si>
    <t>5105010148     ค่าตัดจำหน่าย-software</t>
  </si>
  <si>
    <t>5210010102 โอนเงินให้สรก.</t>
  </si>
  <si>
    <t>เป็นระบบอัตโนมัติ</t>
  </si>
  <si>
    <t>5209010112     T/Eเบิกเกินส่งคืน</t>
  </si>
  <si>
    <t>5210010103     T/E-โอนร/ดผ/ดให้บก.</t>
  </si>
  <si>
    <t>5210010105     T/E-ปรับเงินฝากคลัง</t>
  </si>
  <si>
    <t xml:space="preserve">  รวมหน่วยเบิกจ่าย             2100200082</t>
  </si>
  <si>
    <t>คำอธิบาย 1.รายการเงินฝากคลัง เงินประกันสัญญาที่ไม่ตรงเกิดจากการรับเงินจากคลังมารอจ่ายให้ผู้มีสิทธิ</t>
  </si>
  <si>
    <t xml:space="preserve">            2.รายการครุภัณฑ์และค่าเสื่อมไม่ตรง พัสดุกำลังดำเนินการจัดทำ</t>
  </si>
  <si>
    <t xml:space="preserve">            3.บางรายการมียอดระบบอัตโนมัติของกลุ่มงานการเงิน</t>
  </si>
  <si>
    <t xml:space="preserve">            4.บางรายการบันทึกรายการในระบบบัญชี GL ของการเงินแต่ดูอีกทีในงบทดลองใน GF คาดว่าอาจเกิดจากระบบอัตโนมัติของGF เอง จึงจะขอตรวจสอบอีกครั้ง</t>
  </si>
  <si>
    <t>รหัสหน่วยเบิกจ่าย 2111020199   รหัสหน่วยบริการ 11448 โรงพยาบาลสมเด็จพระยุพราชท่าบ่อ  เขตสุขภาพที่8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</si>
</sst>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_ ;\-#,##0.0&quot; &quot;"/>
  </numFmts>
  <fonts count="12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color indexed="8"/>
      <name val="TH SarabunPSK"/>
      <family val="2"/>
    </font>
    <font>
      <b/>
      <sz val="15"/>
      <name val="TH SarabunPSK"/>
      <family val="2"/>
    </font>
    <font>
      <b/>
      <sz val="16"/>
      <color rgb="FFFF0000"/>
      <name val="TH SarabunPSK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rgb="FF92D05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12"/>
        <bgColor indexed="8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>
      <alignment vertical="top"/>
    </xf>
  </cellStyleXfs>
  <cellXfs count="71">
    <xf numFmtId="0" fontId="0" fillId="0" borderId="0" xfId="0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Fill="1">
      <alignment vertical="top"/>
    </xf>
    <xf numFmtId="0" fontId="2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3" borderId="0" xfId="0" applyFont="1" applyFill="1">
      <alignment vertical="top"/>
    </xf>
    <xf numFmtId="0" fontId="3" fillId="0" borderId="0" xfId="0" applyFont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3" fontId="3" fillId="0" borderId="0" xfId="1" applyFont="1" applyAlignment="1">
      <alignment horizontal="center" vertical="top"/>
    </xf>
    <xf numFmtId="43" fontId="5" fillId="2" borderId="0" xfId="1" applyFont="1" applyFill="1" applyAlignment="1">
      <alignment horizontal="center" vertical="top"/>
    </xf>
    <xf numFmtId="0" fontId="3" fillId="5" borderId="0" xfId="0" applyFont="1" applyFill="1" applyAlignment="1">
      <alignment horizontal="center" vertical="top" wrapText="1" readingOrder="1"/>
    </xf>
    <xf numFmtId="0" fontId="3" fillId="6" borderId="0" xfId="0" applyFont="1" applyFill="1" applyAlignment="1">
      <alignment horizontal="center" vertical="top" wrapText="1" readingOrder="1"/>
    </xf>
    <xf numFmtId="43" fontId="3" fillId="5" borderId="0" xfId="1" applyFont="1" applyFill="1" applyAlignment="1">
      <alignment horizontal="center" vertical="top" wrapText="1" readingOrder="1"/>
    </xf>
    <xf numFmtId="43" fontId="5" fillId="6" borderId="0" xfId="1" applyFont="1" applyFill="1" applyAlignment="1">
      <alignment horizontal="center" vertical="top" wrapText="1" readingOrder="1"/>
    </xf>
    <xf numFmtId="0" fontId="3" fillId="0" borderId="0" xfId="0" applyFont="1">
      <alignment vertical="top"/>
    </xf>
    <xf numFmtId="0" fontId="3" fillId="4" borderId="0" xfId="0" applyFont="1" applyFill="1">
      <alignment vertical="top"/>
    </xf>
    <xf numFmtId="0" fontId="3" fillId="2" borderId="0" xfId="0" applyFont="1" applyFill="1">
      <alignment vertical="top"/>
    </xf>
    <xf numFmtId="43" fontId="3" fillId="0" borderId="0" xfId="1" applyFont="1">
      <alignment vertical="top"/>
    </xf>
    <xf numFmtId="43" fontId="5" fillId="2" borderId="0" xfId="1" applyFont="1" applyFill="1">
      <alignment vertical="top"/>
    </xf>
    <xf numFmtId="0" fontId="3" fillId="5" borderId="1" xfId="0" applyFont="1" applyFill="1" applyBorder="1" applyAlignment="1">
      <alignment horizontal="left" vertical="top" wrapText="1"/>
    </xf>
    <xf numFmtId="39" fontId="3" fillId="0" borderId="1" xfId="0" applyNumberFormat="1" applyFont="1" applyBorder="1" applyAlignment="1">
      <alignment horizontal="right" vertical="top" wrapText="1"/>
    </xf>
    <xf numFmtId="39" fontId="5" fillId="4" borderId="1" xfId="0" applyNumberFormat="1" applyFont="1" applyFill="1" applyBorder="1" applyAlignment="1">
      <alignment horizontal="right" vertical="top"/>
    </xf>
    <xf numFmtId="39" fontId="3" fillId="4" borderId="1" xfId="0" applyNumberFormat="1" applyFont="1" applyFill="1" applyBorder="1" applyAlignment="1">
      <alignment horizontal="right" vertical="top" wrapText="1"/>
    </xf>
    <xf numFmtId="39" fontId="3" fillId="2" borderId="1" xfId="0" applyNumberFormat="1" applyFont="1" applyFill="1" applyBorder="1" applyAlignment="1">
      <alignment horizontal="right" vertical="top" wrapText="1"/>
    </xf>
    <xf numFmtId="43" fontId="3" fillId="0" borderId="1" xfId="1" applyFont="1" applyBorder="1" applyAlignment="1">
      <alignment horizontal="right" vertical="top" wrapText="1"/>
    </xf>
    <xf numFmtId="43" fontId="5" fillId="2" borderId="1" xfId="1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39" fontId="3" fillId="0" borderId="2" xfId="0" applyNumberFormat="1" applyFont="1" applyBorder="1" applyAlignment="1">
      <alignment horizontal="right" vertical="top" wrapText="1"/>
    </xf>
    <xf numFmtId="39" fontId="3" fillId="4" borderId="2" xfId="0" applyNumberFormat="1" applyFont="1" applyFill="1" applyBorder="1" applyAlignment="1">
      <alignment horizontal="right" vertical="top" wrapText="1"/>
    </xf>
    <xf numFmtId="39" fontId="3" fillId="2" borderId="2" xfId="0" applyNumberFormat="1" applyFont="1" applyFill="1" applyBorder="1" applyAlignment="1">
      <alignment horizontal="right" vertical="top" wrapText="1"/>
    </xf>
    <xf numFmtId="43" fontId="3" fillId="0" borderId="2" xfId="1" applyFont="1" applyBorder="1" applyAlignment="1">
      <alignment horizontal="right" vertical="top" wrapText="1"/>
    </xf>
    <xf numFmtId="43" fontId="5" fillId="2" borderId="2" xfId="1" applyFont="1" applyFill="1" applyBorder="1" applyAlignment="1">
      <alignment horizontal="left" vertical="top" wrapText="1"/>
    </xf>
    <xf numFmtId="39" fontId="3" fillId="7" borderId="2" xfId="0" applyNumberFormat="1" applyFont="1" applyFill="1" applyBorder="1" applyAlignment="1">
      <alignment horizontal="right" vertical="top" wrapText="1"/>
    </xf>
    <xf numFmtId="43" fontId="3" fillId="7" borderId="2" xfId="1" applyFont="1" applyFill="1" applyBorder="1" applyAlignment="1">
      <alignment horizontal="right" vertical="top" wrapText="1"/>
    </xf>
    <xf numFmtId="0" fontId="3" fillId="7" borderId="0" xfId="0" applyFont="1" applyFill="1">
      <alignment vertical="top"/>
    </xf>
    <xf numFmtId="43" fontId="3" fillId="0" borderId="2" xfId="1" applyFont="1" applyFill="1" applyBorder="1">
      <alignment vertical="top"/>
    </xf>
    <xf numFmtId="43" fontId="3" fillId="0" borderId="0" xfId="1" applyFont="1" applyFill="1">
      <alignment vertical="top"/>
    </xf>
    <xf numFmtId="0" fontId="5" fillId="5" borderId="2" xfId="0" applyFont="1" applyFill="1" applyBorder="1" applyAlignment="1">
      <alignment horizontal="left" vertical="top" wrapText="1"/>
    </xf>
    <xf numFmtId="39" fontId="5" fillId="0" borderId="2" xfId="0" applyNumberFormat="1" applyFont="1" applyBorder="1" applyAlignment="1">
      <alignment horizontal="right" vertical="top" wrapText="1"/>
    </xf>
    <xf numFmtId="39" fontId="5" fillId="8" borderId="2" xfId="0" applyNumberFormat="1" applyFont="1" applyFill="1" applyBorder="1" applyAlignment="1">
      <alignment horizontal="right" vertical="top" wrapText="1"/>
    </xf>
    <xf numFmtId="39" fontId="5" fillId="4" borderId="2" xfId="0" applyNumberFormat="1" applyFont="1" applyFill="1" applyBorder="1" applyAlignment="1">
      <alignment horizontal="right" vertical="top" wrapText="1"/>
    </xf>
    <xf numFmtId="39" fontId="5" fillId="2" borderId="2" xfId="0" applyNumberFormat="1" applyFont="1" applyFill="1" applyBorder="1" applyAlignment="1">
      <alignment horizontal="right" vertical="top" wrapText="1"/>
    </xf>
    <xf numFmtId="43" fontId="5" fillId="0" borderId="2" xfId="1" applyFont="1" applyBorder="1" applyAlignment="1">
      <alignment horizontal="right" vertical="top" wrapText="1"/>
    </xf>
    <xf numFmtId="43" fontId="5" fillId="8" borderId="2" xfId="1" applyFont="1" applyFill="1" applyBorder="1" applyAlignment="1">
      <alignment horizontal="right" vertical="top" wrapText="1"/>
    </xf>
    <xf numFmtId="0" fontId="5" fillId="0" borderId="0" xfId="0" applyFont="1" applyFill="1">
      <alignment vertical="top"/>
    </xf>
    <xf numFmtId="39" fontId="5" fillId="7" borderId="2" xfId="0" applyNumberFormat="1" applyFont="1" applyFill="1" applyBorder="1" applyAlignment="1">
      <alignment horizontal="right" vertical="top" wrapText="1"/>
    </xf>
    <xf numFmtId="43" fontId="5" fillId="7" borderId="2" xfId="1" applyFont="1" applyFill="1" applyBorder="1" applyAlignment="1">
      <alignment horizontal="right" vertical="top" wrapText="1"/>
    </xf>
    <xf numFmtId="0" fontId="5" fillId="7" borderId="0" xfId="0" applyFont="1" applyFill="1">
      <alignment vertical="top"/>
    </xf>
    <xf numFmtId="39" fontId="3" fillId="8" borderId="2" xfId="0" applyNumberFormat="1" applyFont="1" applyFill="1" applyBorder="1" applyAlignment="1">
      <alignment horizontal="right" vertical="top" wrapText="1"/>
    </xf>
    <xf numFmtId="43" fontId="3" fillId="8" borderId="2" xfId="1" applyFont="1" applyFill="1" applyBorder="1" applyAlignment="1">
      <alignment horizontal="right" vertical="top" wrapText="1"/>
    </xf>
    <xf numFmtId="43" fontId="6" fillId="2" borderId="2" xfId="1" applyFont="1" applyFill="1" applyBorder="1" applyAlignment="1">
      <alignment horizontal="left" vertical="top" wrapText="1"/>
    </xf>
    <xf numFmtId="4" fontId="7" fillId="9" borderId="0" xfId="0" applyNumberFormat="1" applyFont="1" applyFill="1" applyAlignment="1">
      <alignment vertical="top" wrapText="1" readingOrder="1"/>
    </xf>
    <xf numFmtId="43" fontId="8" fillId="2" borderId="2" xfId="1" applyFont="1" applyFill="1" applyBorder="1" applyAlignment="1">
      <alignment horizontal="left" vertical="top" wrapText="1"/>
    </xf>
    <xf numFmtId="43" fontId="3" fillId="2" borderId="2" xfId="1" applyFont="1" applyFill="1" applyBorder="1" applyAlignment="1">
      <alignment horizontal="right" vertical="top" wrapText="1"/>
    </xf>
    <xf numFmtId="43" fontId="3" fillId="0" borderId="0" xfId="0" applyNumberFormat="1" applyFont="1" applyFill="1">
      <alignment vertical="top"/>
    </xf>
    <xf numFmtId="0" fontId="3" fillId="8" borderId="0" xfId="0" applyFont="1" applyFill="1">
      <alignment vertical="top"/>
    </xf>
    <xf numFmtId="187" fontId="3" fillId="0" borderId="0" xfId="0" applyNumberFormat="1" applyFont="1" applyFill="1">
      <alignment vertical="top"/>
    </xf>
    <xf numFmtId="0" fontId="3" fillId="5" borderId="3" xfId="0" applyFont="1" applyFill="1" applyBorder="1" applyAlignment="1">
      <alignment horizontal="left" vertical="top" wrapText="1" readingOrder="1"/>
    </xf>
    <xf numFmtId="39" fontId="3" fillId="10" borderId="3" xfId="0" applyNumberFormat="1" applyFont="1" applyFill="1" applyBorder="1" applyAlignment="1">
      <alignment horizontal="right" vertical="top" wrapText="1"/>
    </xf>
    <xf numFmtId="39" fontId="3" fillId="4" borderId="3" xfId="0" applyNumberFormat="1" applyFont="1" applyFill="1" applyBorder="1" applyAlignment="1">
      <alignment horizontal="right" vertical="top" wrapText="1"/>
    </xf>
    <xf numFmtId="39" fontId="3" fillId="0" borderId="3" xfId="0" applyNumberFormat="1" applyFont="1" applyFill="1" applyBorder="1" applyAlignment="1">
      <alignment horizontal="right" vertical="top" wrapText="1"/>
    </xf>
    <xf numFmtId="39" fontId="3" fillId="2" borderId="3" xfId="0" applyNumberFormat="1" applyFont="1" applyFill="1" applyBorder="1" applyAlignment="1">
      <alignment horizontal="right" vertical="top" wrapText="1"/>
    </xf>
    <xf numFmtId="43" fontId="3" fillId="0" borderId="3" xfId="1" applyFont="1" applyFill="1" applyBorder="1" applyAlignment="1">
      <alignment horizontal="right" vertical="top" wrapText="1"/>
    </xf>
    <xf numFmtId="43" fontId="5" fillId="2" borderId="3" xfId="1" applyFont="1" applyFill="1" applyBorder="1" applyAlignment="1">
      <alignment horizontal="right" vertical="top" wrapText="1"/>
    </xf>
    <xf numFmtId="0" fontId="3" fillId="0" borderId="4" xfId="0" applyFont="1" applyFill="1" applyBorder="1">
      <alignment vertical="top"/>
    </xf>
    <xf numFmtId="43" fontId="3" fillId="0" borderId="4" xfId="1" applyFont="1" applyFill="1" applyBorder="1">
      <alignment vertical="top"/>
    </xf>
    <xf numFmtId="43" fontId="5" fillId="0" borderId="4" xfId="1" applyFont="1" applyFill="1" applyBorder="1">
      <alignment vertical="top"/>
    </xf>
    <xf numFmtId="0" fontId="9" fillId="0" borderId="4" xfId="0" applyFont="1" applyFill="1" applyBorder="1">
      <alignment vertical="top"/>
    </xf>
    <xf numFmtId="43" fontId="5" fillId="0" borderId="0" xfId="1" applyFont="1" applyFill="1">
      <alignment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F186"/>
  <sheetViews>
    <sheetView showGridLines="0" tabSelected="1" showOutlineSymbols="0" zoomScaleNormal="100" workbookViewId="0">
      <pane xSplit="1" ySplit="7" topLeftCell="B8" activePane="bottomRight" state="frozen"/>
      <selection activeCell="D23" sqref="D23"/>
      <selection pane="topRight" activeCell="D23" sqref="D23"/>
      <selection pane="bottomLeft" activeCell="D23" sqref="D23"/>
      <selection pane="bottomRight" sqref="A1:XFD3"/>
    </sheetView>
  </sheetViews>
  <sheetFormatPr defaultColWidth="6.85546875" defaultRowHeight="12.75" customHeight="1" x14ac:dyDescent="0.2"/>
  <cols>
    <col min="1" max="1" width="40.85546875" style="6" customWidth="1"/>
    <col min="2" max="3" width="18.140625" style="16" hidden="1" customWidth="1"/>
    <col min="4" max="5" width="18.140625" style="17" customWidth="1"/>
    <col min="6" max="7" width="18.140625" style="16" hidden="1" customWidth="1"/>
    <col min="8" max="8" width="20.5703125" style="18" customWidth="1"/>
    <col min="9" max="9" width="20" style="19" customWidth="1"/>
    <col min="10" max="10" width="18.7109375" style="19" bestFit="1" customWidth="1"/>
    <col min="11" max="11" width="60.28515625" style="20" customWidth="1"/>
    <col min="12" max="12" width="26.7109375" style="2" hidden="1" customWidth="1"/>
    <col min="13" max="13" width="19.28515625" style="2" customWidth="1"/>
    <col min="14" max="84" width="6.85546875" style="2"/>
    <col min="85" max="16384" width="6.85546875" style="16"/>
  </cols>
  <sheetData>
    <row r="1" spans="1:12" s="2" customFormat="1" ht="26.25" customHeight="1" x14ac:dyDescent="0.2">
      <c r="A1" s="1" t="s">
        <v>127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2" customFormat="1" ht="26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s="2" customFormat="1" ht="26.25" customHeight="1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" customFormat="1" ht="13.5" customHeight="1" x14ac:dyDescent="0.2">
      <c r="A4" s="3"/>
      <c r="B4" s="3"/>
      <c r="C4" s="3"/>
      <c r="D4" s="3"/>
      <c r="E4" s="3"/>
      <c r="F4" s="3"/>
      <c r="G4" s="3"/>
      <c r="H4" s="4"/>
      <c r="I4" s="3"/>
      <c r="J4" s="3"/>
      <c r="K4" s="5"/>
    </row>
    <row r="5" spans="1:12" s="2" customFormat="1" ht="19.5" customHeight="1" x14ac:dyDescent="0.2">
      <c r="A5" s="6"/>
      <c r="B5" s="7" t="s">
        <v>2</v>
      </c>
      <c r="C5" s="7"/>
      <c r="D5" s="8" t="s">
        <v>3</v>
      </c>
      <c r="E5" s="8"/>
      <c r="F5" s="7" t="s">
        <v>4</v>
      </c>
      <c r="G5" s="7"/>
      <c r="H5" s="9" t="s">
        <v>5</v>
      </c>
      <c r="I5" s="10" t="s">
        <v>6</v>
      </c>
      <c r="J5" s="10"/>
      <c r="K5" s="11" t="s">
        <v>7</v>
      </c>
    </row>
    <row r="6" spans="1:12" s="6" customFormat="1" ht="21" customHeight="1" x14ac:dyDescent="0.2">
      <c r="A6" s="12" t="s">
        <v>8</v>
      </c>
      <c r="B6" s="12" t="s">
        <v>9</v>
      </c>
      <c r="C6" s="12" t="s">
        <v>10</v>
      </c>
      <c r="D6" s="12" t="s">
        <v>9</v>
      </c>
      <c r="E6" s="12" t="s">
        <v>10</v>
      </c>
      <c r="F6" s="12" t="s">
        <v>9</v>
      </c>
      <c r="G6" s="12" t="s">
        <v>10</v>
      </c>
      <c r="H6" s="13" t="s">
        <v>11</v>
      </c>
      <c r="I6" s="14" t="s">
        <v>9</v>
      </c>
      <c r="J6" s="14" t="s">
        <v>10</v>
      </c>
      <c r="K6" s="15"/>
    </row>
    <row r="7" spans="1:12" s="2" customFormat="1" ht="9" customHeight="1" x14ac:dyDescent="0.2">
      <c r="A7" s="6"/>
      <c r="B7" s="16"/>
      <c r="C7" s="16"/>
      <c r="D7" s="17"/>
      <c r="E7" s="17"/>
      <c r="F7" s="16"/>
      <c r="G7" s="16"/>
      <c r="H7" s="18"/>
      <c r="I7" s="19"/>
      <c r="J7" s="19"/>
      <c r="K7" s="20"/>
    </row>
    <row r="8" spans="1:12" s="2" customFormat="1" ht="48" customHeight="1" x14ac:dyDescent="0.2">
      <c r="A8" s="21" t="s">
        <v>12</v>
      </c>
      <c r="B8" s="22"/>
      <c r="C8" s="22"/>
      <c r="D8" s="23">
        <v>6503602.7999999998</v>
      </c>
      <c r="E8" s="24"/>
      <c r="F8" s="22"/>
      <c r="G8" s="22"/>
      <c r="H8" s="25">
        <f t="shared" ref="H8:H71" si="0">+D8-E8-I8+J8</f>
        <v>-641290</v>
      </c>
      <c r="I8" s="26">
        <v>7144892.7999999998</v>
      </c>
      <c r="J8" s="26"/>
      <c r="K8" s="27" t="s">
        <v>13</v>
      </c>
    </row>
    <row r="9" spans="1:12" s="2" customFormat="1" ht="19.5" customHeight="1" x14ac:dyDescent="0.2">
      <c r="A9" s="28" t="s">
        <v>14</v>
      </c>
      <c r="B9" s="29"/>
      <c r="C9" s="29"/>
      <c r="D9" s="30"/>
      <c r="E9" s="30"/>
      <c r="F9" s="29"/>
      <c r="G9" s="29"/>
      <c r="H9" s="31">
        <f t="shared" si="0"/>
        <v>-600000</v>
      </c>
      <c r="I9" s="32">
        <v>600000</v>
      </c>
      <c r="J9" s="32"/>
      <c r="K9" s="33" t="s">
        <v>15</v>
      </c>
      <c r="L9" s="2" t="s">
        <v>16</v>
      </c>
    </row>
    <row r="10" spans="1:12" s="2" customFormat="1" ht="19.5" customHeight="1" x14ac:dyDescent="0.2">
      <c r="A10" s="28" t="s">
        <v>17</v>
      </c>
      <c r="B10" s="29"/>
      <c r="C10" s="29"/>
      <c r="D10" s="30"/>
      <c r="E10" s="30"/>
      <c r="F10" s="29"/>
      <c r="G10" s="29"/>
      <c r="H10" s="31">
        <f t="shared" si="0"/>
        <v>-700</v>
      </c>
      <c r="I10" s="32">
        <v>700</v>
      </c>
      <c r="J10" s="32"/>
      <c r="K10" s="33" t="s">
        <v>18</v>
      </c>
      <c r="L10" s="2" t="s">
        <v>16</v>
      </c>
    </row>
    <row r="11" spans="1:12" s="2" customFormat="1" ht="19.5" customHeight="1" x14ac:dyDescent="0.2">
      <c r="A11" s="28" t="s">
        <v>19</v>
      </c>
      <c r="B11" s="29"/>
      <c r="C11" s="29"/>
      <c r="D11" s="30"/>
      <c r="E11" s="30"/>
      <c r="F11" s="29"/>
      <c r="G11" s="29"/>
      <c r="H11" s="31">
        <f t="shared" si="0"/>
        <v>-6046</v>
      </c>
      <c r="I11" s="32">
        <v>6046</v>
      </c>
      <c r="J11" s="32"/>
      <c r="K11" s="33" t="s">
        <v>20</v>
      </c>
      <c r="L11" s="2" t="s">
        <v>21</v>
      </c>
    </row>
    <row r="12" spans="1:12" s="36" customFormat="1" ht="19.5" customHeight="1" x14ac:dyDescent="0.2">
      <c r="A12" s="28" t="s">
        <v>22</v>
      </c>
      <c r="B12" s="34"/>
      <c r="C12" s="34"/>
      <c r="D12" s="34">
        <v>100000</v>
      </c>
      <c r="E12" s="34"/>
      <c r="F12" s="29"/>
      <c r="G12" s="29"/>
      <c r="H12" s="31">
        <f t="shared" si="0"/>
        <v>100000</v>
      </c>
      <c r="I12" s="35"/>
      <c r="J12" s="35"/>
      <c r="K12" s="33" t="s">
        <v>23</v>
      </c>
    </row>
    <row r="13" spans="1:12" s="2" customFormat="1" ht="19.5" customHeight="1" x14ac:dyDescent="0.2">
      <c r="A13" s="28" t="s">
        <v>24</v>
      </c>
      <c r="B13" s="29"/>
      <c r="C13" s="29"/>
      <c r="D13" s="30">
        <v>179274075.25</v>
      </c>
      <c r="E13" s="30"/>
      <c r="F13" s="29"/>
      <c r="G13" s="29"/>
      <c r="H13" s="31">
        <f t="shared" si="0"/>
        <v>90827340.25</v>
      </c>
      <c r="I13" s="32">
        <v>88446735</v>
      </c>
      <c r="J13" s="32"/>
      <c r="K13" s="33" t="s">
        <v>25</v>
      </c>
    </row>
    <row r="14" spans="1:12" s="2" customFormat="1" ht="19.5" customHeight="1" x14ac:dyDescent="0.2">
      <c r="A14" s="28" t="s">
        <v>26</v>
      </c>
      <c r="B14" s="29"/>
      <c r="C14" s="29"/>
      <c r="D14" s="30"/>
      <c r="E14" s="30">
        <v>74183854.569999993</v>
      </c>
      <c r="F14" s="29"/>
      <c r="G14" s="29"/>
      <c r="H14" s="31">
        <f t="shared" si="0"/>
        <v>-34545715.639999993</v>
      </c>
      <c r="I14" s="32"/>
      <c r="J14" s="32">
        <v>39638138.93</v>
      </c>
      <c r="K14" s="33" t="s">
        <v>25</v>
      </c>
    </row>
    <row r="15" spans="1:12" s="2" customFormat="1" ht="19.5" customHeight="1" x14ac:dyDescent="0.2">
      <c r="A15" s="28" t="s">
        <v>27</v>
      </c>
      <c r="B15" s="29"/>
      <c r="C15" s="29"/>
      <c r="D15" s="30">
        <v>192211934.06</v>
      </c>
      <c r="E15" s="30"/>
      <c r="F15" s="29"/>
      <c r="G15" s="29"/>
      <c r="H15" s="31">
        <f t="shared" si="0"/>
        <v>66101277.640000001</v>
      </c>
      <c r="I15" s="32">
        <v>126110656.42</v>
      </c>
      <c r="J15" s="32"/>
      <c r="K15" s="33" t="s">
        <v>25</v>
      </c>
    </row>
    <row r="16" spans="1:12" s="2" customFormat="1" ht="19.5" customHeight="1" x14ac:dyDescent="0.2">
      <c r="A16" s="28" t="s">
        <v>28</v>
      </c>
      <c r="B16" s="29"/>
      <c r="C16" s="29"/>
      <c r="D16" s="30"/>
      <c r="E16" s="30">
        <v>90191698.620000005</v>
      </c>
      <c r="F16" s="29"/>
      <c r="G16" s="29"/>
      <c r="H16" s="31">
        <f t="shared" si="0"/>
        <v>-21254025.480000004</v>
      </c>
      <c r="I16" s="32"/>
      <c r="J16" s="32">
        <v>68937673.140000001</v>
      </c>
      <c r="K16" s="33" t="s">
        <v>25</v>
      </c>
    </row>
    <row r="17" spans="1:11" s="2" customFormat="1" ht="19.5" customHeight="1" x14ac:dyDescent="0.2">
      <c r="A17" s="28" t="s">
        <v>29</v>
      </c>
      <c r="B17" s="29"/>
      <c r="C17" s="29"/>
      <c r="D17" s="30">
        <v>18409300</v>
      </c>
      <c r="E17" s="30"/>
      <c r="F17" s="29"/>
      <c r="G17" s="29"/>
      <c r="H17" s="31">
        <f t="shared" si="0"/>
        <v>18409300</v>
      </c>
      <c r="I17" s="32"/>
      <c r="J17" s="32"/>
      <c r="K17" s="33" t="s">
        <v>25</v>
      </c>
    </row>
    <row r="18" spans="1:11" s="2" customFormat="1" ht="19.5" customHeight="1" x14ac:dyDescent="0.2">
      <c r="A18" s="28" t="s">
        <v>30</v>
      </c>
      <c r="B18" s="29"/>
      <c r="C18" s="29"/>
      <c r="D18" s="30"/>
      <c r="E18" s="30">
        <v>7903737.1399999997</v>
      </c>
      <c r="F18" s="29"/>
      <c r="G18" s="29"/>
      <c r="H18" s="31">
        <f t="shared" si="0"/>
        <v>-7903737.1399999997</v>
      </c>
      <c r="I18" s="32"/>
      <c r="J18" s="32"/>
      <c r="K18" s="33" t="s">
        <v>25</v>
      </c>
    </row>
    <row r="19" spans="1:11" s="2" customFormat="1" ht="19.5" customHeight="1" x14ac:dyDescent="0.2">
      <c r="A19" s="28" t="s">
        <v>31</v>
      </c>
      <c r="B19" s="29"/>
      <c r="C19" s="29"/>
      <c r="D19" s="30">
        <v>10043221.710000001</v>
      </c>
      <c r="E19" s="30"/>
      <c r="F19" s="29"/>
      <c r="G19" s="29"/>
      <c r="H19" s="31">
        <f t="shared" si="0"/>
        <v>-23887423.869999997</v>
      </c>
      <c r="I19" s="32">
        <v>33930645.579999998</v>
      </c>
      <c r="J19" s="32"/>
      <c r="K19" s="33" t="s">
        <v>25</v>
      </c>
    </row>
    <row r="20" spans="1:11" s="2" customFormat="1" ht="19.5" customHeight="1" x14ac:dyDescent="0.2">
      <c r="A20" s="28" t="s">
        <v>32</v>
      </c>
      <c r="B20" s="29"/>
      <c r="C20" s="29"/>
      <c r="D20" s="30"/>
      <c r="E20" s="30">
        <v>6987151.6799999997</v>
      </c>
      <c r="F20" s="29"/>
      <c r="G20" s="29"/>
      <c r="H20" s="31">
        <f t="shared" si="0"/>
        <v>20635491.240000002</v>
      </c>
      <c r="I20" s="32"/>
      <c r="J20" s="32">
        <v>27622642.920000002</v>
      </c>
      <c r="K20" s="33" t="s">
        <v>25</v>
      </c>
    </row>
    <row r="21" spans="1:11" s="2" customFormat="1" ht="21" customHeight="1" x14ac:dyDescent="0.2">
      <c r="A21" s="28" t="s">
        <v>33</v>
      </c>
      <c r="B21" s="29"/>
      <c r="C21" s="29"/>
      <c r="D21" s="30"/>
      <c r="E21" s="30">
        <v>167004491.65000001</v>
      </c>
      <c r="F21" s="29"/>
      <c r="G21" s="29"/>
      <c r="H21" s="31">
        <f t="shared" si="0"/>
        <v>1256963.0600000024</v>
      </c>
      <c r="I21" s="32"/>
      <c r="J21" s="37">
        <v>168261454.71000001</v>
      </c>
      <c r="K21" s="33" t="s">
        <v>25</v>
      </c>
    </row>
    <row r="22" spans="1:11" s="2" customFormat="1" ht="19.5" customHeight="1" x14ac:dyDescent="0.2">
      <c r="A22" s="28" t="s">
        <v>34</v>
      </c>
      <c r="B22" s="29"/>
      <c r="C22" s="29"/>
      <c r="D22" s="30">
        <v>52283709.700000003</v>
      </c>
      <c r="E22" s="30"/>
      <c r="F22" s="29"/>
      <c r="G22" s="29"/>
      <c r="H22" s="31">
        <f t="shared" si="0"/>
        <v>29644547.700000003</v>
      </c>
      <c r="I22" s="32">
        <v>22639162</v>
      </c>
      <c r="J22" s="32"/>
      <c r="K22" s="33" t="s">
        <v>25</v>
      </c>
    </row>
    <row r="23" spans="1:11" s="2" customFormat="1" ht="19.5" customHeight="1" x14ac:dyDescent="0.2">
      <c r="A23" s="28" t="s">
        <v>35</v>
      </c>
      <c r="B23" s="29"/>
      <c r="C23" s="29"/>
      <c r="D23" s="30"/>
      <c r="E23" s="30">
        <v>51213290.270000003</v>
      </c>
      <c r="F23" s="29"/>
      <c r="G23" s="29"/>
      <c r="H23" s="31">
        <f t="shared" si="0"/>
        <v>-28574509.270000003</v>
      </c>
      <c r="I23" s="32"/>
      <c r="J23" s="32">
        <v>22638781</v>
      </c>
      <c r="K23" s="33" t="s">
        <v>25</v>
      </c>
    </row>
    <row r="24" spans="1:11" s="2" customFormat="1" ht="19.5" customHeight="1" x14ac:dyDescent="0.2">
      <c r="A24" s="28" t="s">
        <v>36</v>
      </c>
      <c r="B24" s="29"/>
      <c r="C24" s="29"/>
      <c r="D24" s="30">
        <v>19626925</v>
      </c>
      <c r="E24" s="30"/>
      <c r="F24" s="29"/>
      <c r="G24" s="29"/>
      <c r="H24" s="31">
        <f t="shared" si="0"/>
        <v>13972125</v>
      </c>
      <c r="I24" s="32">
        <v>5654800</v>
      </c>
      <c r="J24" s="32"/>
      <c r="K24" s="33" t="s">
        <v>25</v>
      </c>
    </row>
    <row r="25" spans="1:11" s="2" customFormat="1" ht="19.5" customHeight="1" x14ac:dyDescent="0.2">
      <c r="A25" s="28" t="s">
        <v>37</v>
      </c>
      <c r="B25" s="29"/>
      <c r="C25" s="29"/>
      <c r="D25" s="30"/>
      <c r="E25" s="30">
        <v>16854642.609999999</v>
      </c>
      <c r="F25" s="29"/>
      <c r="G25" s="29"/>
      <c r="H25" s="31">
        <f t="shared" si="0"/>
        <v>-11199849.609999999</v>
      </c>
      <c r="I25" s="32"/>
      <c r="J25" s="32">
        <v>5654793</v>
      </c>
      <c r="K25" s="33" t="s">
        <v>25</v>
      </c>
    </row>
    <row r="26" spans="1:11" s="2" customFormat="1" ht="19.5" customHeight="1" x14ac:dyDescent="0.2">
      <c r="A26" s="28" t="s">
        <v>38</v>
      </c>
      <c r="B26" s="29"/>
      <c r="C26" s="29"/>
      <c r="D26" s="30">
        <v>10921698.109999999</v>
      </c>
      <c r="E26" s="30"/>
      <c r="F26" s="29"/>
      <c r="G26" s="29"/>
      <c r="H26" s="31">
        <f t="shared" si="0"/>
        <v>10633665.1</v>
      </c>
      <c r="I26" s="32">
        <v>288033.01</v>
      </c>
      <c r="J26" s="32"/>
      <c r="K26" s="33" t="s">
        <v>25</v>
      </c>
    </row>
    <row r="27" spans="1:11" s="2" customFormat="1" ht="19.5" customHeight="1" x14ac:dyDescent="0.2">
      <c r="A27" s="28" t="s">
        <v>39</v>
      </c>
      <c r="B27" s="29"/>
      <c r="C27" s="29"/>
      <c r="D27" s="30"/>
      <c r="E27" s="30">
        <v>4759306.59</v>
      </c>
      <c r="F27" s="29"/>
      <c r="G27" s="29"/>
      <c r="H27" s="31">
        <f t="shared" si="0"/>
        <v>-4471296.58</v>
      </c>
      <c r="I27" s="32"/>
      <c r="J27" s="32">
        <v>288010.01</v>
      </c>
      <c r="K27" s="33" t="s">
        <v>25</v>
      </c>
    </row>
    <row r="28" spans="1:11" s="2" customFormat="1" ht="19.5" customHeight="1" x14ac:dyDescent="0.2">
      <c r="A28" s="28" t="s">
        <v>40</v>
      </c>
      <c r="B28" s="29"/>
      <c r="C28" s="29"/>
      <c r="D28" s="30">
        <v>3350087.3</v>
      </c>
      <c r="E28" s="30"/>
      <c r="F28" s="29"/>
      <c r="G28" s="29"/>
      <c r="H28" s="31">
        <f t="shared" si="0"/>
        <v>1830147.6999999997</v>
      </c>
      <c r="I28" s="32">
        <v>1519939.6</v>
      </c>
      <c r="J28" s="32"/>
      <c r="K28" s="33" t="s">
        <v>25</v>
      </c>
    </row>
    <row r="29" spans="1:11" s="2" customFormat="1" ht="19.5" customHeight="1" x14ac:dyDescent="0.2">
      <c r="A29" s="28" t="s">
        <v>41</v>
      </c>
      <c r="B29" s="29"/>
      <c r="C29" s="29"/>
      <c r="D29" s="30"/>
      <c r="E29" s="30">
        <v>2677842.96</v>
      </c>
      <c r="F29" s="29"/>
      <c r="G29" s="29"/>
      <c r="H29" s="31">
        <f t="shared" si="0"/>
        <v>-1157937.3599999999</v>
      </c>
      <c r="I29" s="32"/>
      <c r="J29" s="32">
        <v>1519905.6</v>
      </c>
      <c r="K29" s="33" t="s">
        <v>25</v>
      </c>
    </row>
    <row r="30" spans="1:11" s="2" customFormat="1" ht="19.5" customHeight="1" x14ac:dyDescent="0.2">
      <c r="A30" s="28" t="s">
        <v>42</v>
      </c>
      <c r="B30" s="29"/>
      <c r="C30" s="29"/>
      <c r="D30" s="30">
        <v>244500</v>
      </c>
      <c r="E30" s="30"/>
      <c r="F30" s="29"/>
      <c r="G30" s="29"/>
      <c r="H30" s="31">
        <f t="shared" si="0"/>
        <v>244500</v>
      </c>
      <c r="I30" s="32"/>
      <c r="J30" s="32"/>
      <c r="K30" s="33" t="s">
        <v>25</v>
      </c>
    </row>
    <row r="31" spans="1:11" s="2" customFormat="1" ht="19.5" customHeight="1" x14ac:dyDescent="0.2">
      <c r="A31" s="28" t="s">
        <v>43</v>
      </c>
      <c r="B31" s="29"/>
      <c r="C31" s="29"/>
      <c r="D31" s="30"/>
      <c r="E31" s="30">
        <v>244496</v>
      </c>
      <c r="F31" s="29"/>
      <c r="G31" s="29"/>
      <c r="H31" s="31">
        <f t="shared" si="0"/>
        <v>-244496</v>
      </c>
      <c r="I31" s="32"/>
      <c r="J31" s="32"/>
      <c r="K31" s="33" t="s">
        <v>25</v>
      </c>
    </row>
    <row r="32" spans="1:11" s="2" customFormat="1" ht="19.5" customHeight="1" x14ac:dyDescent="0.2">
      <c r="A32" s="28" t="s">
        <v>44</v>
      </c>
      <c r="B32" s="29"/>
      <c r="C32" s="29"/>
      <c r="D32" s="30">
        <v>1129720</v>
      </c>
      <c r="E32" s="30"/>
      <c r="F32" s="29"/>
      <c r="G32" s="29"/>
      <c r="H32" s="31">
        <f t="shared" si="0"/>
        <v>1123942</v>
      </c>
      <c r="I32" s="32">
        <v>5778</v>
      </c>
      <c r="J32" s="32"/>
      <c r="K32" s="33" t="s">
        <v>25</v>
      </c>
    </row>
    <row r="33" spans="1:12" s="2" customFormat="1" ht="19.5" customHeight="1" x14ac:dyDescent="0.2">
      <c r="A33" s="28" t="s">
        <v>45</v>
      </c>
      <c r="B33" s="29"/>
      <c r="C33" s="29"/>
      <c r="D33" s="30"/>
      <c r="E33" s="30">
        <v>1067626.6599999999</v>
      </c>
      <c r="F33" s="29"/>
      <c r="G33" s="29"/>
      <c r="H33" s="31">
        <f t="shared" si="0"/>
        <v>-1061849.6599999999</v>
      </c>
      <c r="I33" s="32"/>
      <c r="J33" s="32">
        <v>5777</v>
      </c>
      <c r="K33" s="33" t="s">
        <v>25</v>
      </c>
    </row>
    <row r="34" spans="1:12" s="2" customFormat="1" ht="19.5" customHeight="1" x14ac:dyDescent="0.2">
      <c r="A34" s="28" t="s">
        <v>46</v>
      </c>
      <c r="B34" s="29"/>
      <c r="C34" s="29"/>
      <c r="D34" s="30">
        <v>590141624.66999996</v>
      </c>
      <c r="E34" s="30"/>
      <c r="F34" s="29"/>
      <c r="G34" s="29"/>
      <c r="H34" s="31">
        <f t="shared" si="0"/>
        <v>313625784.66999996</v>
      </c>
      <c r="I34" s="32">
        <v>276515840</v>
      </c>
      <c r="J34" s="32"/>
      <c r="K34" s="33" t="s">
        <v>25</v>
      </c>
    </row>
    <row r="35" spans="1:12" s="2" customFormat="1" ht="19.5" customHeight="1" x14ac:dyDescent="0.2">
      <c r="A35" s="28" t="s">
        <v>47</v>
      </c>
      <c r="B35" s="29"/>
      <c r="C35" s="29"/>
      <c r="D35" s="30">
        <v>12101050</v>
      </c>
      <c r="E35" s="30"/>
      <c r="F35" s="29"/>
      <c r="G35" s="29"/>
      <c r="H35" s="31">
        <f t="shared" si="0"/>
        <v>12101050</v>
      </c>
      <c r="I35" s="32"/>
      <c r="J35" s="32"/>
      <c r="K35" s="33" t="s">
        <v>25</v>
      </c>
    </row>
    <row r="36" spans="1:12" s="2" customFormat="1" ht="19.5" customHeight="1" x14ac:dyDescent="0.2">
      <c r="A36" s="28" t="s">
        <v>48</v>
      </c>
      <c r="B36" s="29"/>
      <c r="C36" s="29"/>
      <c r="D36" s="30"/>
      <c r="E36" s="30">
        <v>453250771.30000001</v>
      </c>
      <c r="F36" s="29"/>
      <c r="G36" s="29"/>
      <c r="H36" s="31">
        <f t="shared" si="0"/>
        <v>-300348718.35000002</v>
      </c>
      <c r="I36" s="32"/>
      <c r="J36" s="32">
        <v>152902052.94999999</v>
      </c>
      <c r="K36" s="33" t="s">
        <v>25</v>
      </c>
    </row>
    <row r="37" spans="1:12" s="2" customFormat="1" ht="19.5" customHeight="1" x14ac:dyDescent="0.2">
      <c r="A37" s="28" t="s">
        <v>49</v>
      </c>
      <c r="B37" s="29"/>
      <c r="C37" s="29"/>
      <c r="D37" s="30">
        <v>23304009.960000001</v>
      </c>
      <c r="E37" s="30"/>
      <c r="F37" s="29"/>
      <c r="G37" s="29"/>
      <c r="H37" s="31">
        <f t="shared" si="0"/>
        <v>22394109.460000001</v>
      </c>
      <c r="I37" s="32">
        <v>909900.5</v>
      </c>
      <c r="J37" s="32"/>
      <c r="K37" s="33" t="s">
        <v>25</v>
      </c>
    </row>
    <row r="38" spans="1:12" s="2" customFormat="1" ht="19.5" customHeight="1" x14ac:dyDescent="0.2">
      <c r="A38" s="28" t="s">
        <v>50</v>
      </c>
      <c r="B38" s="29"/>
      <c r="C38" s="29"/>
      <c r="D38" s="30"/>
      <c r="E38" s="30">
        <v>19746342.350000001</v>
      </c>
      <c r="F38" s="29"/>
      <c r="G38" s="29"/>
      <c r="H38" s="31">
        <f t="shared" si="0"/>
        <v>-18836490.850000001</v>
      </c>
      <c r="I38" s="32"/>
      <c r="J38" s="32">
        <v>909851.5</v>
      </c>
      <c r="K38" s="33" t="s">
        <v>25</v>
      </c>
    </row>
    <row r="39" spans="1:12" s="2" customFormat="1" ht="19.5" customHeight="1" x14ac:dyDescent="0.2">
      <c r="A39" s="28" t="s">
        <v>51</v>
      </c>
      <c r="B39" s="29"/>
      <c r="C39" s="29"/>
      <c r="D39" s="30">
        <v>16211994.4</v>
      </c>
      <c r="E39" s="30"/>
      <c r="F39" s="29"/>
      <c r="G39" s="29"/>
      <c r="H39" s="31">
        <f t="shared" si="0"/>
        <v>6933886.4000000004</v>
      </c>
      <c r="I39" s="32">
        <v>9278108</v>
      </c>
      <c r="J39" s="32"/>
      <c r="K39" s="33" t="s">
        <v>25</v>
      </c>
    </row>
    <row r="40" spans="1:12" s="2" customFormat="1" ht="19.5" customHeight="1" x14ac:dyDescent="0.2">
      <c r="A40" s="28" t="s">
        <v>52</v>
      </c>
      <c r="B40" s="29"/>
      <c r="C40" s="29"/>
      <c r="D40" s="30"/>
      <c r="E40" s="30">
        <v>16071997.25</v>
      </c>
      <c r="F40" s="29"/>
      <c r="G40" s="29"/>
      <c r="H40" s="31">
        <f t="shared" si="0"/>
        <v>-6793931.25</v>
      </c>
      <c r="I40" s="32"/>
      <c r="J40" s="32">
        <v>9278066</v>
      </c>
      <c r="K40" s="33" t="s">
        <v>25</v>
      </c>
      <c r="L40" s="38"/>
    </row>
    <row r="41" spans="1:12" s="2" customFormat="1" ht="19.5" customHeight="1" x14ac:dyDescent="0.2">
      <c r="A41" s="28" t="s">
        <v>53</v>
      </c>
      <c r="B41" s="29"/>
      <c r="C41" s="29"/>
      <c r="D41" s="30">
        <v>1648000</v>
      </c>
      <c r="E41" s="30"/>
      <c r="F41" s="29"/>
      <c r="G41" s="29"/>
      <c r="H41" s="31">
        <f t="shared" si="0"/>
        <v>1648000</v>
      </c>
      <c r="I41" s="32"/>
      <c r="J41" s="32"/>
      <c r="K41" s="33" t="s">
        <v>25</v>
      </c>
    </row>
    <row r="42" spans="1:12" s="2" customFormat="1" ht="19.5" customHeight="1" x14ac:dyDescent="0.2">
      <c r="A42" s="28" t="s">
        <v>54</v>
      </c>
      <c r="B42" s="29"/>
      <c r="C42" s="29"/>
      <c r="D42" s="30"/>
      <c r="E42" s="30">
        <v>1487470.68</v>
      </c>
      <c r="F42" s="29"/>
      <c r="G42" s="29"/>
      <c r="H42" s="31">
        <f t="shared" si="0"/>
        <v>-1487470.68</v>
      </c>
      <c r="I42" s="32"/>
      <c r="J42" s="32"/>
      <c r="K42" s="33" t="s">
        <v>25</v>
      </c>
    </row>
    <row r="43" spans="1:12" s="2" customFormat="1" ht="19.5" customHeight="1" x14ac:dyDescent="0.2">
      <c r="A43" s="28" t="s">
        <v>55</v>
      </c>
      <c r="B43" s="29"/>
      <c r="C43" s="29"/>
      <c r="D43" s="30"/>
      <c r="E43" s="30">
        <v>451163961.97000003</v>
      </c>
      <c r="F43" s="29"/>
      <c r="G43" s="29"/>
      <c r="H43" s="31">
        <f t="shared" si="0"/>
        <v>-47245192.940000057</v>
      </c>
      <c r="I43" s="32"/>
      <c r="J43" s="32">
        <v>403918769.02999997</v>
      </c>
      <c r="K43" s="33" t="s">
        <v>25</v>
      </c>
    </row>
    <row r="44" spans="1:12" s="2" customFormat="1" ht="19.5" customHeight="1" x14ac:dyDescent="0.2">
      <c r="A44" s="28" t="s">
        <v>56</v>
      </c>
      <c r="B44" s="29"/>
      <c r="C44" s="29"/>
      <c r="D44" s="30">
        <v>5681066.2999999998</v>
      </c>
      <c r="E44" s="30"/>
      <c r="F44" s="29"/>
      <c r="G44" s="29"/>
      <c r="H44" s="31">
        <f t="shared" si="0"/>
        <v>5111066.3</v>
      </c>
      <c r="I44" s="32">
        <v>570000</v>
      </c>
      <c r="J44" s="32"/>
      <c r="K44" s="33" t="s">
        <v>25</v>
      </c>
    </row>
    <row r="45" spans="1:12" s="2" customFormat="1" ht="19.5" customHeight="1" x14ac:dyDescent="0.2">
      <c r="A45" s="28" t="s">
        <v>57</v>
      </c>
      <c r="B45" s="29"/>
      <c r="C45" s="29"/>
      <c r="D45" s="30"/>
      <c r="E45" s="30">
        <v>5333248.8</v>
      </c>
      <c r="F45" s="29"/>
      <c r="G45" s="29"/>
      <c r="H45" s="31">
        <f t="shared" si="0"/>
        <v>-4763250.8</v>
      </c>
      <c r="I45" s="32"/>
      <c r="J45" s="32">
        <v>569998</v>
      </c>
      <c r="K45" s="33" t="s">
        <v>25</v>
      </c>
      <c r="L45" s="38"/>
    </row>
    <row r="46" spans="1:12" s="2" customFormat="1" ht="19.5" customHeight="1" x14ac:dyDescent="0.2">
      <c r="A46" s="28" t="s">
        <v>58</v>
      </c>
      <c r="B46" s="29"/>
      <c r="C46" s="29"/>
      <c r="D46" s="30"/>
      <c r="E46" s="30">
        <v>4719433.67</v>
      </c>
      <c r="F46" s="29"/>
      <c r="G46" s="29"/>
      <c r="H46" s="31">
        <f t="shared" si="0"/>
        <v>12458.280000000261</v>
      </c>
      <c r="I46" s="32"/>
      <c r="J46" s="32">
        <v>4731891.95</v>
      </c>
      <c r="K46" s="33" t="s">
        <v>25</v>
      </c>
    </row>
    <row r="47" spans="1:12" s="2" customFormat="1" ht="19.5" customHeight="1" x14ac:dyDescent="0.2">
      <c r="A47" s="28" t="s">
        <v>59</v>
      </c>
      <c r="B47" s="29"/>
      <c r="C47" s="29"/>
      <c r="D47" s="30">
        <v>691672439.16999996</v>
      </c>
      <c r="E47" s="30"/>
      <c r="F47" s="29"/>
      <c r="G47" s="29"/>
      <c r="H47" s="31">
        <f t="shared" si="0"/>
        <v>85135225.5</v>
      </c>
      <c r="I47" s="32">
        <v>606537213.66999996</v>
      </c>
      <c r="J47" s="32"/>
      <c r="K47" s="33" t="s">
        <v>60</v>
      </c>
    </row>
    <row r="48" spans="1:12" s="2" customFormat="1" ht="19.5" customHeight="1" x14ac:dyDescent="0.2">
      <c r="A48" s="28" t="s">
        <v>61</v>
      </c>
      <c r="B48" s="29"/>
      <c r="C48" s="29"/>
      <c r="D48" s="30"/>
      <c r="E48" s="30">
        <v>1140000</v>
      </c>
      <c r="F48" s="29"/>
      <c r="G48" s="29"/>
      <c r="H48" s="31">
        <f t="shared" si="0"/>
        <v>11968000</v>
      </c>
      <c r="I48" s="32"/>
      <c r="J48" s="32">
        <v>13108000</v>
      </c>
      <c r="K48" s="33" t="s">
        <v>62</v>
      </c>
    </row>
    <row r="49" spans="1:13" s="2" customFormat="1" ht="19.5" customHeight="1" x14ac:dyDescent="0.2">
      <c r="A49" s="28" t="s">
        <v>63</v>
      </c>
      <c r="B49" s="29"/>
      <c r="C49" s="29"/>
      <c r="D49" s="30"/>
      <c r="E49" s="30">
        <v>12681572.300000001</v>
      </c>
      <c r="F49" s="29"/>
      <c r="G49" s="29"/>
      <c r="H49" s="31">
        <f t="shared" si="0"/>
        <v>-12681572.300000001</v>
      </c>
      <c r="I49" s="32"/>
      <c r="J49" s="32"/>
      <c r="K49" s="33" t="s">
        <v>23</v>
      </c>
    </row>
    <row r="50" spans="1:13" s="36" customFormat="1" ht="19.5" customHeight="1" x14ac:dyDescent="0.2">
      <c r="A50" s="28" t="s">
        <v>64</v>
      </c>
      <c r="B50" s="34"/>
      <c r="C50" s="34"/>
      <c r="D50" s="34"/>
      <c r="E50" s="34">
        <v>100000</v>
      </c>
      <c r="F50" s="29"/>
      <c r="G50" s="29"/>
      <c r="H50" s="31">
        <f t="shared" si="0"/>
        <v>-99300</v>
      </c>
      <c r="I50" s="35">
        <v>0</v>
      </c>
      <c r="J50" s="35">
        <v>700</v>
      </c>
      <c r="K50" s="33" t="s">
        <v>65</v>
      </c>
      <c r="L50" s="36" t="s">
        <v>66</v>
      </c>
    </row>
    <row r="51" spans="1:13" s="46" customFormat="1" ht="57" customHeight="1" x14ac:dyDescent="0.2">
      <c r="A51" s="39" t="s">
        <v>67</v>
      </c>
      <c r="B51" s="40"/>
      <c r="C51" s="41"/>
      <c r="D51" s="42"/>
      <c r="E51" s="42">
        <v>12488205.15</v>
      </c>
      <c r="F51" s="40"/>
      <c r="G51" s="40"/>
      <c r="H51" s="43">
        <f t="shared" si="0"/>
        <v>-363073.59999999963</v>
      </c>
      <c r="I51" s="44"/>
      <c r="J51" s="45">
        <v>12125131.550000001</v>
      </c>
      <c r="K51" s="33" t="s">
        <v>68</v>
      </c>
      <c r="L51" s="46" t="s">
        <v>16</v>
      </c>
    </row>
    <row r="52" spans="1:13" s="49" customFormat="1" ht="47.25" customHeight="1" x14ac:dyDescent="0.2">
      <c r="A52" s="39" t="s">
        <v>69</v>
      </c>
      <c r="B52" s="47"/>
      <c r="C52" s="47"/>
      <c r="D52" s="42"/>
      <c r="E52" s="42">
        <v>2761377.53</v>
      </c>
      <c r="F52" s="40"/>
      <c r="G52" s="40"/>
      <c r="H52" s="43">
        <f t="shared" si="0"/>
        <v>822004</v>
      </c>
      <c r="I52" s="48"/>
      <c r="J52" s="48">
        <v>3583381.53</v>
      </c>
      <c r="K52" s="33" t="s">
        <v>70</v>
      </c>
    </row>
    <row r="53" spans="1:13" s="2" customFormat="1" ht="19.5" customHeight="1" x14ac:dyDescent="0.2">
      <c r="A53" s="28" t="s">
        <v>71</v>
      </c>
      <c r="B53" s="29"/>
      <c r="C53" s="50"/>
      <c r="D53" s="30">
        <v>406876222.98000002</v>
      </c>
      <c r="E53" s="30"/>
      <c r="F53" s="29"/>
      <c r="G53" s="29"/>
      <c r="H53" s="31">
        <f t="shared" si="0"/>
        <v>406876222.98000002</v>
      </c>
      <c r="I53" s="32"/>
      <c r="J53" s="51"/>
      <c r="K53" s="52" t="s">
        <v>72</v>
      </c>
    </row>
    <row r="54" spans="1:13" s="2" customFormat="1" ht="19.5" customHeight="1" x14ac:dyDescent="0.2">
      <c r="A54" s="28" t="s">
        <v>73</v>
      </c>
      <c r="B54" s="29"/>
      <c r="C54" s="29"/>
      <c r="D54" s="30"/>
      <c r="E54" s="30">
        <v>961288000.91999996</v>
      </c>
      <c r="F54" s="29"/>
      <c r="G54" s="29"/>
      <c r="H54" s="31">
        <f t="shared" si="0"/>
        <v>-8890692.6299999952</v>
      </c>
      <c r="I54" s="32"/>
      <c r="J54" s="51">
        <v>952397308.28999996</v>
      </c>
      <c r="K54" s="52" t="s">
        <v>72</v>
      </c>
    </row>
    <row r="55" spans="1:13" s="2" customFormat="1" ht="19.5" customHeight="1" x14ac:dyDescent="0.2">
      <c r="A55" s="28" t="s">
        <v>74</v>
      </c>
      <c r="B55" s="29"/>
      <c r="C55" s="29"/>
      <c r="D55" s="30"/>
      <c r="E55" s="30">
        <v>36359287.439999998</v>
      </c>
      <c r="F55" s="29"/>
      <c r="G55" s="29"/>
      <c r="H55" s="31">
        <f t="shared" si="0"/>
        <v>-38778861.799999997</v>
      </c>
      <c r="I55" s="32">
        <v>2419574.36</v>
      </c>
      <c r="J55" s="32"/>
      <c r="K55" s="52" t="s">
        <v>72</v>
      </c>
      <c r="M55" s="53"/>
    </row>
    <row r="56" spans="1:13" s="46" customFormat="1" ht="19.5" customHeight="1" x14ac:dyDescent="0.2">
      <c r="A56" s="39" t="s">
        <v>75</v>
      </c>
      <c r="B56" s="40"/>
      <c r="C56" s="40"/>
      <c r="D56" s="42"/>
      <c r="E56" s="42">
        <v>11000</v>
      </c>
      <c r="F56" s="40"/>
      <c r="G56" s="40"/>
      <c r="H56" s="43">
        <f t="shared" si="0"/>
        <v>-11000</v>
      </c>
      <c r="I56" s="44"/>
      <c r="J56" s="44"/>
      <c r="K56" s="33" t="s">
        <v>76</v>
      </c>
    </row>
    <row r="57" spans="1:13" s="2" customFormat="1" ht="48" customHeight="1" x14ac:dyDescent="0.2">
      <c r="A57" s="28" t="s">
        <v>77</v>
      </c>
      <c r="B57" s="29"/>
      <c r="C57" s="29"/>
      <c r="D57" s="30"/>
      <c r="E57" s="30"/>
      <c r="F57" s="29"/>
      <c r="G57" s="29"/>
      <c r="H57" s="31">
        <f t="shared" si="0"/>
        <v>3838.71</v>
      </c>
      <c r="I57" s="32"/>
      <c r="J57" s="32">
        <v>3838.71</v>
      </c>
      <c r="K57" s="54" t="s">
        <v>78</v>
      </c>
    </row>
    <row r="58" spans="1:13" s="2" customFormat="1" ht="19.5" customHeight="1" x14ac:dyDescent="0.2">
      <c r="A58" s="28" t="s">
        <v>79</v>
      </c>
      <c r="B58" s="31"/>
      <c r="C58" s="31"/>
      <c r="D58" s="30"/>
      <c r="E58" s="30">
        <v>1582603</v>
      </c>
      <c r="F58" s="29"/>
      <c r="G58" s="29"/>
      <c r="H58" s="31">
        <f t="shared" si="0"/>
        <v>104954887.81</v>
      </c>
      <c r="I58" s="55"/>
      <c r="J58" s="55">
        <v>106537490.81</v>
      </c>
      <c r="K58" s="33" t="s">
        <v>80</v>
      </c>
    </row>
    <row r="59" spans="1:13" s="2" customFormat="1" ht="19.5" customHeight="1" x14ac:dyDescent="0.2">
      <c r="A59" s="28" t="s">
        <v>81</v>
      </c>
      <c r="B59" s="31"/>
      <c r="C59" s="31"/>
      <c r="D59" s="30"/>
      <c r="E59" s="30">
        <v>60429559</v>
      </c>
      <c r="F59" s="29"/>
      <c r="G59" s="29"/>
      <c r="H59" s="31">
        <f t="shared" si="0"/>
        <v>-51788559</v>
      </c>
      <c r="I59" s="55"/>
      <c r="J59" s="55">
        <v>8641000</v>
      </c>
      <c r="K59" s="33" t="s">
        <v>80</v>
      </c>
    </row>
    <row r="60" spans="1:13" s="2" customFormat="1" ht="19.5" customHeight="1" x14ac:dyDescent="0.2">
      <c r="A60" s="28" t="s">
        <v>82</v>
      </c>
      <c r="B60" s="31"/>
      <c r="C60" s="31"/>
      <c r="D60" s="30"/>
      <c r="E60" s="30">
        <v>8694361.3000000007</v>
      </c>
      <c r="F60" s="29"/>
      <c r="G60" s="29"/>
      <c r="H60" s="31">
        <f t="shared" si="0"/>
        <v>251925.1099999994</v>
      </c>
      <c r="I60" s="55"/>
      <c r="J60" s="55">
        <v>8946286.4100000001</v>
      </c>
      <c r="K60" s="33" t="s">
        <v>80</v>
      </c>
    </row>
    <row r="61" spans="1:13" s="2" customFormat="1" ht="19.5" customHeight="1" x14ac:dyDescent="0.2">
      <c r="A61" s="28" t="s">
        <v>83</v>
      </c>
      <c r="B61" s="31"/>
      <c r="C61" s="31"/>
      <c r="D61" s="30"/>
      <c r="E61" s="30">
        <v>368151</v>
      </c>
      <c r="F61" s="29"/>
      <c r="G61" s="29"/>
      <c r="H61" s="31">
        <f t="shared" si="0"/>
        <v>4589022.33</v>
      </c>
      <c r="I61" s="55"/>
      <c r="J61" s="55">
        <v>4957173.33</v>
      </c>
      <c r="K61" s="33" t="s">
        <v>80</v>
      </c>
    </row>
    <row r="62" spans="1:13" s="2" customFormat="1" ht="19.5" customHeight="1" x14ac:dyDescent="0.2">
      <c r="A62" s="28" t="s">
        <v>84</v>
      </c>
      <c r="B62" s="31"/>
      <c r="C62" s="31"/>
      <c r="D62" s="30"/>
      <c r="E62" s="30">
        <v>25944877.93</v>
      </c>
      <c r="F62" s="29"/>
      <c r="G62" s="29"/>
      <c r="H62" s="31">
        <f t="shared" si="0"/>
        <v>-25944877.93</v>
      </c>
      <c r="I62" s="55"/>
      <c r="J62" s="55"/>
      <c r="K62" s="33" t="s">
        <v>80</v>
      </c>
    </row>
    <row r="63" spans="1:13" s="2" customFormat="1" ht="19.5" customHeight="1" x14ac:dyDescent="0.2">
      <c r="A63" s="28" t="s">
        <v>85</v>
      </c>
      <c r="B63" s="31"/>
      <c r="C63" s="31"/>
      <c r="D63" s="30"/>
      <c r="E63" s="30">
        <v>26025051.199999999</v>
      </c>
      <c r="F63" s="29"/>
      <c r="G63" s="29"/>
      <c r="H63" s="31">
        <f t="shared" si="0"/>
        <v>-26025051.199999999</v>
      </c>
      <c r="I63" s="55"/>
      <c r="J63" s="55"/>
      <c r="K63" s="33" t="s">
        <v>80</v>
      </c>
    </row>
    <row r="64" spans="1:13" s="2" customFormat="1" ht="19.5" customHeight="1" x14ac:dyDescent="0.2">
      <c r="A64" s="28" t="s">
        <v>86</v>
      </c>
      <c r="B64" s="31"/>
      <c r="C64" s="31"/>
      <c r="D64" s="30"/>
      <c r="E64" s="30">
        <v>584470900</v>
      </c>
      <c r="F64" s="29"/>
      <c r="G64" s="29"/>
      <c r="H64" s="31">
        <f t="shared" si="0"/>
        <v>-584470900</v>
      </c>
      <c r="I64" s="55"/>
      <c r="J64" s="55"/>
      <c r="K64" s="33" t="s">
        <v>80</v>
      </c>
    </row>
    <row r="65" spans="1:13" s="2" customFormat="1" ht="19.5" customHeight="1" x14ac:dyDescent="0.2">
      <c r="A65" s="28" t="s">
        <v>87</v>
      </c>
      <c r="B65" s="29"/>
      <c r="C65" s="29"/>
      <c r="D65" s="30"/>
      <c r="E65" s="30"/>
      <c r="F65" s="29"/>
      <c r="G65" s="29"/>
      <c r="H65" s="31">
        <f t="shared" si="0"/>
        <v>-95331032.519999996</v>
      </c>
      <c r="I65" s="32">
        <v>95331032.519999996</v>
      </c>
      <c r="J65" s="32"/>
      <c r="K65" s="33" t="s">
        <v>88</v>
      </c>
      <c r="L65" s="38" t="s">
        <v>89</v>
      </c>
      <c r="M65" s="38" t="s">
        <v>89</v>
      </c>
    </row>
    <row r="66" spans="1:13" s="2" customFormat="1" ht="19.5" customHeight="1" x14ac:dyDescent="0.2">
      <c r="A66" s="28" t="s">
        <v>90</v>
      </c>
      <c r="B66" s="29"/>
      <c r="C66" s="29"/>
      <c r="D66" s="30"/>
      <c r="E66" s="30"/>
      <c r="F66" s="29"/>
      <c r="G66" s="29"/>
      <c r="H66" s="31">
        <f t="shared" si="0"/>
        <v>-6460831.4199999999</v>
      </c>
      <c r="I66" s="32">
        <v>6460831.4199999999</v>
      </c>
      <c r="J66" s="32"/>
      <c r="K66" s="33" t="s">
        <v>88</v>
      </c>
      <c r="L66" s="38"/>
    </row>
    <row r="67" spans="1:13" s="2" customFormat="1" ht="19.5" customHeight="1" x14ac:dyDescent="0.2">
      <c r="A67" s="28" t="s">
        <v>91</v>
      </c>
      <c r="B67" s="29"/>
      <c r="C67" s="29"/>
      <c r="D67" s="30"/>
      <c r="E67" s="30"/>
      <c r="F67" s="29"/>
      <c r="G67" s="29"/>
      <c r="H67" s="31">
        <f t="shared" si="0"/>
        <v>-65080.11</v>
      </c>
      <c r="I67" s="32">
        <v>65080.11</v>
      </c>
      <c r="J67" s="32"/>
      <c r="K67" s="33" t="s">
        <v>88</v>
      </c>
      <c r="L67" s="56"/>
    </row>
    <row r="68" spans="1:13" s="46" customFormat="1" ht="19.5" customHeight="1" x14ac:dyDescent="0.2">
      <c r="A68" s="39" t="s">
        <v>92</v>
      </c>
      <c r="B68" s="40"/>
      <c r="C68" s="40"/>
      <c r="D68" s="42">
        <v>39125509.869999997</v>
      </c>
      <c r="E68" s="42"/>
      <c r="F68" s="40"/>
      <c r="G68" s="40"/>
      <c r="H68" s="43">
        <f t="shared" si="0"/>
        <v>499473.19999999553</v>
      </c>
      <c r="I68" s="44">
        <f>39519026.67-892990</f>
        <v>38626036.670000002</v>
      </c>
      <c r="J68" s="44"/>
      <c r="K68" s="33" t="s">
        <v>93</v>
      </c>
    </row>
    <row r="69" spans="1:13" s="2" customFormat="1" ht="19.5" customHeight="1" x14ac:dyDescent="0.2">
      <c r="A69" s="28" t="s">
        <v>94</v>
      </c>
      <c r="B69" s="29"/>
      <c r="C69" s="29"/>
      <c r="D69" s="30"/>
      <c r="E69" s="30"/>
      <c r="F69" s="29"/>
      <c r="G69" s="29"/>
      <c r="H69" s="31">
        <f t="shared" si="0"/>
        <v>-1823093.05</v>
      </c>
      <c r="I69" s="32">
        <v>1823093.05</v>
      </c>
      <c r="J69" s="32"/>
      <c r="K69" s="33" t="s">
        <v>88</v>
      </c>
    </row>
    <row r="70" spans="1:13" s="2" customFormat="1" ht="19.5" customHeight="1" x14ac:dyDescent="0.2">
      <c r="A70" s="28" t="s">
        <v>95</v>
      </c>
      <c r="B70" s="29"/>
      <c r="C70" s="29"/>
      <c r="D70" s="30"/>
      <c r="E70" s="30"/>
      <c r="F70" s="29"/>
      <c r="G70" s="29"/>
      <c r="H70" s="31">
        <f t="shared" si="0"/>
        <v>-2739139.58</v>
      </c>
      <c r="I70" s="32">
        <v>2739139.58</v>
      </c>
      <c r="J70" s="32"/>
      <c r="K70" s="33" t="s">
        <v>88</v>
      </c>
    </row>
    <row r="71" spans="1:13" s="2" customFormat="1" ht="19.5" customHeight="1" x14ac:dyDescent="0.2">
      <c r="A71" s="28" t="s">
        <v>96</v>
      </c>
      <c r="B71" s="29"/>
      <c r="C71" s="29"/>
      <c r="D71" s="30"/>
      <c r="E71" s="30"/>
      <c r="F71" s="29"/>
      <c r="G71" s="29"/>
      <c r="H71" s="31">
        <f t="shared" si="0"/>
        <v>-26789.7</v>
      </c>
      <c r="I71" s="32">
        <v>26789.7</v>
      </c>
      <c r="J71" s="32"/>
      <c r="K71" s="33" t="s">
        <v>88</v>
      </c>
    </row>
    <row r="72" spans="1:13" s="57" customFormat="1" ht="19.5" customHeight="1" x14ac:dyDescent="0.2">
      <c r="A72" s="28" t="s">
        <v>97</v>
      </c>
      <c r="B72" s="50"/>
      <c r="C72" s="50"/>
      <c r="D72" s="50"/>
      <c r="E72" s="50"/>
      <c r="F72" s="29"/>
      <c r="G72" s="29"/>
      <c r="H72" s="31">
        <f t="shared" ref="H72:H91" si="1">+D72-E72-I72+J72</f>
        <v>-130353.60000000001</v>
      </c>
      <c r="I72" s="51">
        <v>130353.60000000001</v>
      </c>
      <c r="J72" s="51"/>
      <c r="K72" s="33" t="s">
        <v>98</v>
      </c>
    </row>
    <row r="73" spans="1:13" s="36" customFormat="1" ht="55.5" customHeight="1" x14ac:dyDescent="0.2">
      <c r="A73" s="28" t="s">
        <v>99</v>
      </c>
      <c r="B73" s="34"/>
      <c r="C73" s="34"/>
      <c r="D73" s="34">
        <v>6777654.2999999998</v>
      </c>
      <c r="E73" s="34"/>
      <c r="F73" s="29"/>
      <c r="G73" s="29"/>
      <c r="H73" s="31">
        <f t="shared" si="1"/>
        <v>-4340</v>
      </c>
      <c r="I73" s="35">
        <v>6781994.2999999998</v>
      </c>
      <c r="J73" s="35"/>
      <c r="K73" s="33" t="s">
        <v>100</v>
      </c>
    </row>
    <row r="74" spans="1:13" s="2" customFormat="1" ht="19.5" customHeight="1" x14ac:dyDescent="0.2">
      <c r="A74" s="28" t="s">
        <v>101</v>
      </c>
      <c r="B74" s="29"/>
      <c r="C74" s="29"/>
      <c r="D74" s="30">
        <v>3203454.81</v>
      </c>
      <c r="E74" s="30"/>
      <c r="F74" s="29"/>
      <c r="G74" s="29"/>
      <c r="H74" s="31">
        <f t="shared" si="1"/>
        <v>1666160.19</v>
      </c>
      <c r="I74" s="32">
        <v>1537294.62</v>
      </c>
      <c r="J74" s="32"/>
      <c r="K74" s="54" t="s">
        <v>102</v>
      </c>
    </row>
    <row r="75" spans="1:13" s="2" customFormat="1" ht="19.5" customHeight="1" x14ac:dyDescent="0.2">
      <c r="A75" s="28" t="s">
        <v>103</v>
      </c>
      <c r="B75" s="29"/>
      <c r="C75" s="29"/>
      <c r="D75" s="30">
        <v>4362291.0599999996</v>
      </c>
      <c r="E75" s="30"/>
      <c r="F75" s="29"/>
      <c r="G75" s="29"/>
      <c r="H75" s="31">
        <f t="shared" si="1"/>
        <v>2521483.38</v>
      </c>
      <c r="I75" s="32">
        <v>1840807.68</v>
      </c>
      <c r="J75" s="32"/>
      <c r="K75" s="54" t="s">
        <v>102</v>
      </c>
    </row>
    <row r="76" spans="1:13" s="2" customFormat="1" ht="19.5" customHeight="1" x14ac:dyDescent="0.2">
      <c r="A76" s="28" t="s">
        <v>104</v>
      </c>
      <c r="B76" s="29"/>
      <c r="C76" s="29"/>
      <c r="D76" s="30">
        <v>386965.16</v>
      </c>
      <c r="E76" s="30"/>
      <c r="F76" s="29"/>
      <c r="G76" s="29"/>
      <c r="H76" s="31">
        <f t="shared" si="1"/>
        <v>386965.16</v>
      </c>
      <c r="I76" s="32"/>
      <c r="J76" s="32"/>
      <c r="K76" s="54" t="s">
        <v>102</v>
      </c>
    </row>
    <row r="77" spans="1:13" s="2" customFormat="1" ht="19.5" customHeight="1" x14ac:dyDescent="0.2">
      <c r="A77" s="28" t="s">
        <v>105</v>
      </c>
      <c r="B77" s="29"/>
      <c r="C77" s="29"/>
      <c r="D77" s="30">
        <v>287675.12</v>
      </c>
      <c r="E77" s="30"/>
      <c r="F77" s="29"/>
      <c r="G77" s="29"/>
      <c r="H77" s="31">
        <f t="shared" si="1"/>
        <v>-801749.32</v>
      </c>
      <c r="I77" s="32">
        <v>1089424.44</v>
      </c>
      <c r="J77" s="32"/>
      <c r="K77" s="54" t="s">
        <v>102</v>
      </c>
      <c r="L77" s="58" t="s">
        <v>106</v>
      </c>
    </row>
    <row r="78" spans="1:13" s="2" customFormat="1" ht="19.5" customHeight="1" x14ac:dyDescent="0.2">
      <c r="A78" s="28" t="s">
        <v>107</v>
      </c>
      <c r="B78" s="29"/>
      <c r="C78" s="29"/>
      <c r="D78" s="30">
        <v>1942544.79</v>
      </c>
      <c r="E78" s="30"/>
      <c r="F78" s="29"/>
      <c r="G78" s="29"/>
      <c r="H78" s="31">
        <f t="shared" si="1"/>
        <v>1942544.79</v>
      </c>
      <c r="I78" s="32"/>
      <c r="J78" s="32"/>
      <c r="K78" s="54" t="s">
        <v>102</v>
      </c>
    </row>
    <row r="79" spans="1:13" s="2" customFormat="1" ht="19.5" customHeight="1" x14ac:dyDescent="0.2">
      <c r="A79" s="28" t="s">
        <v>108</v>
      </c>
      <c r="B79" s="29"/>
      <c r="C79" s="29"/>
      <c r="D79" s="30">
        <v>628406.98</v>
      </c>
      <c r="E79" s="30"/>
      <c r="F79" s="29"/>
      <c r="G79" s="29"/>
      <c r="H79" s="31">
        <f t="shared" si="1"/>
        <v>628406.98</v>
      </c>
      <c r="I79" s="32"/>
      <c r="J79" s="32"/>
      <c r="K79" s="54" t="s">
        <v>102</v>
      </c>
    </row>
    <row r="80" spans="1:13" s="2" customFormat="1" ht="19.5" customHeight="1" x14ac:dyDescent="0.2">
      <c r="A80" s="28" t="s">
        <v>109</v>
      </c>
      <c r="B80" s="29"/>
      <c r="C80" s="29"/>
      <c r="D80" s="30">
        <v>1006315.49</v>
      </c>
      <c r="E80" s="30"/>
      <c r="F80" s="29"/>
      <c r="G80" s="29"/>
      <c r="H80" s="31">
        <f t="shared" si="1"/>
        <v>1006315.49</v>
      </c>
      <c r="I80" s="32"/>
      <c r="J80" s="32"/>
      <c r="K80" s="54" t="s">
        <v>102</v>
      </c>
    </row>
    <row r="81" spans="1:13" s="2" customFormat="1" ht="19.5" customHeight="1" x14ac:dyDescent="0.2">
      <c r="A81" s="28" t="s">
        <v>110</v>
      </c>
      <c r="B81" s="29"/>
      <c r="C81" s="29"/>
      <c r="D81" s="30">
        <v>1332954.6200000001</v>
      </c>
      <c r="E81" s="30"/>
      <c r="F81" s="29"/>
      <c r="G81" s="29"/>
      <c r="H81" s="31">
        <f t="shared" si="1"/>
        <v>1332954.6200000001</v>
      </c>
      <c r="I81" s="32"/>
      <c r="J81" s="32"/>
      <c r="K81" s="54" t="s">
        <v>102</v>
      </c>
    </row>
    <row r="82" spans="1:13" s="2" customFormat="1" ht="19.5" customHeight="1" x14ac:dyDescent="0.2">
      <c r="A82" s="28" t="s">
        <v>111</v>
      </c>
      <c r="B82" s="29"/>
      <c r="C82" s="29"/>
      <c r="D82" s="30">
        <v>86589.91</v>
      </c>
      <c r="E82" s="30"/>
      <c r="F82" s="29"/>
      <c r="G82" s="29"/>
      <c r="H82" s="31">
        <f t="shared" si="1"/>
        <v>86589.91</v>
      </c>
      <c r="I82" s="32"/>
      <c r="J82" s="32"/>
      <c r="K82" s="54" t="s">
        <v>102</v>
      </c>
    </row>
    <row r="83" spans="1:13" s="2" customFormat="1" ht="19.5" customHeight="1" x14ac:dyDescent="0.2">
      <c r="A83" s="28" t="s">
        <v>112</v>
      </c>
      <c r="B83" s="29"/>
      <c r="C83" s="29"/>
      <c r="D83" s="30">
        <v>40459653.210000001</v>
      </c>
      <c r="E83" s="30"/>
      <c r="F83" s="29"/>
      <c r="G83" s="29"/>
      <c r="H83" s="31">
        <f t="shared" si="1"/>
        <v>23859478.859999999</v>
      </c>
      <c r="I83" s="32">
        <v>16600174.35</v>
      </c>
      <c r="J83" s="32"/>
      <c r="K83" s="54" t="s">
        <v>102</v>
      </c>
    </row>
    <row r="84" spans="1:13" s="2" customFormat="1" ht="19.5" customHeight="1" x14ac:dyDescent="0.2">
      <c r="A84" s="28" t="s">
        <v>113</v>
      </c>
      <c r="B84" s="29"/>
      <c r="C84" s="29"/>
      <c r="D84" s="30">
        <v>6028914.04</v>
      </c>
      <c r="E84" s="30"/>
      <c r="F84" s="29"/>
      <c r="G84" s="29"/>
      <c r="H84" s="31">
        <f t="shared" si="1"/>
        <v>6028914.04</v>
      </c>
      <c r="I84" s="32"/>
      <c r="J84" s="32"/>
      <c r="K84" s="54" t="s">
        <v>102</v>
      </c>
    </row>
    <row r="85" spans="1:13" s="2" customFormat="1" ht="19.5" customHeight="1" x14ac:dyDescent="0.2">
      <c r="A85" s="28" t="s">
        <v>114</v>
      </c>
      <c r="B85" s="29"/>
      <c r="C85" s="29"/>
      <c r="D85" s="30">
        <v>2792469.99</v>
      </c>
      <c r="E85" s="30"/>
      <c r="F85" s="29"/>
      <c r="G85" s="29"/>
      <c r="H85" s="31">
        <f t="shared" si="1"/>
        <v>2792469.99</v>
      </c>
      <c r="I85" s="32"/>
      <c r="J85" s="32"/>
      <c r="K85" s="54" t="s">
        <v>102</v>
      </c>
      <c r="M85" s="2" t="s">
        <v>106</v>
      </c>
    </row>
    <row r="86" spans="1:13" s="2" customFormat="1" ht="19.5" customHeight="1" x14ac:dyDescent="0.2">
      <c r="A86" s="28" t="s">
        <v>115</v>
      </c>
      <c r="B86" s="29"/>
      <c r="C86" s="29"/>
      <c r="D86" s="30">
        <v>185964.91</v>
      </c>
      <c r="E86" s="30"/>
      <c r="F86" s="29"/>
      <c r="G86" s="29"/>
      <c r="H86" s="31">
        <f t="shared" si="1"/>
        <v>185964.91</v>
      </c>
      <c r="I86" s="32"/>
      <c r="J86" s="32"/>
      <c r="K86" s="54" t="s">
        <v>102</v>
      </c>
    </row>
    <row r="87" spans="1:13" s="2" customFormat="1" ht="19.5" customHeight="1" x14ac:dyDescent="0.2">
      <c r="A87" s="28" t="s">
        <v>116</v>
      </c>
      <c r="B87" s="29"/>
      <c r="C87" s="29"/>
      <c r="D87" s="30">
        <v>120409.01</v>
      </c>
      <c r="E87" s="30"/>
      <c r="F87" s="29"/>
      <c r="G87" s="29"/>
      <c r="H87" s="31">
        <f t="shared" si="1"/>
        <v>120409.01</v>
      </c>
      <c r="I87" s="32"/>
      <c r="J87" s="32"/>
      <c r="K87" s="54" t="s">
        <v>102</v>
      </c>
    </row>
    <row r="88" spans="1:13" s="2" customFormat="1" ht="19.5" customHeight="1" x14ac:dyDescent="0.2">
      <c r="A88" s="28" t="s">
        <v>117</v>
      </c>
      <c r="B88" s="29"/>
      <c r="C88" s="29"/>
      <c r="D88" s="30">
        <v>26025051.199999999</v>
      </c>
      <c r="E88" s="30"/>
      <c r="F88" s="29"/>
      <c r="G88" s="29"/>
      <c r="H88" s="31">
        <f t="shared" si="1"/>
        <v>26025051.199999999</v>
      </c>
      <c r="I88" s="32"/>
      <c r="J88" s="32"/>
      <c r="K88" s="33" t="s">
        <v>118</v>
      </c>
    </row>
    <row r="89" spans="1:13" s="2" customFormat="1" ht="19.5" customHeight="1" x14ac:dyDescent="0.2">
      <c r="A89" s="28" t="s">
        <v>119</v>
      </c>
      <c r="B89" s="29"/>
      <c r="C89" s="29"/>
      <c r="D89" s="30">
        <v>6840</v>
      </c>
      <c r="E89" s="30"/>
      <c r="F89" s="29"/>
      <c r="G89" s="29"/>
      <c r="H89" s="31">
        <f t="shared" si="1"/>
        <v>6840</v>
      </c>
      <c r="I89" s="32"/>
      <c r="J89" s="32"/>
      <c r="K89" s="33" t="s">
        <v>118</v>
      </c>
    </row>
    <row r="90" spans="1:13" s="36" customFormat="1" ht="19.5" customHeight="1" x14ac:dyDescent="0.2">
      <c r="A90" s="28" t="s">
        <v>120</v>
      </c>
      <c r="B90" s="34"/>
      <c r="C90" s="34"/>
      <c r="D90" s="34">
        <v>18548.349999999999</v>
      </c>
      <c r="E90" s="34"/>
      <c r="F90" s="29"/>
      <c r="G90" s="29"/>
      <c r="H90" s="31">
        <f t="shared" si="1"/>
        <v>7161.2899999999991</v>
      </c>
      <c r="I90" s="35">
        <v>11387.06</v>
      </c>
      <c r="J90" s="35"/>
      <c r="K90" s="33" t="s">
        <v>118</v>
      </c>
    </row>
    <row r="91" spans="1:13" s="36" customFormat="1" ht="19.5" customHeight="1" x14ac:dyDescent="0.2">
      <c r="A91" s="28" t="s">
        <v>121</v>
      </c>
      <c r="B91" s="34"/>
      <c r="C91" s="34"/>
      <c r="D91" s="34">
        <v>25944877.93</v>
      </c>
      <c r="E91" s="34"/>
      <c r="F91" s="29"/>
      <c r="G91" s="29"/>
      <c r="H91" s="31">
        <f t="shared" si="1"/>
        <v>25944877.93</v>
      </c>
      <c r="I91" s="35"/>
      <c r="J91" s="35"/>
      <c r="K91" s="33" t="s">
        <v>118</v>
      </c>
    </row>
    <row r="92" spans="1:13" s="2" customFormat="1" ht="21.75" customHeight="1" x14ac:dyDescent="0.2">
      <c r="A92" s="59" t="s">
        <v>122</v>
      </c>
      <c r="B92" s="60">
        <f t="shared" ref="B92:J92" si="2">SUM(B8:B91)</f>
        <v>0</v>
      </c>
      <c r="C92" s="60">
        <f t="shared" si="2"/>
        <v>0</v>
      </c>
      <c r="D92" s="61">
        <f t="shared" si="2"/>
        <v>2402458272.1599984</v>
      </c>
      <c r="E92" s="61">
        <f t="shared" si="2"/>
        <v>3109206311.54</v>
      </c>
      <c r="F92" s="62">
        <f t="shared" si="2"/>
        <v>0</v>
      </c>
      <c r="G92" s="62">
        <f t="shared" si="2"/>
        <v>0</v>
      </c>
      <c r="H92" s="63">
        <f t="shared" si="2"/>
        <v>-45211387.049999945</v>
      </c>
      <c r="I92" s="64">
        <f t="shared" si="2"/>
        <v>1355641464.0399995</v>
      </c>
      <c r="J92" s="64">
        <f t="shared" si="2"/>
        <v>2017178116.3699999</v>
      </c>
      <c r="K92" s="65"/>
      <c r="L92" s="56">
        <f>+I92-J92</f>
        <v>-661536652.3300004</v>
      </c>
    </row>
    <row r="96" spans="1:13" s="2" customFormat="1" ht="24.75" customHeight="1" x14ac:dyDescent="0.2">
      <c r="A96" s="66"/>
      <c r="B96" s="66"/>
      <c r="C96" s="66"/>
      <c r="D96" s="66"/>
      <c r="E96" s="66"/>
      <c r="F96" s="66"/>
      <c r="G96" s="66"/>
      <c r="H96" s="66"/>
      <c r="I96" s="67"/>
      <c r="J96" s="67"/>
      <c r="K96" s="68"/>
    </row>
    <row r="97" spans="1:11" s="2" customFormat="1" ht="24.75" customHeight="1" x14ac:dyDescent="0.2">
      <c r="A97" s="69" t="s">
        <v>123</v>
      </c>
      <c r="B97" s="66"/>
      <c r="C97" s="66"/>
      <c r="D97" s="66"/>
      <c r="E97" s="66"/>
      <c r="F97" s="66"/>
      <c r="G97" s="66"/>
      <c r="H97" s="66"/>
      <c r="I97" s="67"/>
      <c r="J97" s="67"/>
      <c r="K97" s="68"/>
    </row>
    <row r="98" spans="1:11" s="2" customFormat="1" ht="24.75" customHeight="1" x14ac:dyDescent="0.2">
      <c r="A98" s="69" t="s">
        <v>124</v>
      </c>
      <c r="B98" s="66"/>
      <c r="C98" s="66"/>
      <c r="D98" s="66"/>
      <c r="E98" s="66"/>
      <c r="F98" s="66"/>
      <c r="G98" s="66"/>
      <c r="H98" s="66"/>
      <c r="I98" s="67"/>
      <c r="J98" s="67"/>
      <c r="K98" s="68"/>
    </row>
    <row r="99" spans="1:11" s="2" customFormat="1" ht="24.75" customHeight="1" x14ac:dyDescent="0.2">
      <c r="A99" s="69" t="s">
        <v>125</v>
      </c>
      <c r="B99" s="66"/>
      <c r="C99" s="66"/>
      <c r="D99" s="66"/>
      <c r="E99" s="66"/>
      <c r="F99" s="66"/>
      <c r="G99" s="66"/>
      <c r="H99" s="66"/>
      <c r="I99" s="67"/>
      <c r="J99" s="67"/>
      <c r="K99" s="68"/>
    </row>
    <row r="100" spans="1:11" s="2" customFormat="1" ht="24.75" customHeight="1" x14ac:dyDescent="0.2">
      <c r="A100" s="69" t="s">
        <v>126</v>
      </c>
      <c r="B100" s="66"/>
      <c r="C100" s="66"/>
      <c r="D100" s="66"/>
      <c r="E100" s="66"/>
      <c r="F100" s="66"/>
      <c r="G100" s="66"/>
      <c r="H100" s="66"/>
      <c r="I100" s="67"/>
      <c r="J100" s="67"/>
      <c r="K100" s="68"/>
    </row>
    <row r="101" spans="1:11" s="2" customFormat="1" ht="24.75" customHeight="1" x14ac:dyDescent="0.2">
      <c r="A101" s="66"/>
      <c r="B101" s="66"/>
      <c r="C101" s="66"/>
      <c r="D101" s="66"/>
      <c r="E101" s="66"/>
      <c r="F101" s="66"/>
      <c r="G101" s="66"/>
      <c r="H101" s="66"/>
      <c r="I101" s="67"/>
      <c r="J101" s="67"/>
      <c r="K101" s="68"/>
    </row>
    <row r="102" spans="1:11" s="2" customFormat="1" ht="24.75" customHeight="1" x14ac:dyDescent="0.2">
      <c r="A102" s="66"/>
      <c r="B102" s="66"/>
      <c r="C102" s="66"/>
      <c r="D102" s="66"/>
      <c r="E102" s="66"/>
      <c r="F102" s="66"/>
      <c r="G102" s="66"/>
      <c r="H102" s="66"/>
      <c r="I102" s="67"/>
      <c r="J102" s="67"/>
      <c r="K102" s="68"/>
    </row>
    <row r="103" spans="1:11" s="2" customFormat="1" ht="24.75" customHeight="1" x14ac:dyDescent="0.2">
      <c r="A103" s="66"/>
      <c r="B103" s="66"/>
      <c r="C103" s="66"/>
      <c r="D103" s="66"/>
      <c r="E103" s="66"/>
      <c r="F103" s="66"/>
      <c r="G103" s="66"/>
      <c r="H103" s="66"/>
      <c r="I103" s="67"/>
      <c r="J103" s="67"/>
      <c r="K103" s="68"/>
    </row>
    <row r="104" spans="1:11" s="2" customFormat="1" ht="24.75" customHeight="1" x14ac:dyDescent="0.2">
      <c r="A104" s="66"/>
      <c r="B104" s="66"/>
      <c r="C104" s="66"/>
      <c r="D104" s="66"/>
      <c r="E104" s="66"/>
      <c r="F104" s="66"/>
      <c r="G104" s="66"/>
      <c r="H104" s="66"/>
      <c r="I104" s="67"/>
      <c r="J104" s="67"/>
      <c r="K104" s="68"/>
    </row>
    <row r="105" spans="1:11" s="2" customFormat="1" ht="24.75" customHeight="1" x14ac:dyDescent="0.2">
      <c r="A105" s="66"/>
      <c r="B105" s="66"/>
      <c r="C105" s="66"/>
      <c r="D105" s="66"/>
      <c r="E105" s="66"/>
      <c r="F105" s="66"/>
      <c r="G105" s="66"/>
      <c r="H105" s="66"/>
      <c r="I105" s="67"/>
      <c r="J105" s="67"/>
      <c r="K105" s="68"/>
    </row>
    <row r="106" spans="1:11" s="2" customFormat="1" ht="24.75" customHeight="1" x14ac:dyDescent="0.2">
      <c r="A106" s="66"/>
      <c r="B106" s="66"/>
      <c r="C106" s="66"/>
      <c r="D106" s="66"/>
      <c r="E106" s="66"/>
      <c r="F106" s="66"/>
      <c r="G106" s="66"/>
      <c r="H106" s="66"/>
      <c r="I106" s="67"/>
      <c r="J106" s="67"/>
      <c r="K106" s="68"/>
    </row>
    <row r="107" spans="1:11" s="2" customFormat="1" ht="24.75" customHeight="1" x14ac:dyDescent="0.2">
      <c r="A107" s="66"/>
      <c r="B107" s="66"/>
      <c r="C107" s="66"/>
      <c r="D107" s="66"/>
      <c r="E107" s="66"/>
      <c r="F107" s="66"/>
      <c r="G107" s="66"/>
      <c r="H107" s="66"/>
      <c r="I107" s="67"/>
      <c r="J107" s="67"/>
      <c r="K107" s="68"/>
    </row>
    <row r="108" spans="1:11" s="2" customFormat="1" ht="24.75" customHeight="1" x14ac:dyDescent="0.2">
      <c r="A108" s="66"/>
      <c r="B108" s="66"/>
      <c r="C108" s="66"/>
      <c r="D108" s="66"/>
      <c r="E108" s="66"/>
      <c r="F108" s="66"/>
      <c r="G108" s="66"/>
      <c r="H108" s="66"/>
      <c r="I108" s="67"/>
      <c r="J108" s="67"/>
      <c r="K108" s="68"/>
    </row>
    <row r="109" spans="1:11" s="2" customFormat="1" ht="12.75" customHeight="1" x14ac:dyDescent="0.2">
      <c r="I109" s="38"/>
      <c r="J109" s="38"/>
      <c r="K109" s="70"/>
    </row>
    <row r="110" spans="1:11" s="2" customFormat="1" ht="12.75" customHeight="1" x14ac:dyDescent="0.2">
      <c r="I110" s="38"/>
      <c r="J110" s="38"/>
      <c r="K110" s="70"/>
    </row>
    <row r="111" spans="1:11" s="2" customFormat="1" ht="12.75" customHeight="1" x14ac:dyDescent="0.2">
      <c r="I111" s="38"/>
      <c r="J111" s="38"/>
      <c r="K111" s="70"/>
    </row>
    <row r="112" spans="1:11" s="2" customFormat="1" ht="12.75" customHeight="1" x14ac:dyDescent="0.2">
      <c r="I112" s="38"/>
      <c r="J112" s="38"/>
      <c r="K112" s="70"/>
    </row>
    <row r="113" spans="9:11" s="2" customFormat="1" ht="12.75" customHeight="1" x14ac:dyDescent="0.2">
      <c r="I113" s="38"/>
      <c r="J113" s="38"/>
      <c r="K113" s="70"/>
    </row>
    <row r="114" spans="9:11" s="2" customFormat="1" ht="12.75" customHeight="1" x14ac:dyDescent="0.2">
      <c r="I114" s="38"/>
      <c r="J114" s="38"/>
      <c r="K114" s="70"/>
    </row>
    <row r="115" spans="9:11" s="2" customFormat="1" ht="12.75" customHeight="1" x14ac:dyDescent="0.2">
      <c r="I115" s="38"/>
      <c r="J115" s="38"/>
      <c r="K115" s="70"/>
    </row>
    <row r="116" spans="9:11" s="2" customFormat="1" ht="12.75" customHeight="1" x14ac:dyDescent="0.2">
      <c r="I116" s="38"/>
      <c r="J116" s="38"/>
      <c r="K116" s="70"/>
    </row>
    <row r="117" spans="9:11" s="2" customFormat="1" ht="12.75" customHeight="1" x14ac:dyDescent="0.2">
      <c r="I117" s="38"/>
      <c r="J117" s="38"/>
      <c r="K117" s="70"/>
    </row>
    <row r="118" spans="9:11" s="2" customFormat="1" ht="12.75" customHeight="1" x14ac:dyDescent="0.2">
      <c r="I118" s="38"/>
      <c r="J118" s="38"/>
      <c r="K118" s="70"/>
    </row>
    <row r="119" spans="9:11" s="2" customFormat="1" ht="12.75" customHeight="1" x14ac:dyDescent="0.2">
      <c r="I119" s="38"/>
      <c r="J119" s="38"/>
      <c r="K119" s="70"/>
    </row>
    <row r="120" spans="9:11" s="2" customFormat="1" ht="12.75" customHeight="1" x14ac:dyDescent="0.2">
      <c r="I120" s="38"/>
      <c r="J120" s="38"/>
      <c r="K120" s="70"/>
    </row>
    <row r="121" spans="9:11" s="2" customFormat="1" ht="12.75" customHeight="1" x14ac:dyDescent="0.2">
      <c r="I121" s="38"/>
      <c r="J121" s="38"/>
      <c r="K121" s="70"/>
    </row>
    <row r="122" spans="9:11" s="2" customFormat="1" ht="12.75" customHeight="1" x14ac:dyDescent="0.2">
      <c r="I122" s="38"/>
      <c r="J122" s="38"/>
      <c r="K122" s="70"/>
    </row>
    <row r="123" spans="9:11" s="2" customFormat="1" ht="12.75" customHeight="1" x14ac:dyDescent="0.2">
      <c r="I123" s="38"/>
      <c r="J123" s="38"/>
      <c r="K123" s="70"/>
    </row>
    <row r="124" spans="9:11" s="2" customFormat="1" ht="12.75" customHeight="1" x14ac:dyDescent="0.2">
      <c r="I124" s="38"/>
      <c r="J124" s="38"/>
      <c r="K124" s="70"/>
    </row>
    <row r="125" spans="9:11" s="2" customFormat="1" ht="12.75" customHeight="1" x14ac:dyDescent="0.2">
      <c r="I125" s="38"/>
      <c r="J125" s="38"/>
      <c r="K125" s="70"/>
    </row>
    <row r="126" spans="9:11" s="2" customFormat="1" ht="12.75" customHeight="1" x14ac:dyDescent="0.2">
      <c r="I126" s="38"/>
      <c r="J126" s="38"/>
      <c r="K126" s="70"/>
    </row>
    <row r="127" spans="9:11" s="2" customFormat="1" ht="12.75" customHeight="1" x14ac:dyDescent="0.2">
      <c r="I127" s="38"/>
      <c r="J127" s="38"/>
      <c r="K127" s="70"/>
    </row>
    <row r="128" spans="9:11" s="2" customFormat="1" ht="12.75" customHeight="1" x14ac:dyDescent="0.2">
      <c r="I128" s="38"/>
      <c r="J128" s="38"/>
      <c r="K128" s="70"/>
    </row>
    <row r="129" spans="9:11" s="2" customFormat="1" ht="12.75" customHeight="1" x14ac:dyDescent="0.2">
      <c r="I129" s="38"/>
      <c r="J129" s="38"/>
      <c r="K129" s="70"/>
    </row>
    <row r="130" spans="9:11" s="2" customFormat="1" ht="12.75" customHeight="1" x14ac:dyDescent="0.2">
      <c r="I130" s="38"/>
      <c r="J130" s="38"/>
      <c r="K130" s="70"/>
    </row>
    <row r="131" spans="9:11" s="2" customFormat="1" ht="12.75" customHeight="1" x14ac:dyDescent="0.2">
      <c r="I131" s="38"/>
      <c r="J131" s="38"/>
      <c r="K131" s="70"/>
    </row>
    <row r="132" spans="9:11" s="2" customFormat="1" ht="12.75" customHeight="1" x14ac:dyDescent="0.2">
      <c r="I132" s="38"/>
      <c r="J132" s="38"/>
      <c r="K132" s="70"/>
    </row>
    <row r="133" spans="9:11" s="2" customFormat="1" ht="12.75" customHeight="1" x14ac:dyDescent="0.2">
      <c r="I133" s="38"/>
      <c r="J133" s="38"/>
      <c r="K133" s="70"/>
    </row>
    <row r="134" spans="9:11" s="2" customFormat="1" ht="12.75" customHeight="1" x14ac:dyDescent="0.2">
      <c r="I134" s="38"/>
      <c r="J134" s="38"/>
      <c r="K134" s="70"/>
    </row>
    <row r="135" spans="9:11" s="2" customFormat="1" ht="12.75" customHeight="1" x14ac:dyDescent="0.2">
      <c r="I135" s="38"/>
      <c r="J135" s="38"/>
      <c r="K135" s="70"/>
    </row>
    <row r="136" spans="9:11" s="2" customFormat="1" ht="12.75" customHeight="1" x14ac:dyDescent="0.2">
      <c r="I136" s="38"/>
      <c r="J136" s="38"/>
      <c r="K136" s="70"/>
    </row>
    <row r="137" spans="9:11" s="2" customFormat="1" ht="12.75" customHeight="1" x14ac:dyDescent="0.2">
      <c r="I137" s="38"/>
      <c r="J137" s="38"/>
      <c r="K137" s="70"/>
    </row>
    <row r="138" spans="9:11" s="2" customFormat="1" ht="12.75" customHeight="1" x14ac:dyDescent="0.2">
      <c r="I138" s="38"/>
      <c r="J138" s="38"/>
      <c r="K138" s="70"/>
    </row>
    <row r="139" spans="9:11" s="2" customFormat="1" ht="12.75" customHeight="1" x14ac:dyDescent="0.2">
      <c r="I139" s="38"/>
      <c r="J139" s="38"/>
      <c r="K139" s="70"/>
    </row>
    <row r="140" spans="9:11" s="2" customFormat="1" ht="12.75" customHeight="1" x14ac:dyDescent="0.2">
      <c r="I140" s="38"/>
      <c r="J140" s="38"/>
      <c r="K140" s="70"/>
    </row>
    <row r="141" spans="9:11" s="2" customFormat="1" ht="12.75" customHeight="1" x14ac:dyDescent="0.2">
      <c r="I141" s="38"/>
      <c r="J141" s="38"/>
      <c r="K141" s="70"/>
    </row>
    <row r="142" spans="9:11" s="2" customFormat="1" ht="12.75" customHeight="1" x14ac:dyDescent="0.2">
      <c r="I142" s="38"/>
      <c r="J142" s="38"/>
      <c r="K142" s="70"/>
    </row>
    <row r="143" spans="9:11" s="2" customFormat="1" ht="12.75" customHeight="1" x14ac:dyDescent="0.2">
      <c r="I143" s="38"/>
      <c r="J143" s="38"/>
      <c r="K143" s="70"/>
    </row>
    <row r="144" spans="9:11" s="2" customFormat="1" ht="12.75" customHeight="1" x14ac:dyDescent="0.2">
      <c r="I144" s="38"/>
      <c r="J144" s="38"/>
      <c r="K144" s="70"/>
    </row>
    <row r="145" spans="9:11" s="2" customFormat="1" ht="12.75" customHeight="1" x14ac:dyDescent="0.2">
      <c r="I145" s="38"/>
      <c r="J145" s="38"/>
      <c r="K145" s="70"/>
    </row>
    <row r="146" spans="9:11" s="2" customFormat="1" ht="12.75" customHeight="1" x14ac:dyDescent="0.2">
      <c r="I146" s="38"/>
      <c r="J146" s="38"/>
      <c r="K146" s="70"/>
    </row>
    <row r="147" spans="9:11" s="2" customFormat="1" ht="12.75" customHeight="1" x14ac:dyDescent="0.2">
      <c r="I147" s="38"/>
      <c r="J147" s="38"/>
      <c r="K147" s="70"/>
    </row>
    <row r="148" spans="9:11" s="2" customFormat="1" ht="12.75" customHeight="1" x14ac:dyDescent="0.2">
      <c r="I148" s="38"/>
      <c r="J148" s="38"/>
      <c r="K148" s="70"/>
    </row>
    <row r="149" spans="9:11" s="2" customFormat="1" ht="12.75" customHeight="1" x14ac:dyDescent="0.2">
      <c r="I149" s="38"/>
      <c r="J149" s="38"/>
      <c r="K149" s="70"/>
    </row>
    <row r="150" spans="9:11" s="2" customFormat="1" ht="12.75" customHeight="1" x14ac:dyDescent="0.2">
      <c r="I150" s="38"/>
      <c r="J150" s="38"/>
      <c r="K150" s="70"/>
    </row>
    <row r="151" spans="9:11" s="2" customFormat="1" ht="12.75" customHeight="1" x14ac:dyDescent="0.2">
      <c r="I151" s="38"/>
      <c r="J151" s="38"/>
      <c r="K151" s="70"/>
    </row>
    <row r="152" spans="9:11" s="2" customFormat="1" ht="12.75" customHeight="1" x14ac:dyDescent="0.2">
      <c r="I152" s="38"/>
      <c r="J152" s="38"/>
      <c r="K152" s="70"/>
    </row>
    <row r="153" spans="9:11" s="2" customFormat="1" ht="12.75" customHeight="1" x14ac:dyDescent="0.2">
      <c r="I153" s="38"/>
      <c r="J153" s="38"/>
      <c r="K153" s="70"/>
    </row>
    <row r="154" spans="9:11" s="2" customFormat="1" ht="12.75" customHeight="1" x14ac:dyDescent="0.2">
      <c r="I154" s="38"/>
      <c r="J154" s="38"/>
      <c r="K154" s="70"/>
    </row>
    <row r="155" spans="9:11" s="2" customFormat="1" ht="12.75" customHeight="1" x14ac:dyDescent="0.2">
      <c r="I155" s="38"/>
      <c r="J155" s="38"/>
      <c r="K155" s="70"/>
    </row>
    <row r="156" spans="9:11" s="2" customFormat="1" ht="12.75" customHeight="1" x14ac:dyDescent="0.2">
      <c r="I156" s="38"/>
      <c r="J156" s="38"/>
      <c r="K156" s="70"/>
    </row>
    <row r="157" spans="9:11" s="2" customFormat="1" ht="12.75" customHeight="1" x14ac:dyDescent="0.2">
      <c r="I157" s="38"/>
      <c r="J157" s="38"/>
      <c r="K157" s="70"/>
    </row>
    <row r="158" spans="9:11" s="2" customFormat="1" ht="12.75" customHeight="1" x14ac:dyDescent="0.2">
      <c r="I158" s="38"/>
      <c r="J158" s="38"/>
      <c r="K158" s="70"/>
    </row>
    <row r="159" spans="9:11" s="2" customFormat="1" ht="12.75" customHeight="1" x14ac:dyDescent="0.2">
      <c r="I159" s="38"/>
      <c r="J159" s="38"/>
      <c r="K159" s="70"/>
    </row>
    <row r="160" spans="9:11" s="2" customFormat="1" ht="12.75" customHeight="1" x14ac:dyDescent="0.2">
      <c r="I160" s="38"/>
      <c r="J160" s="38"/>
      <c r="K160" s="70"/>
    </row>
    <row r="161" spans="9:11" s="2" customFormat="1" ht="12.75" customHeight="1" x14ac:dyDescent="0.2">
      <c r="I161" s="38"/>
      <c r="J161" s="38"/>
      <c r="K161" s="70"/>
    </row>
    <row r="162" spans="9:11" s="2" customFormat="1" ht="12.75" customHeight="1" x14ac:dyDescent="0.2">
      <c r="I162" s="38"/>
      <c r="J162" s="38"/>
      <c r="K162" s="70"/>
    </row>
    <row r="163" spans="9:11" s="2" customFormat="1" ht="12.75" customHeight="1" x14ac:dyDescent="0.2">
      <c r="I163" s="38"/>
      <c r="J163" s="38"/>
      <c r="K163" s="70"/>
    </row>
    <row r="164" spans="9:11" s="2" customFormat="1" ht="12.75" customHeight="1" x14ac:dyDescent="0.2">
      <c r="I164" s="38"/>
      <c r="J164" s="38"/>
      <c r="K164" s="70"/>
    </row>
    <row r="165" spans="9:11" s="2" customFormat="1" ht="12.75" customHeight="1" x14ac:dyDescent="0.2">
      <c r="I165" s="38"/>
      <c r="J165" s="38"/>
      <c r="K165" s="70"/>
    </row>
    <row r="166" spans="9:11" s="2" customFormat="1" ht="12.75" customHeight="1" x14ac:dyDescent="0.2">
      <c r="I166" s="38"/>
      <c r="J166" s="38"/>
      <c r="K166" s="70"/>
    </row>
    <row r="167" spans="9:11" s="2" customFormat="1" ht="12.75" customHeight="1" x14ac:dyDescent="0.2">
      <c r="I167" s="38"/>
      <c r="J167" s="38"/>
      <c r="K167" s="70"/>
    </row>
    <row r="168" spans="9:11" s="2" customFormat="1" ht="12.75" customHeight="1" x14ac:dyDescent="0.2">
      <c r="I168" s="38"/>
      <c r="J168" s="38"/>
      <c r="K168" s="70"/>
    </row>
    <row r="169" spans="9:11" s="2" customFormat="1" ht="12.75" customHeight="1" x14ac:dyDescent="0.2">
      <c r="I169" s="38"/>
      <c r="J169" s="38"/>
      <c r="K169" s="70"/>
    </row>
    <row r="170" spans="9:11" s="2" customFormat="1" ht="12.75" customHeight="1" x14ac:dyDescent="0.2">
      <c r="I170" s="38"/>
      <c r="J170" s="38"/>
      <c r="K170" s="70"/>
    </row>
    <row r="171" spans="9:11" s="2" customFormat="1" ht="12.75" customHeight="1" x14ac:dyDescent="0.2">
      <c r="I171" s="38"/>
      <c r="J171" s="38"/>
      <c r="K171" s="70"/>
    </row>
    <row r="172" spans="9:11" s="2" customFormat="1" ht="12.75" customHeight="1" x14ac:dyDescent="0.2">
      <c r="I172" s="38"/>
      <c r="J172" s="38"/>
      <c r="K172" s="70"/>
    </row>
    <row r="173" spans="9:11" s="2" customFormat="1" ht="12.75" customHeight="1" x14ac:dyDescent="0.2">
      <c r="I173" s="38"/>
      <c r="J173" s="38"/>
      <c r="K173" s="70"/>
    </row>
    <row r="174" spans="9:11" s="2" customFormat="1" ht="12.75" customHeight="1" x14ac:dyDescent="0.2">
      <c r="I174" s="38"/>
      <c r="J174" s="38"/>
      <c r="K174" s="70"/>
    </row>
    <row r="175" spans="9:11" s="2" customFormat="1" ht="12.75" customHeight="1" x14ac:dyDescent="0.2">
      <c r="I175" s="38"/>
      <c r="J175" s="38"/>
      <c r="K175" s="70"/>
    </row>
    <row r="176" spans="9:11" s="2" customFormat="1" ht="12.75" customHeight="1" x14ac:dyDescent="0.2">
      <c r="I176" s="38"/>
      <c r="J176" s="38"/>
      <c r="K176" s="70"/>
    </row>
    <row r="177" spans="9:11" s="2" customFormat="1" ht="12.75" customHeight="1" x14ac:dyDescent="0.2">
      <c r="I177" s="38"/>
      <c r="J177" s="38"/>
      <c r="K177" s="70"/>
    </row>
    <row r="178" spans="9:11" s="2" customFormat="1" ht="12.75" customHeight="1" x14ac:dyDescent="0.2">
      <c r="I178" s="38"/>
      <c r="J178" s="38"/>
      <c r="K178" s="70"/>
    </row>
    <row r="179" spans="9:11" s="2" customFormat="1" ht="12.75" customHeight="1" x14ac:dyDescent="0.2">
      <c r="I179" s="38"/>
      <c r="J179" s="38"/>
      <c r="K179" s="70"/>
    </row>
    <row r="180" spans="9:11" s="2" customFormat="1" ht="12.75" customHeight="1" x14ac:dyDescent="0.2">
      <c r="I180" s="38"/>
      <c r="J180" s="38"/>
      <c r="K180" s="70"/>
    </row>
    <row r="181" spans="9:11" s="2" customFormat="1" ht="12.75" customHeight="1" x14ac:dyDescent="0.2">
      <c r="I181" s="38"/>
      <c r="J181" s="38"/>
      <c r="K181" s="70"/>
    </row>
    <row r="182" spans="9:11" s="2" customFormat="1" ht="12.75" customHeight="1" x14ac:dyDescent="0.2">
      <c r="I182" s="38"/>
      <c r="J182" s="38"/>
      <c r="K182" s="70"/>
    </row>
    <row r="183" spans="9:11" s="2" customFormat="1" ht="12.75" customHeight="1" x14ac:dyDescent="0.2">
      <c r="I183" s="38"/>
      <c r="J183" s="38"/>
      <c r="K183" s="70"/>
    </row>
    <row r="184" spans="9:11" s="2" customFormat="1" ht="12.75" customHeight="1" x14ac:dyDescent="0.2">
      <c r="I184" s="38"/>
      <c r="J184" s="38"/>
      <c r="K184" s="70"/>
    </row>
    <row r="185" spans="9:11" s="2" customFormat="1" ht="12.75" customHeight="1" x14ac:dyDescent="0.2">
      <c r="I185" s="38"/>
      <c r="J185" s="38"/>
      <c r="K185" s="70"/>
    </row>
    <row r="186" spans="9:11" s="2" customFormat="1" ht="12.75" customHeight="1" x14ac:dyDescent="0.2">
      <c r="I186" s="38"/>
      <c r="J186" s="38"/>
      <c r="K186" s="70"/>
    </row>
  </sheetData>
  <autoFilter ref="H2:H92"/>
  <mergeCells count="7">
    <mergeCell ref="A1:K1"/>
    <mergeCell ref="A2:K2"/>
    <mergeCell ref="A3:K3"/>
    <mergeCell ref="B5:C5"/>
    <mergeCell ref="D5:E5"/>
    <mergeCell ref="F5:G5"/>
    <mergeCell ref="I5:J5"/>
  </mergeCells>
  <printOptions horizontalCentered="1"/>
  <pageMargins left="0" right="0" top="0" bottom="0" header="0" footer="0"/>
  <pageSetup paperSize="9" scale="70" fitToWidth="0" fitToHeight="0" orientation="landscape" r:id="rId1"/>
  <headerFooter alignWithMargins="0">
    <oddHeader>&amp;R&amp;P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ทำรายงาน กระดาษทำการ เม.ย.</vt:lpstr>
      <vt:lpstr>'ทำรายงาน กระดาษทำการ เม.ย.'!Print_Titles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2026-05-28T09:47:15Z</dcterms:created>
  <dcterms:modified xsi:type="dcterms:W3CDTF">2026-05-28T09:51:04Z</dcterms:modified>
</cp:coreProperties>
</file>