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R8WAY CFO\ปีงบ 64\งบการเงิน รพสตปีงบ2564\รพ.สต. ปีงบประมาณ 2564\เดือนกุมภาพันธ์2564\"/>
    </mc:Choice>
  </mc:AlternateContent>
  <bookViews>
    <workbookView xWindow="4335" yWindow="255" windowWidth="11025" windowHeight="5310" tabRatio="877" firstSheet="4" activeTab="17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นคร!$A$2:$A$177</definedName>
    <definedName name="_xlnm._FilterDatabase" localSheetId="13" hidden="1">นครพนม!$A$1:$AP$154</definedName>
    <definedName name="_xlnm._FilterDatabase" localSheetId="1" hidden="1">บึงกาฬ!$A$1:$AO$71</definedName>
    <definedName name="_xlnm._FilterDatabase" localSheetId="7" hidden="1">'เลย '!$A$1:$AL$130</definedName>
    <definedName name="_xlnm._FilterDatabase" localSheetId="11" hidden="1">สกลนคร!$A$1:$AL$189</definedName>
    <definedName name="_xlnm._FilterDatabase" localSheetId="3" hidden="1">หนองบัวลำภู!$A$1:$AF$86</definedName>
    <definedName name="_xlnm._FilterDatabase" localSheetId="4" hidden="1">อด!#REF!</definedName>
    <definedName name="_xlnm._FilterDatabase" localSheetId="5" hidden="1">อุดรธานี!$A$1:$AS$222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Area" localSheetId="17">'3. สรุปรวมราย CUP '!$A$2:$M$1070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M5" i="30" l="1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M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L4" i="30"/>
  <c r="AK5" i="30"/>
  <c r="AK6" i="30"/>
  <c r="AK7" i="30"/>
  <c r="AK8" i="30"/>
  <c r="AK9" i="30"/>
  <c r="AK10" i="30"/>
  <c r="AK11" i="30"/>
  <c r="AK12" i="30"/>
  <c r="AK13" i="30"/>
  <c r="AK14" i="30"/>
  <c r="AK15" i="30"/>
  <c r="AK16" i="30"/>
  <c r="AK17" i="30"/>
  <c r="AK18" i="30"/>
  <c r="AK19" i="30"/>
  <c r="AK20" i="30"/>
  <c r="AK21" i="30"/>
  <c r="AK22" i="30"/>
  <c r="AK23" i="30"/>
  <c r="AK24" i="30"/>
  <c r="AK25" i="30"/>
  <c r="AK26" i="30"/>
  <c r="AK27" i="30"/>
  <c r="AK28" i="30"/>
  <c r="AK29" i="30"/>
  <c r="AK30" i="30"/>
  <c r="AK31" i="30"/>
  <c r="AK32" i="30"/>
  <c r="AK33" i="30"/>
  <c r="AK34" i="30"/>
  <c r="AK35" i="30"/>
  <c r="AK36" i="30"/>
  <c r="AK37" i="30"/>
  <c r="AK38" i="30"/>
  <c r="AK39" i="30"/>
  <c r="AK40" i="30"/>
  <c r="AK41" i="30"/>
  <c r="AK42" i="30"/>
  <c r="AK43" i="30"/>
  <c r="AK44" i="30"/>
  <c r="AK45" i="30"/>
  <c r="AK46" i="30"/>
  <c r="AK47" i="30"/>
  <c r="AK48" i="30"/>
  <c r="AK49" i="30"/>
  <c r="AK50" i="30"/>
  <c r="AK51" i="30"/>
  <c r="AK52" i="30"/>
  <c r="AK53" i="30"/>
  <c r="AK54" i="30"/>
  <c r="AK55" i="30"/>
  <c r="AK56" i="30"/>
  <c r="AK57" i="30"/>
  <c r="AK58" i="30"/>
  <c r="AK59" i="30"/>
  <c r="AK60" i="30"/>
  <c r="AK61" i="30"/>
  <c r="AK62" i="30"/>
  <c r="AK63" i="30"/>
  <c r="AK64" i="30"/>
  <c r="AK65" i="30"/>
  <c r="AK66" i="30"/>
  <c r="AK67" i="30"/>
  <c r="AK68" i="30"/>
  <c r="AK69" i="30"/>
  <c r="AK70" i="30"/>
  <c r="AK71" i="30"/>
  <c r="AK72" i="30"/>
  <c r="AK73" i="30"/>
  <c r="AK74" i="30"/>
  <c r="AK75" i="30"/>
  <c r="AK76" i="30"/>
  <c r="AK77" i="30"/>
  <c r="AK78" i="30"/>
  <c r="AK79" i="30"/>
  <c r="AK80" i="30"/>
  <c r="AK81" i="30"/>
  <c r="AK82" i="30"/>
  <c r="AK83" i="30"/>
  <c r="AK84" i="30"/>
  <c r="AK85" i="30"/>
  <c r="AK86" i="30"/>
  <c r="AK87" i="30"/>
  <c r="AK88" i="30"/>
  <c r="AK89" i="30"/>
  <c r="AK90" i="30"/>
  <c r="AK91" i="30"/>
  <c r="AK92" i="30"/>
  <c r="AK93" i="30"/>
  <c r="AK94" i="30"/>
  <c r="AK95" i="30"/>
  <c r="AK96" i="30"/>
  <c r="AK97" i="30"/>
  <c r="AK98" i="30"/>
  <c r="AK99" i="30"/>
  <c r="AK100" i="30"/>
  <c r="AK101" i="30"/>
  <c r="AK102" i="30"/>
  <c r="AK103" i="30"/>
  <c r="AK104" i="30"/>
  <c r="AK105" i="30"/>
  <c r="AK106" i="30"/>
  <c r="AK107" i="30"/>
  <c r="AK108" i="30"/>
  <c r="AK109" i="30"/>
  <c r="AK110" i="30"/>
  <c r="AK111" i="30"/>
  <c r="AK112" i="30"/>
  <c r="AK113" i="30"/>
  <c r="AK114" i="30"/>
  <c r="AK115" i="30"/>
  <c r="AK116" i="30"/>
  <c r="AK117" i="30"/>
  <c r="AK118" i="30"/>
  <c r="AK119" i="30"/>
  <c r="AK120" i="30"/>
  <c r="AK121" i="30"/>
  <c r="AK122" i="30"/>
  <c r="AK123" i="30"/>
  <c r="AK124" i="30"/>
  <c r="AK125" i="30"/>
  <c r="AK126" i="30"/>
  <c r="AK127" i="30"/>
  <c r="AK128" i="30"/>
  <c r="AK129" i="30"/>
  <c r="AK130" i="30"/>
  <c r="AK131" i="30"/>
  <c r="AK132" i="30"/>
  <c r="AK133" i="30"/>
  <c r="AK134" i="30"/>
  <c r="AK135" i="30"/>
  <c r="AK136" i="30"/>
  <c r="AK137" i="30"/>
  <c r="AK138" i="30"/>
  <c r="AK139" i="30"/>
  <c r="AK140" i="30"/>
  <c r="AK141" i="30"/>
  <c r="AK142" i="30"/>
  <c r="AK143" i="30"/>
  <c r="AK144" i="30"/>
  <c r="AK145" i="30"/>
  <c r="AK146" i="30"/>
  <c r="AK147" i="30"/>
  <c r="AK148" i="30"/>
  <c r="AK149" i="30"/>
  <c r="AK150" i="30"/>
  <c r="AK151" i="30"/>
  <c r="AK152" i="30"/>
  <c r="AK153" i="30"/>
  <c r="AK154" i="30"/>
  <c r="AK4" i="30"/>
  <c r="AN10" i="16"/>
  <c r="AL26" i="19"/>
  <c r="AK10" i="19"/>
  <c r="AJ11" i="19"/>
  <c r="AJ12" i="19"/>
  <c r="AJ13" i="19"/>
  <c r="AJ14" i="19"/>
  <c r="AJ15" i="19"/>
  <c r="AJ16" i="19"/>
  <c r="AJ17" i="19"/>
  <c r="AJ18" i="19"/>
  <c r="AJ19" i="19"/>
  <c r="AJ20" i="19"/>
  <c r="AJ21" i="19"/>
  <c r="AJ22" i="19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71" i="19"/>
  <c r="AJ10" i="19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B5" i="15"/>
  <c r="AB6" i="15"/>
  <c r="AB7" i="15"/>
  <c r="AB8" i="15"/>
  <c r="AB9" i="15"/>
  <c r="AB10" i="15"/>
  <c r="AB11" i="15"/>
  <c r="AB12" i="15"/>
  <c r="AB13" i="15"/>
  <c r="AB14" i="15"/>
  <c r="AB15" i="15"/>
  <c r="AB16" i="15"/>
  <c r="AB17" i="15"/>
  <c r="AB18" i="15"/>
  <c r="AB19" i="15"/>
  <c r="AB20" i="15"/>
  <c r="AB21" i="15"/>
  <c r="AB22" i="15"/>
  <c r="AB23" i="15"/>
  <c r="AB24" i="15"/>
  <c r="AB25" i="15"/>
  <c r="AB26" i="15"/>
  <c r="AB27" i="15"/>
  <c r="AB28" i="15"/>
  <c r="AB29" i="15"/>
  <c r="AB30" i="15"/>
  <c r="AB31" i="15"/>
  <c r="AB32" i="15"/>
  <c r="AB33" i="15"/>
  <c r="AB34" i="15"/>
  <c r="AB35" i="15"/>
  <c r="AB36" i="15"/>
  <c r="AB37" i="15"/>
  <c r="AB38" i="15"/>
  <c r="AB39" i="15"/>
  <c r="AB40" i="15"/>
  <c r="AB41" i="15"/>
  <c r="AB42" i="15"/>
  <c r="AB43" i="15"/>
  <c r="AB44" i="15"/>
  <c r="AB45" i="15"/>
  <c r="AB46" i="15"/>
  <c r="AB47" i="15"/>
  <c r="AB48" i="15"/>
  <c r="AB49" i="15"/>
  <c r="AB50" i="15"/>
  <c r="AB51" i="15"/>
  <c r="AB52" i="15"/>
  <c r="AB53" i="15"/>
  <c r="AB54" i="15"/>
  <c r="AB55" i="15"/>
  <c r="AB56" i="15"/>
  <c r="AB57" i="15"/>
  <c r="AB58" i="15"/>
  <c r="AB59" i="15"/>
  <c r="AB60" i="15"/>
  <c r="AB61" i="15"/>
  <c r="AB62" i="15"/>
  <c r="AB63" i="15"/>
  <c r="AB64" i="15"/>
  <c r="AB65" i="15"/>
  <c r="AB66" i="15"/>
  <c r="AB67" i="15"/>
  <c r="AB68" i="15"/>
  <c r="AB69" i="15"/>
  <c r="AB70" i="15"/>
  <c r="AB71" i="15"/>
  <c r="AB72" i="15"/>
  <c r="AB73" i="15"/>
  <c r="AB74" i="15"/>
  <c r="AB75" i="15"/>
  <c r="AB76" i="15"/>
  <c r="AB77" i="15"/>
  <c r="AB78" i="15"/>
  <c r="AB79" i="15"/>
  <c r="AB80" i="15"/>
  <c r="AB81" i="15"/>
  <c r="AB82" i="15"/>
  <c r="AB83" i="15"/>
  <c r="AB84" i="15"/>
  <c r="AB85" i="15"/>
  <c r="AB86" i="15"/>
  <c r="AB4" i="15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140" i="30"/>
  <c r="AP141" i="30"/>
  <c r="AP142" i="30"/>
  <c r="AP143" i="30"/>
  <c r="AP144" i="30"/>
  <c r="AP145" i="30"/>
  <c r="AP146" i="30"/>
  <c r="AP147" i="30"/>
  <c r="AP148" i="30"/>
  <c r="AP149" i="30"/>
  <c r="AP150" i="30"/>
  <c r="AP151" i="30"/>
  <c r="AP152" i="30"/>
  <c r="AP153" i="30"/>
  <c r="AP154" i="30"/>
  <c r="AP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O4" i="30"/>
  <c r="AN5" i="30"/>
  <c r="AN6" i="30"/>
  <c r="AN7" i="30"/>
  <c r="AN8" i="30"/>
  <c r="AN9" i="30"/>
  <c r="AN10" i="30"/>
  <c r="AN11" i="30"/>
  <c r="AN12" i="30"/>
  <c r="AN13" i="30"/>
  <c r="AN14" i="30"/>
  <c r="AN15" i="30"/>
  <c r="AN16" i="30"/>
  <c r="AN17" i="30"/>
  <c r="AN18" i="30"/>
  <c r="AN19" i="30"/>
  <c r="AN20" i="30"/>
  <c r="AN21" i="30"/>
  <c r="AN22" i="30"/>
  <c r="AN23" i="30"/>
  <c r="AN24" i="30"/>
  <c r="AN25" i="30"/>
  <c r="AN26" i="30"/>
  <c r="AN27" i="30"/>
  <c r="AN28" i="30"/>
  <c r="AN29" i="30"/>
  <c r="AN30" i="30"/>
  <c r="AN31" i="30"/>
  <c r="AN32" i="30"/>
  <c r="AN33" i="30"/>
  <c r="AN34" i="30"/>
  <c r="AN35" i="30"/>
  <c r="AN36" i="30"/>
  <c r="AN37" i="30"/>
  <c r="AN38" i="30"/>
  <c r="AN39" i="30"/>
  <c r="AN40" i="30"/>
  <c r="AN41" i="30"/>
  <c r="AN42" i="30"/>
  <c r="AN43" i="30"/>
  <c r="AN44" i="30"/>
  <c r="AN45" i="30"/>
  <c r="AN46" i="30"/>
  <c r="AN47" i="30"/>
  <c r="AN48" i="30"/>
  <c r="AN49" i="30"/>
  <c r="AN50" i="30"/>
  <c r="AN51" i="30"/>
  <c r="AN52" i="30"/>
  <c r="AN53" i="30"/>
  <c r="AN54" i="30"/>
  <c r="AN55" i="30"/>
  <c r="AN56" i="30"/>
  <c r="AN57" i="30"/>
  <c r="AN58" i="30"/>
  <c r="AN59" i="30"/>
  <c r="AN60" i="30"/>
  <c r="AN61" i="30"/>
  <c r="AN62" i="30"/>
  <c r="AN63" i="30"/>
  <c r="AN64" i="30"/>
  <c r="AN65" i="30"/>
  <c r="AN66" i="30"/>
  <c r="AN67" i="30"/>
  <c r="AN68" i="30"/>
  <c r="AN69" i="30"/>
  <c r="AN70" i="30"/>
  <c r="AN71" i="30"/>
  <c r="AN72" i="30"/>
  <c r="AN73" i="30"/>
  <c r="AN74" i="30"/>
  <c r="AN75" i="30"/>
  <c r="AN76" i="30"/>
  <c r="AN77" i="30"/>
  <c r="AN78" i="30"/>
  <c r="AN79" i="30"/>
  <c r="AN80" i="30"/>
  <c r="AN81" i="30"/>
  <c r="AN82" i="30"/>
  <c r="AN83" i="30"/>
  <c r="AN84" i="30"/>
  <c r="AN85" i="30"/>
  <c r="AN86" i="30"/>
  <c r="AN87" i="30"/>
  <c r="AN88" i="30"/>
  <c r="AN89" i="30"/>
  <c r="AN90" i="30"/>
  <c r="AN91" i="30"/>
  <c r="AN92" i="30"/>
  <c r="AN93" i="30"/>
  <c r="AN94" i="30"/>
  <c r="AN95" i="30"/>
  <c r="AN96" i="30"/>
  <c r="AN97" i="30"/>
  <c r="AN98" i="30"/>
  <c r="AN99" i="30"/>
  <c r="AN100" i="30"/>
  <c r="AN101" i="30"/>
  <c r="AN102" i="30"/>
  <c r="AN103" i="30"/>
  <c r="AN104" i="30"/>
  <c r="AN105" i="30"/>
  <c r="AN106" i="30"/>
  <c r="AN107" i="30"/>
  <c r="AN108" i="30"/>
  <c r="AN109" i="30"/>
  <c r="AN110" i="30"/>
  <c r="AN111" i="30"/>
  <c r="AN112" i="30"/>
  <c r="AN113" i="30"/>
  <c r="AN114" i="30"/>
  <c r="AN115" i="30"/>
  <c r="AN116" i="30"/>
  <c r="AN117" i="30"/>
  <c r="AN118" i="30"/>
  <c r="AN119" i="30"/>
  <c r="AN120" i="30"/>
  <c r="AN121" i="30"/>
  <c r="AN122" i="30"/>
  <c r="AN123" i="30"/>
  <c r="AN124" i="30"/>
  <c r="AN125" i="30"/>
  <c r="AN126" i="30"/>
  <c r="AN127" i="30"/>
  <c r="AN128" i="30"/>
  <c r="AN129" i="30"/>
  <c r="AN130" i="30"/>
  <c r="AN131" i="30"/>
  <c r="AN132" i="30"/>
  <c r="AN133" i="30"/>
  <c r="AN134" i="30"/>
  <c r="AN135" i="30"/>
  <c r="AN136" i="30"/>
  <c r="AN137" i="30"/>
  <c r="AN138" i="30"/>
  <c r="AN139" i="30"/>
  <c r="AN140" i="30"/>
  <c r="AN141" i="30"/>
  <c r="AN142" i="30"/>
  <c r="AN143" i="30"/>
  <c r="AN144" i="30"/>
  <c r="AN145" i="30"/>
  <c r="AN146" i="30"/>
  <c r="AN147" i="30"/>
  <c r="AN148" i="30"/>
  <c r="AN149" i="30"/>
  <c r="AN150" i="30"/>
  <c r="AN151" i="30"/>
  <c r="AN152" i="30"/>
  <c r="AN153" i="30"/>
  <c r="AN154" i="30"/>
  <c r="AN4" i="30"/>
  <c r="AK23" i="32"/>
  <c r="AK24" i="32"/>
  <c r="AK25" i="32"/>
  <c r="AK26" i="32"/>
  <c r="AK27" i="32"/>
  <c r="AK28" i="32"/>
  <c r="AK29" i="32"/>
  <c r="AK30" i="32"/>
  <c r="AK31" i="32"/>
  <c r="AK32" i="32"/>
  <c r="AK33" i="32"/>
  <c r="AK34" i="32"/>
  <c r="AK35" i="32"/>
  <c r="AK36" i="32"/>
  <c r="AK37" i="32"/>
  <c r="AK38" i="32"/>
  <c r="AK39" i="32"/>
  <c r="AK40" i="32"/>
  <c r="AK41" i="32"/>
  <c r="AK42" i="32"/>
  <c r="AK43" i="32"/>
  <c r="AK44" i="32"/>
  <c r="AK45" i="32"/>
  <c r="AK46" i="32"/>
  <c r="AK47" i="32"/>
  <c r="AK48" i="32"/>
  <c r="AK49" i="32"/>
  <c r="AK50" i="32"/>
  <c r="AK51" i="32"/>
  <c r="AK52" i="32"/>
  <c r="AK53" i="32"/>
  <c r="AK54" i="32"/>
  <c r="AK55" i="32"/>
  <c r="AK56" i="32"/>
  <c r="AK57" i="32"/>
  <c r="AK58" i="32"/>
  <c r="AK59" i="32"/>
  <c r="AK60" i="32"/>
  <c r="AK61" i="32"/>
  <c r="AK62" i="32"/>
  <c r="AK63" i="32"/>
  <c r="AK64" i="32"/>
  <c r="AK65" i="32"/>
  <c r="AK66" i="32"/>
  <c r="AK67" i="32"/>
  <c r="AK68" i="32"/>
  <c r="AK69" i="32"/>
  <c r="AK70" i="32"/>
  <c r="AK71" i="32"/>
  <c r="AK72" i="32"/>
  <c r="AK73" i="32"/>
  <c r="AK74" i="32"/>
  <c r="AK75" i="32"/>
  <c r="AK76" i="32"/>
  <c r="AK77" i="32"/>
  <c r="AK78" i="32"/>
  <c r="AK79" i="32"/>
  <c r="AK80" i="32"/>
  <c r="AK81" i="32"/>
  <c r="AK82" i="32"/>
  <c r="AK83" i="32"/>
  <c r="AK84" i="32"/>
  <c r="AK85" i="32"/>
  <c r="AK86" i="32"/>
  <c r="AK87" i="32"/>
  <c r="AK88" i="32"/>
  <c r="AK89" i="32"/>
  <c r="AK90" i="32"/>
  <c r="AK91" i="32"/>
  <c r="AK92" i="32"/>
  <c r="AK93" i="32"/>
  <c r="AK94" i="32"/>
  <c r="AK95" i="32"/>
  <c r="AK96" i="32"/>
  <c r="AK97" i="32"/>
  <c r="AK98" i="32"/>
  <c r="AK99" i="32"/>
  <c r="AK100" i="32"/>
  <c r="AK101" i="32"/>
  <c r="AK102" i="32"/>
  <c r="AK103" i="32"/>
  <c r="AK104" i="32"/>
  <c r="AK105" i="32"/>
  <c r="AK106" i="32"/>
  <c r="AK107" i="32"/>
  <c r="AK108" i="32"/>
  <c r="AK109" i="32"/>
  <c r="AK110" i="32"/>
  <c r="AK111" i="32"/>
  <c r="AK112" i="32"/>
  <c r="AK113" i="32"/>
  <c r="AK114" i="32"/>
  <c r="AK115" i="32"/>
  <c r="AK116" i="32"/>
  <c r="AK117" i="32"/>
  <c r="AK118" i="32"/>
  <c r="AK119" i="32"/>
  <c r="AK120" i="32"/>
  <c r="AK121" i="32"/>
  <c r="AK122" i="32"/>
  <c r="AK123" i="32"/>
  <c r="AK124" i="32"/>
  <c r="AK125" i="32"/>
  <c r="AK126" i="32"/>
  <c r="AK127" i="32"/>
  <c r="AK128" i="32"/>
  <c r="AK129" i="32"/>
  <c r="AK130" i="32"/>
  <c r="AK131" i="32"/>
  <c r="AK132" i="32"/>
  <c r="AK133" i="32"/>
  <c r="AK134" i="32"/>
  <c r="AK135" i="32"/>
  <c r="AK136" i="32"/>
  <c r="AK137" i="32"/>
  <c r="AK138" i="32"/>
  <c r="AK139" i="32"/>
  <c r="AK140" i="32"/>
  <c r="AK141" i="32"/>
  <c r="AK142" i="32"/>
  <c r="AK143" i="32"/>
  <c r="AK144" i="32"/>
  <c r="AK145" i="32"/>
  <c r="AK146" i="32"/>
  <c r="AK147" i="32"/>
  <c r="AK148" i="32"/>
  <c r="AK149" i="32"/>
  <c r="AK150" i="32"/>
  <c r="AK151" i="32"/>
  <c r="AK152" i="32"/>
  <c r="AK153" i="32"/>
  <c r="AK154" i="32"/>
  <c r="AK155" i="32"/>
  <c r="AK156" i="32"/>
  <c r="AK157" i="32"/>
  <c r="AK158" i="32"/>
  <c r="AK159" i="32"/>
  <c r="AK160" i="32"/>
  <c r="AK161" i="32"/>
  <c r="AK162" i="32"/>
  <c r="AK163" i="32"/>
  <c r="AK164" i="32"/>
  <c r="AK165" i="32"/>
  <c r="AK166" i="32"/>
  <c r="AK167" i="32"/>
  <c r="AK168" i="32"/>
  <c r="AK169" i="32"/>
  <c r="AK170" i="32"/>
  <c r="AK171" i="32"/>
  <c r="AK172" i="32"/>
  <c r="AK173" i="32"/>
  <c r="AK174" i="32"/>
  <c r="AK175" i="32"/>
  <c r="AK176" i="32"/>
  <c r="AK177" i="32"/>
  <c r="AK178" i="32"/>
  <c r="AK179" i="32"/>
  <c r="AK180" i="32"/>
  <c r="AK181" i="32"/>
  <c r="AK182" i="32"/>
  <c r="AK183" i="32"/>
  <c r="AK184" i="32"/>
  <c r="AK185" i="32"/>
  <c r="AK186" i="32"/>
  <c r="AK187" i="32"/>
  <c r="AK188" i="32"/>
  <c r="AK189" i="32"/>
  <c r="AK22" i="32"/>
  <c r="AJ23" i="32"/>
  <c r="AL23" i="32" s="1"/>
  <c r="AJ24" i="32"/>
  <c r="AL24" i="32" s="1"/>
  <c r="AJ25" i="32"/>
  <c r="AL25" i="32" s="1"/>
  <c r="AJ26" i="32"/>
  <c r="AL26" i="32" s="1"/>
  <c r="AJ27" i="32"/>
  <c r="AL27" i="32" s="1"/>
  <c r="AJ28" i="32"/>
  <c r="AL28" i="32" s="1"/>
  <c r="AJ29" i="32"/>
  <c r="AL29" i="32" s="1"/>
  <c r="AJ30" i="32"/>
  <c r="AL30" i="32" s="1"/>
  <c r="AJ31" i="32"/>
  <c r="AL31" i="32" s="1"/>
  <c r="AJ32" i="32"/>
  <c r="AL32" i="32" s="1"/>
  <c r="AJ33" i="32"/>
  <c r="AL33" i="32" s="1"/>
  <c r="AJ34" i="32"/>
  <c r="AL34" i="32" s="1"/>
  <c r="AJ35" i="32"/>
  <c r="AL35" i="32" s="1"/>
  <c r="AJ36" i="32"/>
  <c r="AL36" i="32" s="1"/>
  <c r="AJ37" i="32"/>
  <c r="AL37" i="32" s="1"/>
  <c r="AJ38" i="32"/>
  <c r="AL38" i="32" s="1"/>
  <c r="AJ39" i="32"/>
  <c r="AL39" i="32" s="1"/>
  <c r="AJ40" i="32"/>
  <c r="AL40" i="32" s="1"/>
  <c r="AJ41" i="32"/>
  <c r="AL41" i="32" s="1"/>
  <c r="AJ42" i="32"/>
  <c r="AL42" i="32" s="1"/>
  <c r="AJ43" i="32"/>
  <c r="AL43" i="32" s="1"/>
  <c r="AJ44" i="32"/>
  <c r="AL44" i="32" s="1"/>
  <c r="AJ45" i="32"/>
  <c r="AL45" i="32" s="1"/>
  <c r="AJ46" i="32"/>
  <c r="AL46" i="32" s="1"/>
  <c r="AJ47" i="32"/>
  <c r="AL47" i="32" s="1"/>
  <c r="AJ48" i="32"/>
  <c r="AL48" i="32" s="1"/>
  <c r="AJ49" i="32"/>
  <c r="AL49" i="32" s="1"/>
  <c r="AJ50" i="32"/>
  <c r="AL50" i="32" s="1"/>
  <c r="AJ51" i="32"/>
  <c r="AL51" i="32" s="1"/>
  <c r="AJ52" i="32"/>
  <c r="AL52" i="32" s="1"/>
  <c r="AJ53" i="32"/>
  <c r="AL53" i="32" s="1"/>
  <c r="AJ54" i="32"/>
  <c r="AL54" i="32" s="1"/>
  <c r="AJ55" i="32"/>
  <c r="AL55" i="32" s="1"/>
  <c r="AJ56" i="32"/>
  <c r="AL56" i="32" s="1"/>
  <c r="AJ57" i="32"/>
  <c r="AL57" i="32" s="1"/>
  <c r="AJ58" i="32"/>
  <c r="AL58" i="32" s="1"/>
  <c r="AJ59" i="32"/>
  <c r="AL59" i="32" s="1"/>
  <c r="AJ60" i="32"/>
  <c r="AL60" i="32" s="1"/>
  <c r="AJ61" i="32"/>
  <c r="AL61" i="32" s="1"/>
  <c r="AJ62" i="32"/>
  <c r="AL62" i="32" s="1"/>
  <c r="AJ63" i="32"/>
  <c r="AL63" i="32" s="1"/>
  <c r="AJ64" i="32"/>
  <c r="AL64" i="32" s="1"/>
  <c r="AJ65" i="32"/>
  <c r="AL65" i="32" s="1"/>
  <c r="AJ66" i="32"/>
  <c r="AL66" i="32" s="1"/>
  <c r="AJ67" i="32"/>
  <c r="AL67" i="32" s="1"/>
  <c r="AJ68" i="32"/>
  <c r="AL68" i="32" s="1"/>
  <c r="AJ69" i="32"/>
  <c r="AL69" i="32" s="1"/>
  <c r="AJ70" i="32"/>
  <c r="AL70" i="32" s="1"/>
  <c r="AJ71" i="32"/>
  <c r="AL71" i="32" s="1"/>
  <c r="AJ72" i="32"/>
  <c r="AL72" i="32" s="1"/>
  <c r="AJ73" i="32"/>
  <c r="AL73" i="32" s="1"/>
  <c r="AJ74" i="32"/>
  <c r="AL74" i="32" s="1"/>
  <c r="AJ75" i="32"/>
  <c r="AL75" i="32" s="1"/>
  <c r="AJ76" i="32"/>
  <c r="AL76" i="32" s="1"/>
  <c r="AJ77" i="32"/>
  <c r="AL77" i="32" s="1"/>
  <c r="AJ78" i="32"/>
  <c r="AL78" i="32" s="1"/>
  <c r="AJ79" i="32"/>
  <c r="AL79" i="32" s="1"/>
  <c r="AJ80" i="32"/>
  <c r="AL80" i="32" s="1"/>
  <c r="AJ81" i="32"/>
  <c r="AL81" i="32" s="1"/>
  <c r="AJ82" i="32"/>
  <c r="AL82" i="32" s="1"/>
  <c r="AJ83" i="32"/>
  <c r="AL83" i="32" s="1"/>
  <c r="AJ84" i="32"/>
  <c r="AL84" i="32" s="1"/>
  <c r="AJ85" i="32"/>
  <c r="AL85" i="32" s="1"/>
  <c r="AJ86" i="32"/>
  <c r="AL86" i="32" s="1"/>
  <c r="AJ87" i="32"/>
  <c r="AL87" i="32" s="1"/>
  <c r="AJ88" i="32"/>
  <c r="AL88" i="32" s="1"/>
  <c r="AJ89" i="32"/>
  <c r="AL89" i="32" s="1"/>
  <c r="AJ90" i="32"/>
  <c r="AL90" i="32" s="1"/>
  <c r="AJ91" i="32"/>
  <c r="AL91" i="32" s="1"/>
  <c r="AJ92" i="32"/>
  <c r="AL92" i="32" s="1"/>
  <c r="AJ93" i="32"/>
  <c r="AL93" i="32" s="1"/>
  <c r="AJ94" i="32"/>
  <c r="AL94" i="32" s="1"/>
  <c r="AJ95" i="32"/>
  <c r="AL95" i="32" s="1"/>
  <c r="AJ96" i="32"/>
  <c r="AL96" i="32" s="1"/>
  <c r="AJ97" i="32"/>
  <c r="AL97" i="32" s="1"/>
  <c r="AJ98" i="32"/>
  <c r="AL98" i="32" s="1"/>
  <c r="AJ99" i="32"/>
  <c r="AL99" i="32" s="1"/>
  <c r="AJ100" i="32"/>
  <c r="AL100" i="32" s="1"/>
  <c r="AJ101" i="32"/>
  <c r="AL101" i="32" s="1"/>
  <c r="AJ102" i="32"/>
  <c r="AL102" i="32" s="1"/>
  <c r="AJ103" i="32"/>
  <c r="AL103" i="32" s="1"/>
  <c r="AJ104" i="32"/>
  <c r="AL104" i="32" s="1"/>
  <c r="AJ105" i="32"/>
  <c r="AL105" i="32" s="1"/>
  <c r="AJ106" i="32"/>
  <c r="AL106" i="32" s="1"/>
  <c r="AJ107" i="32"/>
  <c r="AL107" i="32" s="1"/>
  <c r="AJ108" i="32"/>
  <c r="AL108" i="32" s="1"/>
  <c r="AJ109" i="32"/>
  <c r="AL109" i="32" s="1"/>
  <c r="AJ110" i="32"/>
  <c r="AL110" i="32" s="1"/>
  <c r="AJ111" i="32"/>
  <c r="AL111" i="32" s="1"/>
  <c r="AJ112" i="32"/>
  <c r="AL112" i="32" s="1"/>
  <c r="AJ113" i="32"/>
  <c r="AL113" i="32" s="1"/>
  <c r="AJ114" i="32"/>
  <c r="AL114" i="32" s="1"/>
  <c r="AJ115" i="32"/>
  <c r="AL115" i="32" s="1"/>
  <c r="AJ116" i="32"/>
  <c r="AL116" i="32" s="1"/>
  <c r="AJ117" i="32"/>
  <c r="AL117" i="32" s="1"/>
  <c r="AJ118" i="32"/>
  <c r="AL118" i="32" s="1"/>
  <c r="AJ119" i="32"/>
  <c r="AL119" i="32" s="1"/>
  <c r="AJ120" i="32"/>
  <c r="AL120" i="32" s="1"/>
  <c r="AJ121" i="32"/>
  <c r="AL121" i="32" s="1"/>
  <c r="AJ122" i="32"/>
  <c r="AL122" i="32" s="1"/>
  <c r="AJ123" i="32"/>
  <c r="AL123" i="32" s="1"/>
  <c r="AJ124" i="32"/>
  <c r="AL124" i="32" s="1"/>
  <c r="AJ125" i="32"/>
  <c r="AL125" i="32" s="1"/>
  <c r="AJ126" i="32"/>
  <c r="AL126" i="32" s="1"/>
  <c r="AJ127" i="32"/>
  <c r="AL127" i="32" s="1"/>
  <c r="AJ128" i="32"/>
  <c r="AL128" i="32" s="1"/>
  <c r="AJ129" i="32"/>
  <c r="AL129" i="32" s="1"/>
  <c r="AJ130" i="32"/>
  <c r="AL130" i="32" s="1"/>
  <c r="AJ131" i="32"/>
  <c r="AL131" i="32" s="1"/>
  <c r="AJ132" i="32"/>
  <c r="AL132" i="32" s="1"/>
  <c r="AJ133" i="32"/>
  <c r="AL133" i="32" s="1"/>
  <c r="AJ134" i="32"/>
  <c r="AL134" i="32" s="1"/>
  <c r="AJ135" i="32"/>
  <c r="AL135" i="32" s="1"/>
  <c r="AJ136" i="32"/>
  <c r="AL136" i="32" s="1"/>
  <c r="AJ137" i="32"/>
  <c r="AL137" i="32" s="1"/>
  <c r="AJ138" i="32"/>
  <c r="AL138" i="32" s="1"/>
  <c r="AJ139" i="32"/>
  <c r="AL139" i="32" s="1"/>
  <c r="AJ140" i="32"/>
  <c r="AL140" i="32" s="1"/>
  <c r="AJ141" i="32"/>
  <c r="AL141" i="32" s="1"/>
  <c r="AJ142" i="32"/>
  <c r="AL142" i="32" s="1"/>
  <c r="AJ143" i="32"/>
  <c r="AL143" i="32" s="1"/>
  <c r="AJ144" i="32"/>
  <c r="AL144" i="32" s="1"/>
  <c r="AJ145" i="32"/>
  <c r="AL145" i="32" s="1"/>
  <c r="AJ146" i="32"/>
  <c r="AL146" i="32" s="1"/>
  <c r="AJ147" i="32"/>
  <c r="AL147" i="32" s="1"/>
  <c r="AJ148" i="32"/>
  <c r="AL148" i="32" s="1"/>
  <c r="AJ149" i="32"/>
  <c r="AL149" i="32" s="1"/>
  <c r="AJ150" i="32"/>
  <c r="AL150" i="32" s="1"/>
  <c r="AJ151" i="32"/>
  <c r="AL151" i="32" s="1"/>
  <c r="AJ152" i="32"/>
  <c r="AL152" i="32" s="1"/>
  <c r="AJ153" i="32"/>
  <c r="AL153" i="32" s="1"/>
  <c r="AJ154" i="32"/>
  <c r="AL154" i="32" s="1"/>
  <c r="AJ155" i="32"/>
  <c r="AL155" i="32" s="1"/>
  <c r="AJ156" i="32"/>
  <c r="AL156" i="32" s="1"/>
  <c r="AJ157" i="32"/>
  <c r="AL157" i="32" s="1"/>
  <c r="AJ158" i="32"/>
  <c r="AL158" i="32" s="1"/>
  <c r="AJ159" i="32"/>
  <c r="AL159" i="32" s="1"/>
  <c r="AJ160" i="32"/>
  <c r="AL160" i="32" s="1"/>
  <c r="AJ161" i="32"/>
  <c r="AL161" i="32" s="1"/>
  <c r="AJ162" i="32"/>
  <c r="AL162" i="32" s="1"/>
  <c r="AJ163" i="32"/>
  <c r="AL163" i="32" s="1"/>
  <c r="AJ164" i="32"/>
  <c r="AL164" i="32" s="1"/>
  <c r="AJ165" i="32"/>
  <c r="AL165" i="32" s="1"/>
  <c r="AJ166" i="32"/>
  <c r="AL166" i="32" s="1"/>
  <c r="AJ167" i="32"/>
  <c r="AL167" i="32" s="1"/>
  <c r="AJ168" i="32"/>
  <c r="AL168" i="32" s="1"/>
  <c r="AJ169" i="32"/>
  <c r="AL169" i="32" s="1"/>
  <c r="AJ170" i="32"/>
  <c r="AL170" i="32" s="1"/>
  <c r="AJ171" i="32"/>
  <c r="AL171" i="32" s="1"/>
  <c r="AJ172" i="32"/>
  <c r="AL172" i="32" s="1"/>
  <c r="AJ173" i="32"/>
  <c r="AL173" i="32" s="1"/>
  <c r="AJ174" i="32"/>
  <c r="AL174" i="32" s="1"/>
  <c r="AJ175" i="32"/>
  <c r="AL175" i="32" s="1"/>
  <c r="AJ176" i="32"/>
  <c r="AL176" i="32" s="1"/>
  <c r="AJ177" i="32"/>
  <c r="AL177" i="32" s="1"/>
  <c r="AJ178" i="32"/>
  <c r="AL178" i="32" s="1"/>
  <c r="AJ179" i="32"/>
  <c r="AL179" i="32" s="1"/>
  <c r="AJ180" i="32"/>
  <c r="AL180" i="32" s="1"/>
  <c r="AJ181" i="32"/>
  <c r="AL181" i="32" s="1"/>
  <c r="AJ182" i="32"/>
  <c r="AL182" i="32" s="1"/>
  <c r="AJ183" i="32"/>
  <c r="AL183" i="32" s="1"/>
  <c r="AJ184" i="32"/>
  <c r="AL184" i="32" s="1"/>
  <c r="AJ185" i="32"/>
  <c r="AL185" i="32" s="1"/>
  <c r="AJ186" i="32"/>
  <c r="AL186" i="32" s="1"/>
  <c r="AJ187" i="32"/>
  <c r="AL187" i="32" s="1"/>
  <c r="AJ188" i="32"/>
  <c r="AL188" i="32" s="1"/>
  <c r="AJ189" i="32"/>
  <c r="AL189" i="32" s="1"/>
  <c r="AJ22" i="32"/>
  <c r="AL22" i="32" s="1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22" i="32"/>
  <c r="AG23" i="32"/>
  <c r="AG24" i="32"/>
  <c r="AG25" i="32"/>
  <c r="AG26" i="32"/>
  <c r="AG27" i="32"/>
  <c r="AG28" i="32"/>
  <c r="AG29" i="32"/>
  <c r="AG30" i="32"/>
  <c r="AG31" i="32"/>
  <c r="AG32" i="32"/>
  <c r="AG33" i="32"/>
  <c r="AG34" i="32"/>
  <c r="AG35" i="32"/>
  <c r="AG36" i="32"/>
  <c r="AG37" i="32"/>
  <c r="AG38" i="32"/>
  <c r="AG39" i="32"/>
  <c r="AG40" i="32"/>
  <c r="AG41" i="32"/>
  <c r="AG42" i="32"/>
  <c r="AG43" i="32"/>
  <c r="AG44" i="32"/>
  <c r="AG45" i="32"/>
  <c r="AG46" i="32"/>
  <c r="AG47" i="32"/>
  <c r="AG48" i="32"/>
  <c r="AG49" i="32"/>
  <c r="AG50" i="32"/>
  <c r="AG51" i="32"/>
  <c r="AG52" i="32"/>
  <c r="AG53" i="32"/>
  <c r="AG54" i="32"/>
  <c r="AG55" i="32"/>
  <c r="AG56" i="32"/>
  <c r="AG57" i="32"/>
  <c r="AG58" i="32"/>
  <c r="AG59" i="32"/>
  <c r="AG60" i="32"/>
  <c r="AG61" i="32"/>
  <c r="AG62" i="32"/>
  <c r="AG63" i="32"/>
  <c r="AG64" i="32"/>
  <c r="AG65" i="32"/>
  <c r="AG66" i="32"/>
  <c r="AG67" i="32"/>
  <c r="AG68" i="32"/>
  <c r="AG69" i="32"/>
  <c r="AG70" i="32"/>
  <c r="AG71" i="32"/>
  <c r="AG72" i="32"/>
  <c r="AG73" i="32"/>
  <c r="AG74" i="32"/>
  <c r="AG75" i="32"/>
  <c r="AG76" i="32"/>
  <c r="AG77" i="32"/>
  <c r="AG78" i="32"/>
  <c r="AG79" i="32"/>
  <c r="AG80" i="32"/>
  <c r="AG81" i="32"/>
  <c r="AG82" i="32"/>
  <c r="AG83" i="32"/>
  <c r="AG84" i="32"/>
  <c r="AG85" i="32"/>
  <c r="AG86" i="32"/>
  <c r="AG87" i="32"/>
  <c r="AG88" i="32"/>
  <c r="AG89" i="32"/>
  <c r="AG90" i="32"/>
  <c r="AG91" i="32"/>
  <c r="AG92" i="32"/>
  <c r="AG93" i="32"/>
  <c r="AG94" i="32"/>
  <c r="AG95" i="32"/>
  <c r="AG96" i="32"/>
  <c r="AG97" i="32"/>
  <c r="AG98" i="32"/>
  <c r="AG99" i="32"/>
  <c r="AG100" i="32"/>
  <c r="AG101" i="32"/>
  <c r="AG102" i="32"/>
  <c r="AG103" i="32"/>
  <c r="AG104" i="32"/>
  <c r="AG105" i="32"/>
  <c r="AG106" i="32"/>
  <c r="AG107" i="32"/>
  <c r="AG108" i="32"/>
  <c r="AG109" i="32"/>
  <c r="AG110" i="32"/>
  <c r="AG111" i="32"/>
  <c r="AG112" i="32"/>
  <c r="AG113" i="32"/>
  <c r="AG114" i="32"/>
  <c r="AG115" i="32"/>
  <c r="AG116" i="32"/>
  <c r="AG117" i="32"/>
  <c r="AG118" i="32"/>
  <c r="AG119" i="32"/>
  <c r="AG120" i="32"/>
  <c r="AG121" i="32"/>
  <c r="AG122" i="32"/>
  <c r="AG123" i="32"/>
  <c r="AG124" i="32"/>
  <c r="AG125" i="32"/>
  <c r="AG126" i="32"/>
  <c r="AG127" i="32"/>
  <c r="AG128" i="32"/>
  <c r="AG129" i="32"/>
  <c r="AG130" i="32"/>
  <c r="AG131" i="32"/>
  <c r="AG132" i="32"/>
  <c r="AG133" i="32"/>
  <c r="AG134" i="32"/>
  <c r="AG135" i="32"/>
  <c r="AG136" i="32"/>
  <c r="AG137" i="32"/>
  <c r="AG138" i="32"/>
  <c r="AG139" i="32"/>
  <c r="AG140" i="32"/>
  <c r="AG141" i="32"/>
  <c r="AG142" i="32"/>
  <c r="AG143" i="32"/>
  <c r="AG144" i="32"/>
  <c r="AG145" i="32"/>
  <c r="AG146" i="32"/>
  <c r="AG147" i="32"/>
  <c r="AG148" i="32"/>
  <c r="AG149" i="32"/>
  <c r="AG150" i="32"/>
  <c r="AG151" i="32"/>
  <c r="AG152" i="32"/>
  <c r="AG153" i="32"/>
  <c r="AG154" i="32"/>
  <c r="AG155" i="32"/>
  <c r="AG156" i="32"/>
  <c r="AG157" i="32"/>
  <c r="AG158" i="32"/>
  <c r="AG159" i="32"/>
  <c r="AG160" i="32"/>
  <c r="AG161" i="32"/>
  <c r="AG162" i="32"/>
  <c r="AG163" i="32"/>
  <c r="AG164" i="32"/>
  <c r="AG165" i="32"/>
  <c r="AG166" i="32"/>
  <c r="AG167" i="32"/>
  <c r="AG168" i="32"/>
  <c r="AG169" i="32"/>
  <c r="AG170" i="32"/>
  <c r="AG171" i="32"/>
  <c r="AG172" i="32"/>
  <c r="AG173" i="32"/>
  <c r="AG174" i="32"/>
  <c r="AG175" i="32"/>
  <c r="AG176" i="32"/>
  <c r="AG177" i="32"/>
  <c r="AG178" i="32"/>
  <c r="AG179" i="32"/>
  <c r="AG180" i="32"/>
  <c r="AG181" i="32"/>
  <c r="AG182" i="32"/>
  <c r="AG183" i="32"/>
  <c r="AG184" i="32"/>
  <c r="AG185" i="32"/>
  <c r="AG186" i="32"/>
  <c r="AG187" i="32"/>
  <c r="AG188" i="32"/>
  <c r="AG189" i="32"/>
  <c r="AG22" i="32"/>
  <c r="AI22" i="32" s="1"/>
  <c r="AL12" i="34"/>
  <c r="AK13" i="34"/>
  <c r="AK14" i="34"/>
  <c r="AK15" i="34"/>
  <c r="AK16" i="34"/>
  <c r="AK17" i="34"/>
  <c r="AK18" i="34"/>
  <c r="AK19" i="34"/>
  <c r="AK20" i="34"/>
  <c r="AK21" i="34"/>
  <c r="AK22" i="34"/>
  <c r="AK23" i="34"/>
  <c r="AK24" i="34"/>
  <c r="AK25" i="34"/>
  <c r="AK26" i="34"/>
  <c r="AK27" i="34"/>
  <c r="AK28" i="34"/>
  <c r="AK29" i="34"/>
  <c r="AK30" i="34"/>
  <c r="AK31" i="34"/>
  <c r="AK32" i="34"/>
  <c r="AK33" i="34"/>
  <c r="AK34" i="34"/>
  <c r="AK35" i="34"/>
  <c r="AK36" i="34"/>
  <c r="AK37" i="34"/>
  <c r="AK38" i="34"/>
  <c r="AK39" i="34"/>
  <c r="AK40" i="34"/>
  <c r="AK41" i="34"/>
  <c r="AK42" i="34"/>
  <c r="AK43" i="34"/>
  <c r="AK44" i="34"/>
  <c r="AK45" i="34"/>
  <c r="AK46" i="34"/>
  <c r="AK47" i="34"/>
  <c r="AK48" i="34"/>
  <c r="AK49" i="34"/>
  <c r="AK50" i="34"/>
  <c r="AK51" i="34"/>
  <c r="AK52" i="34"/>
  <c r="AK53" i="34"/>
  <c r="AK54" i="34"/>
  <c r="AK55" i="34"/>
  <c r="AK56" i="34"/>
  <c r="AK57" i="34"/>
  <c r="AK58" i="34"/>
  <c r="AK59" i="34"/>
  <c r="AK60" i="34"/>
  <c r="AK61" i="34"/>
  <c r="AK62" i="34"/>
  <c r="AK63" i="34"/>
  <c r="AK64" i="34"/>
  <c r="AK65" i="34"/>
  <c r="AK66" i="34"/>
  <c r="AK67" i="34"/>
  <c r="AK68" i="34"/>
  <c r="AK69" i="34"/>
  <c r="AK70" i="34"/>
  <c r="AK71" i="34"/>
  <c r="AK72" i="34"/>
  <c r="AK73" i="34"/>
  <c r="AK74" i="34"/>
  <c r="AK75" i="34"/>
  <c r="AK76" i="34"/>
  <c r="AK77" i="34"/>
  <c r="AK78" i="34"/>
  <c r="AK79" i="34"/>
  <c r="AK80" i="34"/>
  <c r="AK81" i="34"/>
  <c r="AK82" i="34"/>
  <c r="AK83" i="34"/>
  <c r="AK84" i="34"/>
  <c r="AK85" i="34"/>
  <c r="AK86" i="34"/>
  <c r="AK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12" i="34"/>
  <c r="AI12" i="34"/>
  <c r="AH13" i="34"/>
  <c r="AH14" i="34"/>
  <c r="AH15" i="34"/>
  <c r="AH16" i="34"/>
  <c r="AH17" i="34"/>
  <c r="AH18" i="34"/>
  <c r="AH19" i="34"/>
  <c r="AH20" i="34"/>
  <c r="AH21" i="34"/>
  <c r="AH22" i="34"/>
  <c r="AH23" i="34"/>
  <c r="AH24" i="34"/>
  <c r="AH25" i="34"/>
  <c r="AH26" i="34"/>
  <c r="AH27" i="34"/>
  <c r="AH28" i="34"/>
  <c r="AH29" i="34"/>
  <c r="AH30" i="34"/>
  <c r="AH31" i="34"/>
  <c r="AH32" i="34"/>
  <c r="AH33" i="34"/>
  <c r="AH34" i="34"/>
  <c r="AH35" i="34"/>
  <c r="AH36" i="34"/>
  <c r="AH37" i="34"/>
  <c r="AH38" i="34"/>
  <c r="AH39" i="34"/>
  <c r="AH40" i="34"/>
  <c r="AH41" i="34"/>
  <c r="AH42" i="34"/>
  <c r="AH43" i="34"/>
  <c r="AH44" i="34"/>
  <c r="AH45" i="34"/>
  <c r="AH46" i="34"/>
  <c r="AH47" i="34"/>
  <c r="AH48" i="34"/>
  <c r="AH49" i="34"/>
  <c r="AH50" i="34"/>
  <c r="AH51" i="34"/>
  <c r="AH52" i="34"/>
  <c r="AH53" i="34"/>
  <c r="AH54" i="34"/>
  <c r="AH55" i="34"/>
  <c r="AH56" i="34"/>
  <c r="AH57" i="34"/>
  <c r="AH58" i="34"/>
  <c r="AH59" i="34"/>
  <c r="AH60" i="34"/>
  <c r="AH61" i="34"/>
  <c r="AH62" i="34"/>
  <c r="AH63" i="34"/>
  <c r="AH64" i="34"/>
  <c r="AH65" i="34"/>
  <c r="AH66" i="34"/>
  <c r="AH67" i="34"/>
  <c r="AH68" i="34"/>
  <c r="AH69" i="34"/>
  <c r="AH70" i="34"/>
  <c r="AH71" i="34"/>
  <c r="AH72" i="34"/>
  <c r="AH73" i="34"/>
  <c r="AH74" i="34"/>
  <c r="AH75" i="34"/>
  <c r="AH76" i="34"/>
  <c r="AH77" i="34"/>
  <c r="AH78" i="34"/>
  <c r="AH79" i="34"/>
  <c r="AH80" i="34"/>
  <c r="AH81" i="34"/>
  <c r="AH82" i="34"/>
  <c r="AH83" i="34"/>
  <c r="AH84" i="34"/>
  <c r="AH85" i="34"/>
  <c r="AH86" i="34"/>
  <c r="AH12" i="34"/>
  <c r="AG13" i="34"/>
  <c r="AG14" i="34"/>
  <c r="AG15" i="34"/>
  <c r="AG16" i="34"/>
  <c r="AG17" i="34"/>
  <c r="AG18" i="34"/>
  <c r="AG19" i="34"/>
  <c r="AG20" i="34"/>
  <c r="AG21" i="34"/>
  <c r="AG22" i="34"/>
  <c r="AG23" i="34"/>
  <c r="AG24" i="34"/>
  <c r="AG25" i="34"/>
  <c r="AG26" i="34"/>
  <c r="AG27" i="34"/>
  <c r="AG28" i="34"/>
  <c r="AG29" i="34"/>
  <c r="AG30" i="34"/>
  <c r="AG31" i="34"/>
  <c r="AG32" i="34"/>
  <c r="AG33" i="34"/>
  <c r="AG34" i="34"/>
  <c r="AG35" i="34"/>
  <c r="AG36" i="34"/>
  <c r="AG37" i="34"/>
  <c r="AG38" i="34"/>
  <c r="AG39" i="34"/>
  <c r="AG40" i="34"/>
  <c r="AG41" i="34"/>
  <c r="AG42" i="34"/>
  <c r="AG43" i="34"/>
  <c r="AG44" i="34"/>
  <c r="AG45" i="34"/>
  <c r="AG46" i="34"/>
  <c r="AG47" i="34"/>
  <c r="AG48" i="34"/>
  <c r="AG49" i="34"/>
  <c r="AG50" i="34"/>
  <c r="AG51" i="34"/>
  <c r="AG52" i="34"/>
  <c r="AG53" i="34"/>
  <c r="AG54" i="34"/>
  <c r="AG55" i="34"/>
  <c r="AG56" i="34"/>
  <c r="AG57" i="34"/>
  <c r="AG58" i="34"/>
  <c r="AG59" i="34"/>
  <c r="AG60" i="34"/>
  <c r="AG61" i="34"/>
  <c r="AG62" i="34"/>
  <c r="AG63" i="34"/>
  <c r="AG64" i="34"/>
  <c r="AG65" i="34"/>
  <c r="AG66" i="34"/>
  <c r="AG67" i="34"/>
  <c r="AG68" i="34"/>
  <c r="AG69" i="34"/>
  <c r="AG70" i="34"/>
  <c r="AG71" i="34"/>
  <c r="AG72" i="34"/>
  <c r="AG73" i="34"/>
  <c r="AG74" i="34"/>
  <c r="AG75" i="34"/>
  <c r="AG76" i="34"/>
  <c r="AG77" i="34"/>
  <c r="AG78" i="34"/>
  <c r="AG79" i="34"/>
  <c r="AG80" i="34"/>
  <c r="AG81" i="34"/>
  <c r="AG82" i="34"/>
  <c r="AG83" i="34"/>
  <c r="AG84" i="34"/>
  <c r="AG85" i="34"/>
  <c r="AG86" i="34"/>
  <c r="AG12" i="34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4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4" i="39"/>
  <c r="AI4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4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G4" i="39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Q221" i="16"/>
  <c r="AQ222" i="16"/>
  <c r="AQ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220" i="16"/>
  <c r="AP221" i="16"/>
  <c r="AP222" i="16"/>
  <c r="AP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220" i="16"/>
  <c r="AO221" i="16"/>
  <c r="AO222" i="16"/>
  <c r="AO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220" i="16"/>
  <c r="AM221" i="16"/>
  <c r="AM222" i="16"/>
  <c r="AM10" i="16"/>
  <c r="AD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5" i="15"/>
  <c r="AD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C4" i="15"/>
  <c r="AA5" i="15"/>
  <c r="AA6" i="15"/>
  <c r="AA7" i="15"/>
  <c r="AA8" i="15"/>
  <c r="AA9" i="15"/>
  <c r="AA10" i="15"/>
  <c r="AA11" i="15"/>
  <c r="AA12" i="15"/>
  <c r="AA13" i="15"/>
  <c r="AA14" i="15"/>
  <c r="AA15" i="15"/>
  <c r="AA16" i="15"/>
  <c r="AA17" i="15"/>
  <c r="AA18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35" i="15"/>
  <c r="AA36" i="15"/>
  <c r="AA37" i="15"/>
  <c r="AA38" i="15"/>
  <c r="AA39" i="15"/>
  <c r="AA40" i="15"/>
  <c r="AA41" i="15"/>
  <c r="AA42" i="15"/>
  <c r="AA43" i="15"/>
  <c r="AA44" i="15"/>
  <c r="AA45" i="15"/>
  <c r="AA46" i="15"/>
  <c r="AA47" i="15"/>
  <c r="AA48" i="15"/>
  <c r="AA49" i="15"/>
  <c r="AA50" i="15"/>
  <c r="AA51" i="15"/>
  <c r="AA52" i="15"/>
  <c r="AA53" i="15"/>
  <c r="AA54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69" i="15"/>
  <c r="AA70" i="15"/>
  <c r="AA71" i="15"/>
  <c r="AA72" i="15"/>
  <c r="AA73" i="15"/>
  <c r="AA74" i="15"/>
  <c r="AA75" i="15"/>
  <c r="AA76" i="15"/>
  <c r="AA77" i="15"/>
  <c r="AA78" i="15"/>
  <c r="AA79" i="15"/>
  <c r="AA80" i="15"/>
  <c r="AA81" i="15"/>
  <c r="AA82" i="15"/>
  <c r="AA83" i="15"/>
  <c r="AA84" i="15"/>
  <c r="AA85" i="15"/>
  <c r="AA86" i="15"/>
  <c r="AA4" i="15"/>
  <c r="AO11" i="19"/>
  <c r="AO12" i="19"/>
  <c r="AO13" i="19"/>
  <c r="AO14" i="19"/>
  <c r="AO15" i="19"/>
  <c r="AO16" i="19"/>
  <c r="AO17" i="19"/>
  <c r="AO18" i="19"/>
  <c r="AO19" i="19"/>
  <c r="AO20" i="19"/>
  <c r="AO21" i="19"/>
  <c r="AO22" i="19"/>
  <c r="AO23" i="19"/>
  <c r="AO24" i="19"/>
  <c r="AO25" i="19"/>
  <c r="AO26" i="19"/>
  <c r="AO27" i="19"/>
  <c r="AO28" i="19"/>
  <c r="AO29" i="19"/>
  <c r="AO30" i="19"/>
  <c r="AO31" i="19"/>
  <c r="AO32" i="19"/>
  <c r="AO33" i="19"/>
  <c r="AO34" i="19"/>
  <c r="AO35" i="19"/>
  <c r="AO36" i="19"/>
  <c r="AO37" i="19"/>
  <c r="AO38" i="19"/>
  <c r="AO39" i="19"/>
  <c r="AO40" i="19"/>
  <c r="AO41" i="19"/>
  <c r="AO42" i="19"/>
  <c r="AO43" i="19"/>
  <c r="AO44" i="19"/>
  <c r="AO45" i="19"/>
  <c r="AO46" i="19"/>
  <c r="AO47" i="19"/>
  <c r="AO48" i="19"/>
  <c r="AO49" i="19"/>
  <c r="AO50" i="19"/>
  <c r="AO51" i="19"/>
  <c r="AO52" i="19"/>
  <c r="AO53" i="19"/>
  <c r="AO54" i="19"/>
  <c r="AO55" i="19"/>
  <c r="AO56" i="19"/>
  <c r="AO57" i="19"/>
  <c r="AO58" i="19"/>
  <c r="AO59" i="19"/>
  <c r="AO60" i="19"/>
  <c r="AO61" i="19"/>
  <c r="AO62" i="19"/>
  <c r="AO63" i="19"/>
  <c r="AO64" i="19"/>
  <c r="AO65" i="19"/>
  <c r="AO66" i="19"/>
  <c r="AO67" i="19"/>
  <c r="AO68" i="19"/>
  <c r="AO69" i="19"/>
  <c r="AO70" i="19"/>
  <c r="AO71" i="19"/>
  <c r="AO10" i="19"/>
  <c r="AN11" i="19"/>
  <c r="AN12" i="19"/>
  <c r="AN13" i="19"/>
  <c r="AN14" i="19"/>
  <c r="AN15" i="19"/>
  <c r="AN16" i="19"/>
  <c r="AN17" i="19"/>
  <c r="AN18" i="19"/>
  <c r="AN19" i="19"/>
  <c r="AN20" i="19"/>
  <c r="AN21" i="19"/>
  <c r="AN22" i="19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71" i="19"/>
  <c r="AN10" i="19"/>
  <c r="AM11" i="19"/>
  <c r="AM12" i="19"/>
  <c r="AM13" i="19"/>
  <c r="AM14" i="19"/>
  <c r="AM15" i="19"/>
  <c r="AM16" i="19"/>
  <c r="AM17" i="19"/>
  <c r="AM18" i="19"/>
  <c r="AM19" i="19"/>
  <c r="AM20" i="19"/>
  <c r="AM21" i="19"/>
  <c r="AM22" i="19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71" i="19"/>
  <c r="AM10" i="19"/>
  <c r="AL10" i="19"/>
  <c r="AK11" i="19"/>
  <c r="AK12" i="19"/>
  <c r="AK13" i="19"/>
  <c r="AK14" i="19"/>
  <c r="AK15" i="19"/>
  <c r="AK16" i="19"/>
  <c r="AK17" i="19"/>
  <c r="AK18" i="19"/>
  <c r="AK19" i="19"/>
  <c r="AK20" i="19"/>
  <c r="AK21" i="19"/>
  <c r="AK22" i="19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71" i="19"/>
  <c r="AJ6" i="19" l="1"/>
  <c r="AH5" i="32" l="1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G5" i="32"/>
  <c r="AG6" i="32"/>
  <c r="AG7" i="32"/>
  <c r="AG8" i="32"/>
  <c r="AG9" i="32"/>
  <c r="AG10" i="32"/>
  <c r="AG11" i="32"/>
  <c r="AG12" i="32"/>
  <c r="AG13" i="32"/>
  <c r="AG14" i="32"/>
  <c r="AG15" i="32"/>
  <c r="AG16" i="32"/>
  <c r="AG17" i="32"/>
  <c r="AG18" i="32"/>
  <c r="AG19" i="32"/>
  <c r="AG20" i="32"/>
  <c r="AG21" i="32"/>
  <c r="AK5" i="32"/>
  <c r="AK6" i="32"/>
  <c r="AK7" i="32"/>
  <c r="AK8" i="32"/>
  <c r="AK9" i="32"/>
  <c r="AK10" i="32"/>
  <c r="AK11" i="32"/>
  <c r="AK12" i="32"/>
  <c r="AK13" i="32"/>
  <c r="AK14" i="32"/>
  <c r="AK15" i="32"/>
  <c r="AK16" i="32"/>
  <c r="AK17" i="32"/>
  <c r="AK18" i="32"/>
  <c r="AK19" i="32"/>
  <c r="AK20" i="32"/>
  <c r="AK21" i="32"/>
  <c r="AJ5" i="32"/>
  <c r="AJ6" i="32"/>
  <c r="AJ7" i="32"/>
  <c r="AJ8" i="32"/>
  <c r="AJ9" i="32"/>
  <c r="AJ10" i="32"/>
  <c r="AJ11" i="32"/>
  <c r="AJ12" i="32"/>
  <c r="AJ13" i="32"/>
  <c r="AJ14" i="32"/>
  <c r="AJ15" i="32"/>
  <c r="AJ16" i="32"/>
  <c r="AJ17" i="32"/>
  <c r="AJ18" i="32"/>
  <c r="AJ19" i="32"/>
  <c r="AJ20" i="32"/>
  <c r="AJ21" i="32"/>
  <c r="AK4" i="32"/>
  <c r="AJ4" i="32"/>
  <c r="AH4" i="32"/>
  <c r="AG4" i="32"/>
  <c r="AK4" i="34"/>
  <c r="AJ4" i="34"/>
  <c r="AH4" i="34"/>
  <c r="AG4" i="34"/>
  <c r="AQ5" i="16"/>
  <c r="AQ6" i="16"/>
  <c r="AQ7" i="16"/>
  <c r="AQ8" i="16"/>
  <c r="AQ9" i="16"/>
  <c r="AP5" i="16"/>
  <c r="AP6" i="16"/>
  <c r="AP7" i="16"/>
  <c r="AP8" i="16"/>
  <c r="AP9" i="16"/>
  <c r="AN5" i="16"/>
  <c r="AN6" i="16"/>
  <c r="AN7" i="16"/>
  <c r="AN8" i="16"/>
  <c r="AN9" i="16"/>
  <c r="AM5" i="16"/>
  <c r="AM6" i="16"/>
  <c r="AM7" i="16"/>
  <c r="AM8" i="16"/>
  <c r="AM9" i="16"/>
  <c r="AQ4" i="16"/>
  <c r="AP4" i="16"/>
  <c r="AN4" i="16"/>
  <c r="AM4" i="16"/>
  <c r="AN5" i="19"/>
  <c r="AN6" i="19"/>
  <c r="AN7" i="19"/>
  <c r="AN8" i="19"/>
  <c r="AN9" i="19"/>
  <c r="AM5" i="19"/>
  <c r="AM6" i="19"/>
  <c r="AM7" i="19"/>
  <c r="AM8" i="19"/>
  <c r="AM9" i="19"/>
  <c r="AK5" i="19"/>
  <c r="AK6" i="19"/>
  <c r="AK7" i="19"/>
  <c r="AK8" i="19"/>
  <c r="AK9" i="19"/>
  <c r="AJ5" i="19"/>
  <c r="AJ7" i="19"/>
  <c r="AJ8" i="19"/>
  <c r="AJ9" i="19"/>
  <c r="AN4" i="19"/>
  <c r="AM4" i="19"/>
  <c r="AK4" i="19"/>
  <c r="AJ4" i="19"/>
  <c r="AK5" i="34" l="1"/>
  <c r="AK6" i="34"/>
  <c r="AK7" i="34"/>
  <c r="AK8" i="34"/>
  <c r="AK9" i="34"/>
  <c r="AK10" i="34"/>
  <c r="AK11" i="34"/>
  <c r="AJ5" i="34"/>
  <c r="AJ6" i="34"/>
  <c r="AJ7" i="34"/>
  <c r="AJ8" i="34"/>
  <c r="AJ9" i="34"/>
  <c r="AJ10" i="34"/>
  <c r="AJ11" i="34"/>
  <c r="AH5" i="34"/>
  <c r="AH6" i="34"/>
  <c r="AH7" i="34"/>
  <c r="AH8" i="34"/>
  <c r="AH9" i="34"/>
  <c r="AH10" i="34"/>
  <c r="AH11" i="34"/>
  <c r="AI4" i="32" l="1"/>
  <c r="AO5" i="16"/>
  <c r="AG5" i="34"/>
  <c r="AG6" i="34"/>
  <c r="AG7" i="34"/>
  <c r="AG8" i="34"/>
  <c r="AG9" i="34"/>
  <c r="AG10" i="34"/>
  <c r="AG11" i="34"/>
  <c r="AL4" i="19" l="1"/>
  <c r="H24" i="11" l="1"/>
  <c r="J698" i="61"/>
  <c r="J124" i="61"/>
  <c r="AL29" i="19" l="1"/>
  <c r="J110" i="61"/>
  <c r="J699" i="61"/>
  <c r="J23" i="61"/>
  <c r="J428" i="61" l="1"/>
  <c r="H47" i="61" l="1"/>
  <c r="AL85" i="34" l="1"/>
  <c r="AL86" i="34"/>
  <c r="AI85" i="34"/>
  <c r="AI86" i="34"/>
  <c r="AI5" i="39"/>
  <c r="AI6" i="39"/>
  <c r="AI9" i="39"/>
  <c r="AI10" i="39"/>
  <c r="AI13" i="39"/>
  <c r="AI14" i="39"/>
  <c r="AI17" i="39"/>
  <c r="AI18" i="39"/>
  <c r="AI21" i="39"/>
  <c r="AI22" i="39"/>
  <c r="AI25" i="39"/>
  <c r="AI26" i="39"/>
  <c r="AI29" i="39"/>
  <c r="AI30" i="39"/>
  <c r="AI33" i="39"/>
  <c r="AI34" i="39"/>
  <c r="AI37" i="39"/>
  <c r="AI38" i="39"/>
  <c r="AI41" i="39"/>
  <c r="AI42" i="39"/>
  <c r="AI45" i="39"/>
  <c r="AI46" i="39"/>
  <c r="AI49" i="39"/>
  <c r="AI50" i="39"/>
  <c r="AI53" i="39"/>
  <c r="AI54" i="39"/>
  <c r="AI57" i="39"/>
  <c r="AI58" i="39"/>
  <c r="AI61" i="39"/>
  <c r="AI62" i="39"/>
  <c r="AI65" i="39"/>
  <c r="AI66" i="39"/>
  <c r="AI69" i="39"/>
  <c r="AI70" i="39"/>
  <c r="AI73" i="39"/>
  <c r="AI74" i="39"/>
  <c r="AI77" i="39"/>
  <c r="AI78" i="39"/>
  <c r="AI81" i="39"/>
  <c r="AI82" i="39"/>
  <c r="AI85" i="39"/>
  <c r="AI86" i="39"/>
  <c r="AI89" i="39"/>
  <c r="AI90" i="39"/>
  <c r="AI93" i="39"/>
  <c r="AI94" i="39"/>
  <c r="AI97" i="39"/>
  <c r="AI98" i="39"/>
  <c r="AI101" i="39"/>
  <c r="AI102" i="39"/>
  <c r="AI105" i="39"/>
  <c r="AI106" i="39"/>
  <c r="AI109" i="39"/>
  <c r="AI110" i="39"/>
  <c r="AI113" i="39"/>
  <c r="AI114" i="39"/>
  <c r="AI117" i="39"/>
  <c r="AI118" i="39"/>
  <c r="AI121" i="39"/>
  <c r="AI122" i="39"/>
  <c r="AI125" i="39"/>
  <c r="AI126" i="39"/>
  <c r="AI129" i="39"/>
  <c r="AI130" i="39"/>
  <c r="AI128" i="39" l="1"/>
  <c r="AI124" i="39"/>
  <c r="AI120" i="39"/>
  <c r="AI116" i="39"/>
  <c r="AI112" i="39"/>
  <c r="AI108" i="39"/>
  <c r="AI104" i="39"/>
  <c r="AI100" i="39"/>
  <c r="AI96" i="39"/>
  <c r="AI92" i="39"/>
  <c r="AI88" i="39"/>
  <c r="AI84" i="39"/>
  <c r="AI80" i="39"/>
  <c r="AI76" i="39"/>
  <c r="AI72" i="39"/>
  <c r="AI68" i="39"/>
  <c r="AI64" i="39"/>
  <c r="AI60" i="39"/>
  <c r="AI56" i="39"/>
  <c r="AI52" i="39"/>
  <c r="AI48" i="39"/>
  <c r="AI44" i="39"/>
  <c r="AI40" i="39"/>
  <c r="AI36" i="39"/>
  <c r="AI32" i="39"/>
  <c r="AI28" i="39"/>
  <c r="AI24" i="39"/>
  <c r="AI20" i="39"/>
  <c r="AI16" i="39"/>
  <c r="AI12" i="39"/>
  <c r="AI8" i="39"/>
  <c r="AI127" i="39"/>
  <c r="AI123" i="39"/>
  <c r="AI119" i="39"/>
  <c r="AI115" i="39"/>
  <c r="AI111" i="39"/>
  <c r="AI107" i="39"/>
  <c r="AI103" i="39"/>
  <c r="AI99" i="39"/>
  <c r="AI95" i="39"/>
  <c r="AI91" i="39"/>
  <c r="AI87" i="39"/>
  <c r="AI83" i="39"/>
  <c r="AI79" i="39"/>
  <c r="AI75" i="39"/>
  <c r="AI71" i="39"/>
  <c r="AI67" i="39"/>
  <c r="AI63" i="39"/>
  <c r="AI59" i="39"/>
  <c r="AI55" i="39"/>
  <c r="AI51" i="39"/>
  <c r="AI47" i="39"/>
  <c r="AI43" i="39"/>
  <c r="AI39" i="39"/>
  <c r="AI35" i="39"/>
  <c r="AI31" i="39"/>
  <c r="AI27" i="39"/>
  <c r="AI23" i="39"/>
  <c r="AI19" i="39"/>
  <c r="AI15" i="39"/>
  <c r="AI11" i="39"/>
  <c r="AI7" i="39"/>
  <c r="P20" i="61"/>
  <c r="J16" i="61"/>
  <c r="M16" i="61"/>
  <c r="L16" i="61"/>
  <c r="AL5" i="19"/>
  <c r="AL6" i="19"/>
  <c r="AL7" i="19"/>
  <c r="AL9" i="19"/>
  <c r="AL13" i="19"/>
  <c r="AL14" i="19"/>
  <c r="AL15" i="19"/>
  <c r="AL17" i="19"/>
  <c r="AL18" i="19"/>
  <c r="AL21" i="19"/>
  <c r="AL22" i="19"/>
  <c r="AL23" i="19"/>
  <c r="AL25" i="19"/>
  <c r="AL30" i="19"/>
  <c r="AL31" i="19"/>
  <c r="AL33" i="19"/>
  <c r="AL34" i="19"/>
  <c r="AL37" i="19"/>
  <c r="AL38" i="19"/>
  <c r="AL39" i="19"/>
  <c r="AL41" i="19"/>
  <c r="AL42" i="19"/>
  <c r="AL45" i="19"/>
  <c r="AL46" i="19"/>
  <c r="AL47" i="19"/>
  <c r="AL49" i="19"/>
  <c r="AL50" i="19"/>
  <c r="AL53" i="19"/>
  <c r="AL54" i="19"/>
  <c r="AL55" i="19"/>
  <c r="AL57" i="19"/>
  <c r="AL58" i="19"/>
  <c r="AL61" i="19"/>
  <c r="AL62" i="19"/>
  <c r="AL63" i="19"/>
  <c r="AL65" i="19"/>
  <c r="AL66" i="19"/>
  <c r="AL69" i="19"/>
  <c r="AL70" i="19"/>
  <c r="AL71" i="19"/>
  <c r="AL67" i="19" l="1"/>
  <c r="AL59" i="19"/>
  <c r="AL51" i="19"/>
  <c r="AL43" i="19"/>
  <c r="AL35" i="19"/>
  <c r="AL27" i="19"/>
  <c r="AL19" i="19"/>
  <c r="AL11" i="19"/>
  <c r="AL64" i="19"/>
  <c r="AL52" i="19"/>
  <c r="AL40" i="19"/>
  <c r="AL28" i="19"/>
  <c r="AL16" i="19"/>
  <c r="AL60" i="19"/>
  <c r="AL48" i="19"/>
  <c r="AL36" i="19"/>
  <c r="AL24" i="19"/>
  <c r="AL8" i="19"/>
  <c r="AL68" i="19"/>
  <c r="AL56" i="19"/>
  <c r="AL44" i="19"/>
  <c r="AL32" i="19"/>
  <c r="AL20" i="19"/>
  <c r="K16" i="61" s="1"/>
  <c r="AL12" i="19"/>
  <c r="AO4" i="19"/>
  <c r="AJ3" i="19"/>
  <c r="AI6" i="32"/>
  <c r="AI7" i="32"/>
  <c r="AI10" i="32"/>
  <c r="AI11" i="32"/>
  <c r="AI14" i="32"/>
  <c r="AI15" i="32"/>
  <c r="AI18" i="32"/>
  <c r="AI19" i="32"/>
  <c r="AI23" i="32"/>
  <c r="AI26" i="32"/>
  <c r="AI27" i="32"/>
  <c r="AI30" i="32"/>
  <c r="AI31" i="32"/>
  <c r="AI34" i="32"/>
  <c r="AI35" i="32"/>
  <c r="AI38" i="32"/>
  <c r="AI39" i="32"/>
  <c r="AI42" i="32"/>
  <c r="AI43" i="32"/>
  <c r="AI46" i="32"/>
  <c r="AI47" i="32"/>
  <c r="AI50" i="32"/>
  <c r="AI51" i="32"/>
  <c r="AI54" i="32"/>
  <c r="AI55" i="32"/>
  <c r="AI58" i="32"/>
  <c r="AI59" i="32"/>
  <c r="AI62" i="32"/>
  <c r="AI63" i="32"/>
  <c r="AI66" i="32"/>
  <c r="AI67" i="32"/>
  <c r="AI70" i="32"/>
  <c r="AI71" i="32"/>
  <c r="AI74" i="32"/>
  <c r="AI75" i="32"/>
  <c r="AI78" i="32"/>
  <c r="AI79" i="32"/>
  <c r="AI82" i="32"/>
  <c r="AI83" i="32"/>
  <c r="AI86" i="32"/>
  <c r="AI87" i="32"/>
  <c r="AI90" i="32"/>
  <c r="AI91" i="32"/>
  <c r="AI94" i="32"/>
  <c r="AI95" i="32"/>
  <c r="AI98" i="32"/>
  <c r="AI99" i="32"/>
  <c r="AI102" i="32"/>
  <c r="AI103" i="32"/>
  <c r="AI106" i="32"/>
  <c r="AI107" i="32"/>
  <c r="AI110" i="32"/>
  <c r="AI111" i="32"/>
  <c r="AI114" i="32"/>
  <c r="AI115" i="32"/>
  <c r="AI118" i="32"/>
  <c r="AI119" i="32"/>
  <c r="AI122" i="32"/>
  <c r="AI123" i="32"/>
  <c r="AI126" i="32"/>
  <c r="AI127" i="32"/>
  <c r="AI130" i="32"/>
  <c r="AI131" i="32"/>
  <c r="AI134" i="32"/>
  <c r="AI135" i="32"/>
  <c r="AI138" i="32"/>
  <c r="AI139" i="32"/>
  <c r="AI142" i="32"/>
  <c r="AI143" i="32"/>
  <c r="AI146" i="32"/>
  <c r="AI147" i="32"/>
  <c r="AI150" i="32"/>
  <c r="AI151" i="32"/>
  <c r="AI154" i="32"/>
  <c r="AI155" i="32"/>
  <c r="AI158" i="32"/>
  <c r="AI159" i="32"/>
  <c r="AI162" i="32"/>
  <c r="AI163" i="32"/>
  <c r="AI166" i="32"/>
  <c r="AI167" i="32"/>
  <c r="AI170" i="32"/>
  <c r="AI171" i="32"/>
  <c r="AI174" i="32"/>
  <c r="AI175" i="32"/>
  <c r="AI178" i="32"/>
  <c r="AI179" i="32"/>
  <c r="AI182" i="32"/>
  <c r="AI183" i="32"/>
  <c r="AI186" i="32"/>
  <c r="AI187" i="32"/>
  <c r="AI189" i="32" l="1"/>
  <c r="AI185" i="32"/>
  <c r="AI181" i="32"/>
  <c r="AI177" i="32"/>
  <c r="AI173" i="32"/>
  <c r="AI169" i="32"/>
  <c r="AI165" i="32"/>
  <c r="AI161" i="32"/>
  <c r="AI157" i="32"/>
  <c r="AI153" i="32"/>
  <c r="AI149" i="32"/>
  <c r="AI145" i="32"/>
  <c r="AI141" i="32"/>
  <c r="AI137" i="32"/>
  <c r="AI133" i="32"/>
  <c r="AI129" i="32"/>
  <c r="AI125" i="32"/>
  <c r="AI121" i="32"/>
  <c r="AI117" i="32"/>
  <c r="AI113" i="32"/>
  <c r="AI109" i="32"/>
  <c r="AI105" i="32"/>
  <c r="AI101" i="32"/>
  <c r="AI97" i="32"/>
  <c r="AI93" i="32"/>
  <c r="AI89" i="32"/>
  <c r="AI85" i="32"/>
  <c r="AI81" i="32"/>
  <c r="AI77" i="32"/>
  <c r="AI73" i="32"/>
  <c r="AI69" i="32"/>
  <c r="AI65" i="32"/>
  <c r="AI61" i="32"/>
  <c r="AI57" i="32"/>
  <c r="AI53" i="32"/>
  <c r="AI49" i="32"/>
  <c r="AI45" i="32"/>
  <c r="AI41" i="32"/>
  <c r="AI37" i="32"/>
  <c r="AI33" i="32"/>
  <c r="AI29" i="32"/>
  <c r="AI25" i="32"/>
  <c r="AI21" i="32"/>
  <c r="AI17" i="32"/>
  <c r="AI13" i="32"/>
  <c r="AI9" i="32"/>
  <c r="AI5" i="32"/>
  <c r="AI188" i="32"/>
  <c r="AI184" i="32"/>
  <c r="AI180" i="32"/>
  <c r="AI176" i="32"/>
  <c r="AI172" i="32"/>
  <c r="AI168" i="32"/>
  <c r="AI164" i="32"/>
  <c r="AI160" i="32"/>
  <c r="AI156" i="32"/>
  <c r="AI152" i="32"/>
  <c r="AI148" i="32"/>
  <c r="AI144" i="32"/>
  <c r="AI140" i="32"/>
  <c r="AI136" i="32"/>
  <c r="AI132" i="32"/>
  <c r="AI128" i="32"/>
  <c r="AI124" i="32"/>
  <c r="AI120" i="32"/>
  <c r="AI116" i="32"/>
  <c r="AI112" i="32"/>
  <c r="AI108" i="32"/>
  <c r="AI104" i="32"/>
  <c r="AI100" i="32"/>
  <c r="AI96" i="32"/>
  <c r="AI92" i="32"/>
  <c r="AI88" i="32"/>
  <c r="AI84" i="32"/>
  <c r="AI80" i="32"/>
  <c r="AI76" i="32"/>
  <c r="AI72" i="32"/>
  <c r="AI68" i="32"/>
  <c r="AI64" i="32"/>
  <c r="AI60" i="32"/>
  <c r="AI56" i="32"/>
  <c r="AI52" i="32"/>
  <c r="AI48" i="32"/>
  <c r="AI44" i="32"/>
  <c r="AI40" i="32"/>
  <c r="AI36" i="32"/>
  <c r="AI32" i="32"/>
  <c r="AI28" i="32"/>
  <c r="AI24" i="32"/>
  <c r="AI20" i="32"/>
  <c r="AI16" i="32"/>
  <c r="AI12" i="32"/>
  <c r="AI8" i="32"/>
  <c r="AO4" i="16"/>
  <c r="O179" i="61" l="1"/>
  <c r="AN3" i="19" l="1"/>
  <c r="AK3" i="19"/>
  <c r="AM3" i="19"/>
  <c r="J62" i="61"/>
  <c r="K65" i="61" l="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I10" i="34" l="1"/>
  <c r="AI18" i="34"/>
  <c r="AI26" i="34"/>
  <c r="AI34" i="34"/>
  <c r="AI42" i="34"/>
  <c r="AI50" i="34"/>
  <c r="AI58" i="34"/>
  <c r="AI66" i="34"/>
  <c r="AI74" i="34"/>
  <c r="AI82" i="34"/>
  <c r="AI4" i="34"/>
  <c r="AI79" i="34" l="1"/>
  <c r="AI71" i="34"/>
  <c r="AI63" i="34"/>
  <c r="AI55" i="34"/>
  <c r="AI47" i="34"/>
  <c r="AI39" i="34"/>
  <c r="AI31" i="34"/>
  <c r="AI23" i="34"/>
  <c r="AI15" i="34"/>
  <c r="AI7" i="34"/>
  <c r="AI84" i="34"/>
  <c r="AI76" i="34"/>
  <c r="AI68" i="34"/>
  <c r="AI60" i="34"/>
  <c r="AI52" i="34"/>
  <c r="AI44" i="34"/>
  <c r="AI36" i="34"/>
  <c r="AI28" i="34"/>
  <c r="AI20" i="34"/>
  <c r="AI83" i="34"/>
  <c r="AI75" i="34"/>
  <c r="AI67" i="34"/>
  <c r="AI59" i="34"/>
  <c r="AI51" i="34"/>
  <c r="AI43" i="34"/>
  <c r="AI35" i="34"/>
  <c r="AI27" i="34"/>
  <c r="AI19" i="34"/>
  <c r="AI11" i="34"/>
  <c r="AI70" i="34"/>
  <c r="AI54" i="34"/>
  <c r="AI38" i="34"/>
  <c r="AI22" i="34"/>
  <c r="AI14" i="34"/>
  <c r="AI77" i="34"/>
  <c r="AI69" i="34"/>
  <c r="AI61" i="34"/>
  <c r="AI53" i="34"/>
  <c r="AI45" i="34"/>
  <c r="AI37" i="34"/>
  <c r="AI29" i="34"/>
  <c r="AI21" i="34"/>
  <c r="AI13" i="34"/>
  <c r="AI5" i="34"/>
  <c r="AI78" i="34"/>
  <c r="AI62" i="34"/>
  <c r="AI46" i="34"/>
  <c r="AI30" i="34"/>
  <c r="AI6" i="34"/>
  <c r="AI81" i="34"/>
  <c r="AI73" i="34"/>
  <c r="AI65" i="34"/>
  <c r="AI57" i="34"/>
  <c r="AI49" i="34"/>
  <c r="AI41" i="34"/>
  <c r="AI33" i="34"/>
  <c r="AI25" i="34"/>
  <c r="AI17" i="34"/>
  <c r="AI9" i="34"/>
  <c r="AI80" i="34"/>
  <c r="AI72" i="34"/>
  <c r="AI64" i="34"/>
  <c r="AI56" i="34"/>
  <c r="AI48" i="34"/>
  <c r="AI40" i="34"/>
  <c r="AI32" i="34"/>
  <c r="AI24" i="34"/>
  <c r="AI16" i="34"/>
  <c r="AI8" i="34"/>
  <c r="AH3" i="32"/>
  <c r="J852" i="61"/>
  <c r="AC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A3" i="15" l="1"/>
  <c r="AN3" i="30"/>
  <c r="O433" i="61"/>
  <c r="H419" i="61"/>
  <c r="H416" i="61"/>
  <c r="H236" i="61"/>
  <c r="H426" i="61"/>
  <c r="J243" i="61"/>
  <c r="P236" i="61"/>
  <c r="P419" i="61"/>
  <c r="J418" i="61"/>
  <c r="J419" i="61" s="1"/>
  <c r="M418" i="61" l="1"/>
  <c r="M419" i="61" s="1"/>
  <c r="L418" i="61"/>
  <c r="K418" i="61" l="1"/>
  <c r="K419" i="61" s="1"/>
  <c r="AO6" i="16"/>
  <c r="AO9" i="16"/>
  <c r="AO8" i="16"/>
  <c r="AO7" i="16"/>
  <c r="AG3" i="39"/>
  <c r="R418" i="61"/>
  <c r="L419" i="61"/>
  <c r="Q418" i="61"/>
  <c r="AK3" i="30"/>
  <c r="AG3" i="34"/>
  <c r="AB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B18" i="11"/>
  <c r="J15" i="11"/>
  <c r="D14" i="11"/>
  <c r="L12" i="11"/>
  <c r="AM3" i="16" l="1"/>
  <c r="AK3" i="34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O5" i="19" l="1"/>
  <c r="AO6" i="19"/>
  <c r="AO9" i="19"/>
  <c r="AO8" i="19"/>
  <c r="AO7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L31" i="61"/>
  <c r="L41" i="61"/>
  <c r="L30" i="61"/>
  <c r="L27" i="61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L14" i="61"/>
  <c r="L13" i="61"/>
  <c r="M18" i="61"/>
  <c r="L64" i="61"/>
  <c r="L8" i="61"/>
  <c r="L15" i="61"/>
  <c r="L51" i="61"/>
  <c r="L63" i="61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L7" i="32"/>
  <c r="AL8" i="32"/>
  <c r="AL9" i="32"/>
  <c r="AL10" i="32"/>
  <c r="AL15" i="32"/>
  <c r="AL16" i="32"/>
  <c r="AL17" i="32"/>
  <c r="AL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L852" i="61"/>
  <c r="L853" i="61"/>
  <c r="L854" i="61"/>
  <c r="L858" i="61"/>
  <c r="L859" i="61"/>
  <c r="L860" i="61"/>
  <c r="L861" i="61"/>
  <c r="L865" i="61"/>
  <c r="L866" i="61"/>
  <c r="L867" i="61"/>
  <c r="L868" i="61"/>
  <c r="L869" i="61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L5" i="34"/>
  <c r="AL7" i="34"/>
  <c r="AL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L29" i="34"/>
  <c r="L613" i="61"/>
  <c r="L614" i="61"/>
  <c r="L615" i="61"/>
  <c r="L616" i="61"/>
  <c r="L617" i="61"/>
  <c r="L618" i="61"/>
  <c r="L619" i="61"/>
  <c r="L620" i="61"/>
  <c r="L621" i="61"/>
  <c r="AL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L54" i="34"/>
  <c r="L642" i="61"/>
  <c r="L643" i="61"/>
  <c r="L644" i="61"/>
  <c r="L645" i="61"/>
  <c r="L646" i="61"/>
  <c r="AL60" i="34"/>
  <c r="L650" i="61"/>
  <c r="L651" i="61"/>
  <c r="L652" i="61"/>
  <c r="L653" i="61"/>
  <c r="L657" i="61"/>
  <c r="L658" i="61"/>
  <c r="AL68" i="34"/>
  <c r="L662" i="61"/>
  <c r="L663" i="61"/>
  <c r="L664" i="61"/>
  <c r="L665" i="61"/>
  <c r="L666" i="61"/>
  <c r="L667" i="61"/>
  <c r="AL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L49" i="39"/>
  <c r="AL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L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L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K1057" i="61"/>
  <c r="K973" i="61"/>
  <c r="K937" i="61"/>
  <c r="K901" i="61"/>
  <c r="K1047" i="61"/>
  <c r="K1019" i="61"/>
  <c r="K1001" i="61"/>
  <c r="K965" i="61"/>
  <c r="K927" i="61"/>
  <c r="K867" i="61"/>
  <c r="K817" i="61"/>
  <c r="AL14" i="32"/>
  <c r="AL6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K887" i="61"/>
  <c r="K827" i="61"/>
  <c r="K799" i="61"/>
  <c r="K779" i="61"/>
  <c r="K759" i="61"/>
  <c r="K739" i="61"/>
  <c r="K693" i="61"/>
  <c r="AL20" i="32"/>
  <c r="K886" i="61"/>
  <c r="K866" i="61"/>
  <c r="K842" i="61"/>
  <c r="K826" i="61"/>
  <c r="K806" i="61"/>
  <c r="K786" i="61"/>
  <c r="K758" i="61"/>
  <c r="K738" i="61"/>
  <c r="K718" i="61"/>
  <c r="K700" i="61"/>
  <c r="AL11" i="32"/>
  <c r="AL4" i="32"/>
  <c r="K877" i="61"/>
  <c r="K807" i="61"/>
  <c r="K787" i="61"/>
  <c r="K771" i="61"/>
  <c r="K749" i="61"/>
  <c r="K731" i="61"/>
  <c r="K709" i="61"/>
  <c r="K701" i="61"/>
  <c r="AL12" i="32"/>
  <c r="K876" i="61"/>
  <c r="K854" i="61"/>
  <c r="K834" i="61"/>
  <c r="K816" i="61"/>
  <c r="K778" i="61"/>
  <c r="K748" i="61"/>
  <c r="K730" i="61"/>
  <c r="K708" i="61"/>
  <c r="K692" i="61"/>
  <c r="AL19" i="32"/>
  <c r="AL6" i="34"/>
  <c r="AL35" i="34"/>
  <c r="AL10" i="34"/>
  <c r="AL4" i="34"/>
  <c r="AL81" i="34"/>
  <c r="AL65" i="34"/>
  <c r="AL9" i="34"/>
  <c r="K614" i="61"/>
  <c r="K604" i="61"/>
  <c r="K596" i="61"/>
  <c r="AL67" i="34"/>
  <c r="AL27" i="34"/>
  <c r="AL83" i="34"/>
  <c r="K666" i="61"/>
  <c r="K644" i="61"/>
  <c r="K634" i="61"/>
  <c r="K626" i="61"/>
  <c r="K616" i="61"/>
  <c r="K606" i="61"/>
  <c r="K598" i="61"/>
  <c r="AL8" i="34"/>
  <c r="AL51" i="34"/>
  <c r="AL19" i="34"/>
  <c r="AL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L43" i="34"/>
  <c r="AL26" i="39"/>
  <c r="AL89" i="39"/>
  <c r="K543" i="61"/>
  <c r="K467" i="61"/>
  <c r="AL73" i="39"/>
  <c r="AL9" i="39"/>
  <c r="AL90" i="39"/>
  <c r="AL112" i="39"/>
  <c r="AL25" i="39"/>
  <c r="K554" i="61"/>
  <c r="K536" i="61"/>
  <c r="K486" i="61"/>
  <c r="K476" i="61"/>
  <c r="K458" i="61"/>
  <c r="AL130" i="39"/>
  <c r="AL66" i="39"/>
  <c r="AL129" i="39"/>
  <c r="AL121" i="39"/>
  <c r="AL57" i="39"/>
  <c r="AL114" i="39"/>
  <c r="AL50" i="39"/>
  <c r="AL72" i="39"/>
  <c r="AL8" i="39"/>
  <c r="K588" i="61"/>
  <c r="K568" i="61"/>
  <c r="K546" i="61"/>
  <c r="K528" i="61"/>
  <c r="K498" i="61"/>
  <c r="K460" i="61"/>
  <c r="K442" i="61"/>
  <c r="AL126" i="39"/>
  <c r="AL102" i="39"/>
  <c r="AL98" i="39"/>
  <c r="AL80" i="39"/>
  <c r="AL34" i="39"/>
  <c r="AL16" i="39"/>
  <c r="AL23" i="39"/>
  <c r="AL120" i="39"/>
  <c r="AL97" i="39"/>
  <c r="AL74" i="39"/>
  <c r="AL56" i="39"/>
  <c r="AL33" i="39"/>
  <c r="AL10" i="39"/>
  <c r="AL96" i="39"/>
  <c r="AL32" i="39"/>
  <c r="K556" i="61"/>
  <c r="K518" i="61"/>
  <c r="K488" i="61"/>
  <c r="K450" i="61"/>
  <c r="AL118" i="39"/>
  <c r="AL70" i="39"/>
  <c r="K587" i="61"/>
  <c r="K577" i="61"/>
  <c r="K555" i="61"/>
  <c r="K537" i="61"/>
  <c r="K517" i="61"/>
  <c r="K497" i="61"/>
  <c r="K477" i="61"/>
  <c r="K459" i="61"/>
  <c r="K441" i="61"/>
  <c r="AL85" i="39"/>
  <c r="AL106" i="39"/>
  <c r="AL88" i="39"/>
  <c r="AL24" i="39"/>
  <c r="AL76" i="39"/>
  <c r="AL52" i="39"/>
  <c r="AL28" i="39"/>
  <c r="AL128" i="39"/>
  <c r="AL105" i="39"/>
  <c r="AL82" i="39"/>
  <c r="AL64" i="39"/>
  <c r="AL41" i="39"/>
  <c r="AL18" i="39"/>
  <c r="K578" i="61"/>
  <c r="K538" i="61"/>
  <c r="K508" i="61"/>
  <c r="K470" i="61"/>
  <c r="AL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L107" i="39"/>
  <c r="AL122" i="39"/>
  <c r="AL104" i="39"/>
  <c r="AL81" i="39"/>
  <c r="AL58" i="39"/>
  <c r="AL40" i="39"/>
  <c r="AL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K1052" i="61"/>
  <c r="K1034" i="61"/>
  <c r="K1016" i="61"/>
  <c r="K998" i="61"/>
  <c r="K980" i="61"/>
  <c r="K962" i="61"/>
  <c r="K1051" i="61"/>
  <c r="K1033" i="61"/>
  <c r="K1015" i="61"/>
  <c r="K997" i="61"/>
  <c r="K979" i="61"/>
  <c r="K951" i="61"/>
  <c r="K941" i="61"/>
  <c r="K933" i="61"/>
  <c r="K923" i="61"/>
  <c r="K905" i="61"/>
  <c r="K952" i="61"/>
  <c r="K942" i="61"/>
  <c r="K934" i="61"/>
  <c r="K924" i="61"/>
  <c r="K914" i="61"/>
  <c r="K906" i="61"/>
  <c r="K898" i="61"/>
  <c r="R1059" i="61"/>
  <c r="Q1059" i="61"/>
  <c r="K957" i="61"/>
  <c r="AG3" i="32"/>
  <c r="AL21" i="32"/>
  <c r="AL13" i="32"/>
  <c r="AL5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L82" i="34"/>
  <c r="AL74" i="34"/>
  <c r="AL66" i="34"/>
  <c r="AL58" i="34"/>
  <c r="AL50" i="34"/>
  <c r="AL42" i="34"/>
  <c r="AL34" i="34"/>
  <c r="AL26" i="34"/>
  <c r="AL18" i="34"/>
  <c r="AL73" i="34"/>
  <c r="AL57" i="34"/>
  <c r="AL49" i="34"/>
  <c r="AL41" i="34"/>
  <c r="AL33" i="34"/>
  <c r="AL25" i="34"/>
  <c r="AL17" i="34"/>
  <c r="L681" i="61"/>
  <c r="AL84" i="34"/>
  <c r="AL80" i="34"/>
  <c r="AL72" i="34"/>
  <c r="AL64" i="34"/>
  <c r="AL56" i="34"/>
  <c r="AL48" i="34"/>
  <c r="AL40" i="34"/>
  <c r="AL32" i="34"/>
  <c r="AL24" i="34"/>
  <c r="AL16" i="34"/>
  <c r="AL79" i="34"/>
  <c r="AL71" i="34"/>
  <c r="AL63" i="34"/>
  <c r="AL55" i="34"/>
  <c r="AL47" i="34"/>
  <c r="AL31" i="34"/>
  <c r="AL23" i="34"/>
  <c r="AL15" i="34"/>
  <c r="AL78" i="34"/>
  <c r="AL70" i="34"/>
  <c r="AL62" i="34"/>
  <c r="AL46" i="34"/>
  <c r="AL38" i="34"/>
  <c r="AL30" i="34"/>
  <c r="AL22" i="34"/>
  <c r="AL77" i="34"/>
  <c r="AL69" i="34"/>
  <c r="AL61" i="34"/>
  <c r="AL53" i="34"/>
  <c r="AL45" i="34"/>
  <c r="AL37" i="34"/>
  <c r="AL21" i="34"/>
  <c r="AL13" i="34"/>
  <c r="AL14" i="34"/>
  <c r="AL76" i="34"/>
  <c r="AL52" i="34"/>
  <c r="AL44" i="34"/>
  <c r="AL36" i="34"/>
  <c r="AL28" i="34"/>
  <c r="AL20" i="34"/>
  <c r="AK3" i="39"/>
  <c r="AL127" i="39"/>
  <c r="AL119" i="39"/>
  <c r="AL111" i="39"/>
  <c r="AL103" i="39"/>
  <c r="AL95" i="39"/>
  <c r="AL87" i="39"/>
  <c r="AL79" i="39"/>
  <c r="AL71" i="39"/>
  <c r="AL63" i="39"/>
  <c r="AL55" i="39"/>
  <c r="AL47" i="39"/>
  <c r="AL39" i="39"/>
  <c r="AL31" i="39"/>
  <c r="AL15" i="39"/>
  <c r="AL7" i="39"/>
  <c r="AL110" i="39"/>
  <c r="AL94" i="39"/>
  <c r="AL86" i="39"/>
  <c r="AL78" i="39"/>
  <c r="AL62" i="39"/>
  <c r="AL54" i="39"/>
  <c r="AL46" i="39"/>
  <c r="AL38" i="39"/>
  <c r="AL30" i="39"/>
  <c r="AL22" i="39"/>
  <c r="AL14" i="39"/>
  <c r="AL6" i="39"/>
  <c r="AL117" i="39"/>
  <c r="AL101" i="39"/>
  <c r="AL69" i="39"/>
  <c r="AL53" i="39"/>
  <c r="AL37" i="39"/>
  <c r="AL13" i="39"/>
  <c r="AH3" i="39"/>
  <c r="AL124" i="39"/>
  <c r="AL116" i="39"/>
  <c r="AL108" i="39"/>
  <c r="AL100" i="39"/>
  <c r="AL92" i="39"/>
  <c r="AL84" i="39"/>
  <c r="AL68" i="39"/>
  <c r="AL60" i="39"/>
  <c r="AL44" i="39"/>
  <c r="AL36" i="39"/>
  <c r="AL20" i="39"/>
  <c r="AL12" i="39"/>
  <c r="AL125" i="39"/>
  <c r="AL109" i="39"/>
  <c r="AL93" i="39"/>
  <c r="AL77" i="39"/>
  <c r="AL61" i="39"/>
  <c r="AL45" i="39"/>
  <c r="AL29" i="39"/>
  <c r="AL21" i="39"/>
  <c r="AL5" i="39"/>
  <c r="AL123" i="39"/>
  <c r="AL115" i="39"/>
  <c r="AL99" i="39"/>
  <c r="AL91" i="39"/>
  <c r="AL83" i="39"/>
  <c r="AL75" i="39"/>
  <c r="AL67" i="39"/>
  <c r="AL59" i="39"/>
  <c r="AL51" i="39"/>
  <c r="AL43" i="39"/>
  <c r="AL35" i="39"/>
  <c r="AL27" i="39"/>
  <c r="AL19" i="39"/>
  <c r="AL11" i="39"/>
  <c r="AD3" i="15"/>
  <c r="J6" i="61"/>
  <c r="J20" i="61" s="1"/>
  <c r="K6" i="61"/>
  <c r="K20" i="61" s="1"/>
  <c r="AI3" i="39" l="1"/>
  <c r="AO3" i="19"/>
  <c r="AF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J82" i="61" l="1"/>
  <c r="AL4" i="39"/>
  <c r="M422" i="61" l="1"/>
  <c r="M423" i="61"/>
  <c r="M424" i="61"/>
  <c r="M425" i="61"/>
  <c r="AR10" i="16"/>
  <c r="AR49" i="16"/>
  <c r="AR77" i="16"/>
  <c r="AR208" i="16"/>
  <c r="L423" i="61"/>
  <c r="L425" i="61"/>
  <c r="AR217" i="16"/>
  <c r="AR221" i="16"/>
  <c r="AR12" i="16"/>
  <c r="AR16" i="16"/>
  <c r="AR20" i="16"/>
  <c r="AR24" i="16"/>
  <c r="AR28" i="16"/>
  <c r="AR32" i="16"/>
  <c r="AR36" i="16"/>
  <c r="AR40" i="16"/>
  <c r="AR44" i="16"/>
  <c r="AR48" i="16"/>
  <c r="AR52" i="16"/>
  <c r="AR56" i="16"/>
  <c r="AR60" i="16"/>
  <c r="AR64" i="16"/>
  <c r="AR68" i="16"/>
  <c r="AR72" i="16"/>
  <c r="AR76" i="16"/>
  <c r="AR80" i="16"/>
  <c r="AR84" i="16"/>
  <c r="AR88" i="16"/>
  <c r="AR92" i="16"/>
  <c r="AR96" i="16"/>
  <c r="AR100" i="16"/>
  <c r="AR104" i="16"/>
  <c r="AR108" i="16"/>
  <c r="AR112" i="16"/>
  <c r="AR116" i="16"/>
  <c r="AR120" i="16"/>
  <c r="AR124" i="16"/>
  <c r="AR128" i="16"/>
  <c r="AR132" i="16"/>
  <c r="AR136" i="16"/>
  <c r="AR140" i="16"/>
  <c r="AR144" i="16"/>
  <c r="AR148" i="16"/>
  <c r="AR152" i="16"/>
  <c r="AR156" i="16"/>
  <c r="AR160" i="16"/>
  <c r="AR164" i="16"/>
  <c r="AR168" i="16"/>
  <c r="AR172" i="16"/>
  <c r="AR176" i="16"/>
  <c r="AR180" i="16"/>
  <c r="AR188" i="16"/>
  <c r="AR196" i="16"/>
  <c r="AR204" i="16"/>
  <c r="AR212" i="16"/>
  <c r="AF11" i="15"/>
  <c r="AF27" i="15"/>
  <c r="AF43" i="15"/>
  <c r="AF59" i="15"/>
  <c r="AF75" i="15"/>
  <c r="AF24" i="15"/>
  <c r="AF36" i="15"/>
  <c r="AF50" i="15"/>
  <c r="AF67" i="15"/>
  <c r="AF80" i="15"/>
  <c r="AR220" i="16" l="1"/>
  <c r="K423" i="61"/>
  <c r="AR192" i="16"/>
  <c r="AR216" i="16"/>
  <c r="AR200" i="16"/>
  <c r="AR184" i="16"/>
  <c r="AR7" i="16"/>
  <c r="AR9" i="16"/>
  <c r="AR5" i="16"/>
  <c r="AR209" i="16"/>
  <c r="AR4" i="16"/>
  <c r="AR6" i="16"/>
  <c r="AR177" i="16"/>
  <c r="AR199" i="16"/>
  <c r="AR195" i="16"/>
  <c r="AR179" i="16"/>
  <c r="AR167" i="16"/>
  <c r="AR147" i="16"/>
  <c r="K422" i="61"/>
  <c r="AR113" i="16"/>
  <c r="K425" i="61"/>
  <c r="AR81" i="16"/>
  <c r="AR145" i="16"/>
  <c r="AR17" i="16"/>
  <c r="K424" i="61"/>
  <c r="AF71" i="15"/>
  <c r="AF55" i="15"/>
  <c r="AF39" i="15"/>
  <c r="AF23" i="15"/>
  <c r="AF7" i="15"/>
  <c r="AF83" i="15"/>
  <c r="AF51" i="15"/>
  <c r="AF35" i="15"/>
  <c r="AF19" i="15"/>
  <c r="AF79" i="15"/>
  <c r="AF63" i="15"/>
  <c r="AF47" i="15"/>
  <c r="AF31" i="15"/>
  <c r="AF15" i="15"/>
  <c r="AR197" i="16"/>
  <c r="AR173" i="16"/>
  <c r="AR165" i="16"/>
  <c r="AR149" i="16"/>
  <c r="AR61" i="16"/>
  <c r="AR53" i="16"/>
  <c r="AR37" i="16"/>
  <c r="AR21" i="16"/>
  <c r="AR13" i="16"/>
  <c r="AR8" i="16"/>
  <c r="AR185" i="16"/>
  <c r="AR153" i="16"/>
  <c r="AR121" i="16"/>
  <c r="AR89" i="16"/>
  <c r="AR57" i="16"/>
  <c r="AR25" i="16"/>
  <c r="L422" i="61"/>
  <c r="AR213" i="16"/>
  <c r="AR205" i="16"/>
  <c r="AR189" i="16"/>
  <c r="AR181" i="16"/>
  <c r="AR157" i="16"/>
  <c r="AR141" i="16"/>
  <c r="AR133" i="16"/>
  <c r="AR125" i="16"/>
  <c r="AR117" i="16"/>
  <c r="AR109" i="16"/>
  <c r="AR101" i="16"/>
  <c r="AR93" i="16"/>
  <c r="AR85" i="16"/>
  <c r="AR69" i="16"/>
  <c r="AR45" i="16"/>
  <c r="AR29" i="16"/>
  <c r="AR193" i="16"/>
  <c r="AR161" i="16"/>
  <c r="AR129" i="16"/>
  <c r="AR97" i="16"/>
  <c r="AR65" i="16"/>
  <c r="AR33" i="16"/>
  <c r="AR201" i="16"/>
  <c r="AR169" i="16"/>
  <c r="AR137" i="16"/>
  <c r="AR105" i="16"/>
  <c r="AR73" i="16"/>
  <c r="AR41" i="16"/>
  <c r="AR219" i="16"/>
  <c r="AR215" i="16"/>
  <c r="L424" i="61"/>
  <c r="AR211" i="16"/>
  <c r="AR207" i="16"/>
  <c r="AR203" i="16"/>
  <c r="AR191" i="16"/>
  <c r="AR187" i="16"/>
  <c r="AR183" i="16"/>
  <c r="AR175" i="16"/>
  <c r="AR171" i="16"/>
  <c r="AR163" i="16"/>
  <c r="AR159" i="16"/>
  <c r="AR155" i="16"/>
  <c r="AR151" i="16"/>
  <c r="AR143" i="16"/>
  <c r="AR139" i="16"/>
  <c r="AR135" i="16"/>
  <c r="AR131" i="16"/>
  <c r="AR127" i="16"/>
  <c r="AR123" i="16"/>
  <c r="AR119" i="16"/>
  <c r="AR115" i="16"/>
  <c r="AR111" i="16"/>
  <c r="AR107" i="16"/>
  <c r="AR103" i="16"/>
  <c r="AR99" i="16"/>
  <c r="AR95" i="16"/>
  <c r="AR91" i="16"/>
  <c r="AR87" i="16"/>
  <c r="AR83" i="16"/>
  <c r="AR79" i="16"/>
  <c r="AR75" i="16"/>
  <c r="AR71" i="16"/>
  <c r="AR67" i="16"/>
  <c r="AR63" i="16"/>
  <c r="AR59" i="16"/>
  <c r="AR55" i="16"/>
  <c r="AR51" i="16"/>
  <c r="AR47" i="16"/>
  <c r="AR43" i="16"/>
  <c r="AR39" i="16"/>
  <c r="AR35" i="16"/>
  <c r="AR31" i="16"/>
  <c r="AR27" i="16"/>
  <c r="AR23" i="16"/>
  <c r="AR19" i="16"/>
  <c r="AR15" i="16"/>
  <c r="AR11" i="16"/>
  <c r="AF86" i="15"/>
  <c r="AF82" i="15"/>
  <c r="AF78" i="15"/>
  <c r="AF74" i="15"/>
  <c r="AF70" i="15"/>
  <c r="AF66" i="15"/>
  <c r="AF62" i="15"/>
  <c r="AF58" i="15"/>
  <c r="AF54" i="15"/>
  <c r="AF46" i="15"/>
  <c r="AF42" i="15"/>
  <c r="AF38" i="15"/>
  <c r="AF34" i="15"/>
  <c r="AF30" i="15"/>
  <c r="AF26" i="15"/>
  <c r="AF22" i="15"/>
  <c r="AF18" i="15"/>
  <c r="AF14" i="15"/>
  <c r="AF10" i="15"/>
  <c r="AF6" i="15"/>
  <c r="AF85" i="15"/>
  <c r="AF81" i="15"/>
  <c r="AF77" i="15"/>
  <c r="AF73" i="15"/>
  <c r="AF69" i="15"/>
  <c r="AF65" i="15"/>
  <c r="AF61" i="15"/>
  <c r="AF57" i="15"/>
  <c r="AF53" i="15"/>
  <c r="AF49" i="15"/>
  <c r="AF45" i="15"/>
  <c r="AF41" i="15"/>
  <c r="AF37" i="15"/>
  <c r="AF33" i="15"/>
  <c r="AF29" i="15"/>
  <c r="AF25" i="15"/>
  <c r="AF21" i="15"/>
  <c r="AF17" i="15"/>
  <c r="AF13" i="15"/>
  <c r="AF9" i="15"/>
  <c r="AF5" i="15"/>
  <c r="AF84" i="15"/>
  <c r="AF76" i="15"/>
  <c r="AF72" i="15"/>
  <c r="AF68" i="15"/>
  <c r="AF64" i="15"/>
  <c r="AF60" i="15"/>
  <c r="AF56" i="15"/>
  <c r="AF52" i="15"/>
  <c r="AF48" i="15"/>
  <c r="AF44" i="15"/>
  <c r="AF40" i="15"/>
  <c r="AF32" i="15"/>
  <c r="AF28" i="15"/>
  <c r="AF20" i="15"/>
  <c r="AF16" i="15"/>
  <c r="AF12" i="15"/>
  <c r="AF8" i="15"/>
  <c r="AR222" i="16"/>
  <c r="AR218" i="16"/>
  <c r="AR214" i="16"/>
  <c r="AR210" i="16"/>
  <c r="AR206" i="16"/>
  <c r="AR202" i="16"/>
  <c r="AR198" i="16"/>
  <c r="AR194" i="16"/>
  <c r="AR190" i="16"/>
  <c r="AR186" i="16"/>
  <c r="AR182" i="16"/>
  <c r="AR178" i="16"/>
  <c r="AR174" i="16"/>
  <c r="AR170" i="16"/>
  <c r="AR166" i="16"/>
  <c r="AR162" i="16"/>
  <c r="AR158" i="16"/>
  <c r="AR154" i="16"/>
  <c r="AR150" i="16"/>
  <c r="AR146" i="16"/>
  <c r="AR142" i="16"/>
  <c r="AR138" i="16"/>
  <c r="AR134" i="16"/>
  <c r="AR130" i="16"/>
  <c r="AR126" i="16"/>
  <c r="AR122" i="16"/>
  <c r="AR118" i="16"/>
  <c r="AR114" i="16"/>
  <c r="AR110" i="16"/>
  <c r="AR106" i="16"/>
  <c r="AR102" i="16"/>
  <c r="AR98" i="16"/>
  <c r="AR94" i="16"/>
  <c r="AR90" i="16"/>
  <c r="AR86" i="16"/>
  <c r="AR82" i="16"/>
  <c r="AR78" i="16"/>
  <c r="AR74" i="16"/>
  <c r="AR70" i="16"/>
  <c r="AR66" i="16"/>
  <c r="AR62" i="16"/>
  <c r="AR58" i="16"/>
  <c r="AR54" i="16"/>
  <c r="AR50" i="16"/>
  <c r="AR46" i="16"/>
  <c r="AR42" i="16"/>
  <c r="AR38" i="16"/>
  <c r="AR34" i="16"/>
  <c r="AR30" i="16"/>
  <c r="AR26" i="16"/>
  <c r="AR22" i="16"/>
  <c r="AR18" i="16"/>
  <c r="AR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F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K3" i="32" l="1"/>
  <c r="AL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O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AL3" i="30"/>
  <c r="Q747" i="61"/>
  <c r="AJ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I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P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M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H3" i="34"/>
  <c r="AJ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L3" i="34"/>
  <c r="AI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Q3" i="16"/>
  <c r="AN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E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O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R3" i="16"/>
  <c r="AP3" i="16"/>
  <c r="AL3" i="19"/>
  <c r="J179" i="61"/>
  <c r="J180" i="61" l="1"/>
  <c r="J711" i="61"/>
  <c r="J890" i="61" s="1"/>
  <c r="J891" i="61" s="1"/>
  <c r="J1069" i="61" l="1"/>
  <c r="J1070" i="61" s="1"/>
</calcChain>
</file>

<file path=xl/comments1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>เอาข้อมูลมาจากการส่งงบตรวจสอบเบี้องต้น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เอาข้อมูลมาก้อนข้อมูลตรวจคุณภาพบัญชี C5308
ที่เป็นไฟล์ EX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>ปริ้นรายงานสรุปเสน ผอ เขตและลงประสัมพันธ์</t>
        </r>
      </text>
    </comment>
  </commentList>
</comments>
</file>

<file path=xl/sharedStrings.xml><?xml version="1.0" encoding="utf-8"?>
<sst xmlns="http://schemas.openxmlformats.org/spreadsheetml/2006/main" count="16568" uniqueCount="3373">
  <si>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</si>
  <si>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</si>
  <si>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</si>
  <si>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</si>
  <si>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</si>
  <si>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</si>
  <si>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</si>
  <si>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</si>
  <si>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</si>
  <si>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</si>
  <si>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</si>
  <si>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</si>
  <si>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</si>
  <si>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</si>
  <si>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</si>
  <si>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</si>
  <si>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</si>
  <si>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</si>
  <si>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</si>
  <si>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</si>
  <si>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</si>
  <si>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</si>
  <si>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</si>
  <si>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</si>
  <si>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</si>
  <si>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</si>
  <si>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</si>
  <si>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</si>
  <si>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</si>
  <si>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</si>
  <si>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</si>
  <si>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</si>
  <si>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</si>
  <si>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</si>
  <si>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</si>
  <si>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</si>
  <si>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</si>
  <si>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</si>
  <si>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</si>
  <si>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</si>
  <si>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</si>
  <si>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</si>
  <si>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</si>
  <si>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</si>
  <si>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</si>
  <si>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</si>
  <si>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</si>
  <si>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</si>
  <si>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</si>
  <si>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</si>
  <si>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</si>
  <si>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</si>
  <si>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</si>
  <si>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</si>
  <si>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</si>
  <si>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</si>
  <si>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</si>
  <si>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</si>
  <si>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</si>
  <si>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</si>
  <si>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</si>
  <si>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</si>
  <si>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</si>
  <si>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</si>
  <si>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</si>
  <si>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</si>
  <si>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</si>
  <si>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</si>
  <si>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</si>
  <si>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</si>
  <si>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</si>
  <si>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</si>
  <si>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</si>
  <si>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</si>
  <si>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</si>
  <si>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</si>
  <si>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</si>
  <si>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</si>
  <si>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</si>
  <si>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</si>
  <si>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</si>
  <si>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</si>
  <si>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</si>
  <si>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</si>
  <si>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</si>
  <si>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</si>
  <si>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</si>
  <si>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</si>
  <si>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</si>
  <si>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</si>
  <si>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</si>
  <si>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</si>
  <si>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</si>
  <si>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</si>
  <si>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</si>
  <si>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</si>
  <si>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</si>
  <si>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</si>
  <si>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</si>
  <si>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</si>
  <si>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</si>
  <si>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</si>
  <si>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</si>
  <si>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</si>
  <si>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</si>
  <si>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</si>
  <si>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</si>
  <si>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</si>
  <si>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</si>
  <si>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</si>
  <si>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</si>
  <si>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</si>
  <si>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</si>
  <si>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</si>
  <si>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</si>
  <si>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</si>
  <si>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</si>
  <si>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</si>
  <si>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</si>
  <si>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</si>
  <si>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</si>
  <si>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</si>
  <si>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</si>
  <si>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</si>
  <si>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</si>
  <si>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</si>
  <si>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</si>
  <si>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</si>
  <si>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</si>
  <si>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</si>
  <si>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</si>
  <si>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</si>
  <si>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</si>
  <si>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</si>
  <si>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</si>
  <si>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</si>
  <si>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</si>
  <si>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</si>
  <si>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</si>
  <si>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</si>
  <si>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</si>
  <si>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</si>
  <si>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</si>
  <si>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</si>
  <si>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</si>
  <si>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</si>
  <si>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</si>
  <si>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</si>
  <si>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</si>
  <si>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</si>
  <si>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</si>
  <si>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</si>
  <si>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</si>
  <si>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</si>
  <si>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</si>
  <si>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</si>
  <si>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</si>
  <si>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</si>
  <si>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</si>
  <si>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</si>
  <si>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</si>
  <si>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</si>
  <si>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</si>
  <si>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</si>
  <si>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</si>
  <si>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</si>
  <si>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</si>
  <si>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</si>
  <si>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</si>
  <si>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</si>
  <si>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</si>
  <si>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</si>
  <si>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</si>
  <si>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</si>
  <si>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</si>
  <si>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</si>
  <si>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</si>
  <si>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</si>
  <si>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</si>
  <si>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</si>
  <si>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</si>
  <si>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</si>
  <si>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</si>
  <si>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</si>
  <si>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</si>
  <si>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</si>
  <si>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</si>
  <si>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</si>
  <si>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</si>
  <si>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</si>
  <si>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</si>
  <si>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</si>
  <si>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</si>
  <si>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</si>
  <si>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</si>
  <si>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</si>
  <si>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</si>
  <si>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</si>
  <si>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</si>
  <si>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</si>
  <si>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</si>
  <si>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</si>
  <si>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</si>
  <si>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</si>
  <si>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</si>
  <si>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</si>
  <si>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</si>
  <si>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</si>
  <si>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</si>
  <si>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</si>
  <si>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</si>
  <si>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</si>
  <si>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</si>
  <si>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</si>
  <si>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</si>
  <si>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</si>
  <si>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</si>
  <si>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</si>
  <si>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</si>
  <si>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</si>
  <si>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</si>
  <si>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</si>
  <si>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</si>
  <si>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</si>
  <si>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</si>
  <si>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</si>
  <si>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</si>
  <si>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</si>
  <si>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</si>
  <si>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</si>
  <si>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</si>
  <si>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</si>
  <si>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</si>
  <si>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</si>
  <si>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</si>
  <si>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</si>
  <si>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</si>
  <si>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</si>
  <si>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</si>
  <si>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</si>
  <si>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</si>
  <si>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</si>
  <si>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</si>
  <si>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</si>
  <si>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</si>
  <si>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</si>
  <si>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</si>
  <si>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</si>
  <si>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</si>
  <si>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</si>
  <si>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</si>
  <si>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</si>
  <si>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</si>
  <si>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</si>
  <si>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</si>
  <si>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</si>
  <si>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</si>
  <si>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</si>
  <si>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</si>
  <si>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</si>
  <si>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</si>
  <si>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</si>
  <si>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</si>
  <si>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</si>
  <si>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</si>
  <si>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</si>
  <si>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</si>
  <si>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</si>
  <si>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</si>
  <si>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</si>
  <si>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</si>
  <si>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</si>
  <si>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</si>
  <si>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</si>
  <si>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</si>
  <si>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</si>
  <si>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</si>
  <si>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</si>
  <si>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</si>
  <si>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</si>
  <si>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</si>
  <si>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</si>
  <si>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</si>
  <si>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</si>
  <si>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</si>
  <si>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</si>
  <si>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</si>
  <si>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</si>
  <si>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</si>
  <si>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</si>
  <si>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</si>
  <si>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</si>
  <si>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</si>
  <si>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</si>
  <si>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</si>
  <si>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</si>
  <si>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</si>
  <si>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</si>
  <si>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</si>
  <si>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</si>
  <si>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</si>
  <si>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</si>
  <si>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</si>
  <si>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</si>
  <si>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</si>
  <si>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</si>
  <si>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</si>
  <si>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</si>
  <si>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</si>
  <si>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</si>
  <si>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</si>
  <si>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</si>
  <si>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</si>
  <si>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</si>
  <si>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</si>
  <si>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</si>
  <si>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</si>
  <si>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</si>
  <si>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</si>
  <si>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</si>
  <si>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</si>
  <si>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</si>
  <si>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</si>
  <si>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</si>
  <si>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</si>
  <si>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</si>
  <si>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</si>
  <si>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</si>
  <si>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</si>
  <si>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</si>
  <si>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</si>
  <si>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</si>
  <si>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</si>
  <si>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</si>
  <si>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</si>
  <si>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</si>
  <si>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</si>
  <si>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</si>
  <si>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</si>
  <si>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</si>
  <si>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</si>
  <si>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</si>
  <si>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</si>
  <si>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</si>
  <si>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</si>
  <si>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</si>
  <si>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</si>
  <si>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</si>
  <si>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</si>
  <si>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</si>
  <si>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</si>
  <si>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</si>
  <si>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</si>
  <si>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</si>
  <si>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</si>
  <si>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</si>
  <si>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</si>
  <si>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</si>
  <si>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</si>
  <si>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</si>
  <si>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</si>
  <si>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</si>
  <si>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</si>
  <si>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</si>
  <si>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</si>
  <si>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</si>
  <si>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</si>
  <si>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</si>
  <si>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</si>
  <si>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</si>
  <si>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</si>
  <si>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</si>
  <si>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</si>
  <si>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</si>
  <si>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</si>
  <si>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</si>
  <si>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</si>
  <si>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</si>
  <si>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</si>
  <si>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</si>
  <si>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</si>
  <si>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</si>
  <si>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</si>
  <si>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</si>
  <si>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</si>
  <si>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</si>
  <si>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</si>
  <si>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</si>
  <si>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</si>
  <si>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</si>
  <si>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</si>
  <si>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</si>
  <si>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</si>
  <si>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</si>
  <si>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</si>
  <si>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</si>
  <si>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</si>
  <si>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</si>
  <si>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</si>
  <si>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</si>
  <si>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</si>
  <si>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</si>
  <si>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</si>
  <si>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</si>
  <si>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</si>
  <si>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</si>
  <si>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</si>
  <si>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</si>
  <si>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</si>
  <si>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</si>
  <si>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</si>
  <si>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</si>
  <si>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</si>
  <si>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</si>
  <si>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</si>
  <si>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</si>
  <si>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</si>
  <si>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</si>
  <si>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</si>
  <si>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</si>
  <si>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</si>
  <si>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</si>
  <si>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</si>
  <si>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</si>
  <si>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</si>
  <si>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</si>
  <si>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</si>
  <si>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</si>
  <si>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</si>
  <si>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</si>
  <si>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</si>
  <si>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</si>
  <si>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</si>
  <si>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</si>
  <si>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</si>
  <si>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</si>
  <si>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</si>
  <si>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</si>
  <si>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</si>
  <si>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</si>
  <si>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</si>
  <si>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</si>
  <si>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</si>
  <si>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</si>
  <si>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</si>
  <si>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</si>
  <si>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</si>
  <si>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</si>
  <si>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</si>
  <si>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</si>
  <si>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</si>
  <si>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</si>
  <si>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</si>
  <si>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</si>
  <si>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</si>
  <si>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</si>
  <si>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</si>
  <si>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</si>
  <si>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</si>
  <si>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</si>
  <si>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</si>
  <si>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</si>
  <si>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</si>
  <si>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</si>
  <si>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</si>
  <si>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</si>
  <si>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</si>
  <si>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</si>
  <si>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</si>
  <si>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</si>
  <si>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</si>
  <si>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</si>
  <si>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</si>
  <si>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</si>
  <si>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</si>
  <si>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</si>
  <si>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</si>
  <si>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</si>
  <si>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</si>
  <si>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</si>
  <si>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</si>
  <si>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</si>
  <si>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</si>
  <si>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</si>
  <si>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</si>
  <si>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</si>
  <si>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</si>
  <si>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</si>
  <si>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</si>
  <si>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</si>
  <si>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</si>
  <si>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</si>
  <si>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</si>
  <si>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</si>
  <si>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</si>
  <si>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</si>
  <si>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</si>
  <si>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</si>
  <si>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</si>
  <si>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</si>
  <si>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</si>
  <si>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</si>
  <si>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</si>
  <si>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</si>
  <si>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</si>
  <si>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</si>
  <si>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</si>
  <si>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</si>
  <si>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</si>
  <si>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</si>
  <si>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</si>
  <si>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</si>
  <si>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</si>
  <si>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</si>
  <si>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</si>
  <si>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</si>
  <si>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</si>
  <si>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</si>
  <si>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</si>
  <si>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</si>
  <si>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</si>
  <si>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</si>
  <si>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</si>
  <si>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</si>
  <si>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</si>
  <si>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</si>
  <si>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</si>
  <si>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</si>
  <si>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</si>
  <si>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</si>
  <si>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</si>
  <si>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</si>
  <si>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</si>
  <si>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</si>
  <si>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</si>
  <si>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</si>
  <si>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</si>
  <si>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</si>
  <si>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</si>
  <si>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</si>
  <si>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</si>
  <si>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</si>
  <si>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</si>
  <si>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</si>
  <si>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</si>
  <si>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</si>
  <si>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</si>
  <si>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</si>
  <si>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</si>
  <si>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</si>
  <si>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</si>
  <si>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</si>
  <si>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</si>
  <si>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</si>
  <si>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</si>
  <si>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</si>
  <si>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</si>
  <si>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</si>
  <si>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</si>
  <si>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</si>
  <si>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</si>
  <si>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</si>
  <si>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</si>
  <si>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</si>
  <si>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</si>
  <si>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</si>
  <si>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</si>
  <si>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</si>
  <si>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</si>
  <si>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</si>
  <si>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</si>
  <si>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</si>
  <si>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</si>
  <si>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</si>
  <si>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</si>
  <si>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</si>
  <si>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</si>
  <si>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</si>
  <si>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</si>
  <si>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</si>
  <si>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</si>
  <si>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</si>
  <si>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</si>
  <si>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</si>
  <si>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</si>
  <si>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</si>
  <si>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</si>
  <si>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</si>
  <si>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</si>
  <si>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</si>
  <si>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</si>
  <si>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</si>
  <si>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</si>
  <si>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</si>
  <si>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</si>
  <si>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</si>
  <si>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</si>
  <si>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</si>
  <si>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</si>
  <si>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</si>
  <si>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</si>
  <si>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</si>
  <si>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</si>
  <si>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</si>
  <si>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</si>
  <si>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</si>
  <si>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</si>
  <si>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</si>
  <si>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</si>
  <si>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</si>
  <si>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</si>
  <si>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</si>
  <si>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</si>
  <si>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</si>
  <si>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</si>
  <si>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</si>
  <si>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</si>
  <si>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</si>
  <si>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</si>
  <si>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</si>
  <si>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</si>
  <si>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</si>
  <si>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</si>
  <si>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</si>
  <si>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</si>
  <si>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</si>
  <si>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</si>
  <si>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</si>
  <si>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</si>
  <si>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</si>
  <si>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</si>
  <si>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</si>
  <si>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</si>
  <si>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</si>
  <si>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</si>
  <si>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</si>
  <si>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</si>
  <si>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</si>
  <si>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</si>
  <si>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</si>
  <si>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</si>
  <si>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</si>
  <si>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</si>
  <si>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</si>
  <si>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</si>
  <si>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</si>
  <si>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</si>
  <si>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</si>
  <si>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</si>
  <si>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</si>
  <si>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</si>
  <si>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</si>
  <si>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</si>
  <si>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</si>
  <si>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</si>
  <si>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</si>
  <si>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</si>
  <si>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</si>
  <si>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</si>
  <si>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</si>
  <si>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</si>
  <si>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</si>
  <si>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</si>
  <si>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</si>
  <si>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</si>
  <si>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</si>
  <si>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</si>
  <si>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</si>
  <si>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</si>
  <si>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</si>
  <si>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</si>
  <si>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</si>
  <si>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</si>
  <si>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</si>
  <si>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</si>
  <si>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</si>
  <si>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</si>
  <si>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</si>
  <si>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</si>
  <si>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</si>
  <si>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</si>
  <si>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</si>
  <si>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</si>
  <si>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</si>
  <si>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</si>
  <si>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</si>
  <si>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</si>
  <si>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</si>
  <si>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</si>
  <si>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</si>
  <si>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</si>
  <si>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</si>
  <si>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</si>
  <si>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</si>
  <si>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</si>
  <si>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</si>
  <si>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</si>
  <si>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</si>
  <si>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</si>
  <si>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</si>
  <si>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</si>
  <si>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</si>
  <si>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</si>
  <si>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</si>
  <si>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</si>
  <si>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</si>
  <si>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</si>
  <si>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</si>
  <si>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</si>
  <si>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</si>
  <si>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</si>
  <si>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</si>
  <si>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</si>
  <si>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</si>
  <si>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</si>
  <si>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</si>
  <si>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</si>
  <si>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</si>
  <si>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</si>
  <si>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</si>
  <si>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</si>
  <si>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</si>
  <si>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</si>
  <si>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</si>
  <si>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</si>
  <si>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</si>
  <si>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</si>
  <si>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</si>
  <si>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</si>
  <si>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</si>
  <si>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</si>
  <si>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</si>
  <si>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</si>
  <si>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</si>
  <si>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</si>
  <si>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</si>
  <si>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</si>
  <si>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</si>
  <si>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</si>
  <si>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</si>
  <si>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</si>
  <si>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</si>
  <si>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</si>
  <si>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</si>
  <si>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</si>
  <si>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</si>
  <si>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</si>
  <si>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</si>
  <si>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</si>
  <si>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</si>
  <si>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</si>
  <si>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</si>
  <si>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</si>
  <si>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</si>
  <si>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</si>
  <si>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</si>
  <si>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</si>
  <si>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</si>
  <si>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</si>
  <si>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</si>
  <si>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</si>
  <si>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</si>
  <si>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</si>
  <si>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</si>
  <si>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</si>
  <si>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</si>
  <si>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</si>
  <si>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</si>
  <si>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</si>
  <si>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</si>
  <si>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</si>
  <si>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</si>
  <si>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</si>
  <si>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</si>
  <si>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</si>
  <si>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</si>
  <si>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</si>
  <si>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</si>
  <si>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</si>
  <si>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</si>
  <si>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</si>
  <si>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</si>
  <si>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</si>
  <si>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</si>
  <si>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</si>
  <si>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</si>
  <si>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</si>
  <si>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</si>
  <si>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</si>
  <si>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</si>
  <si>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</si>
  <si>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</si>
  <si>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</si>
  <si>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</si>
  <si>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</si>
  <si>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</si>
  <si>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</si>
  <si>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</si>
  <si>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</si>
  <si>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</si>
  <si>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</si>
  <si>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</si>
  <si>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</si>
  <si>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</si>
  <si>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</si>
  <si>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</si>
  <si>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</si>
  <si>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</si>
  <si>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</si>
  <si>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</si>
  <si>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</si>
  <si>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</si>
  <si>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</si>
  <si>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</si>
  <si>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</si>
  <si>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</si>
  <si>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</si>
  <si>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</si>
  <si>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</si>
  <si>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</si>
  <si>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</si>
  <si>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</si>
  <si>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</si>
  <si>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</si>
  <si>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</si>
  <si>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</si>
  <si>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</si>
  <si>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</si>
  <si>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</si>
  <si>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</si>
  <si>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</si>
  <si>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</si>
  <si>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</si>
  <si>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</si>
  <si>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</si>
  <si>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</si>
  <si>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</si>
  <si>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</si>
  <si>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</si>
  <si>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</si>
  <si>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</si>
  <si>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</si>
  <si>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</si>
  <si>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</si>
  <si>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</si>
  <si>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</si>
  <si>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</si>
  <si>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</si>
  <si>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</si>
  <si>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</si>
  <si>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</si>
  <si>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</si>
  <si>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</si>
  <si>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</si>
  <si>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</si>
  <si>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</si>
  <si>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</si>
  <si>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</si>
  <si>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</si>
  <si>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</si>
  <si>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</si>
  <si>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</si>
  <si>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</si>
  <si>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</si>
  <si>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</si>
  <si>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</si>
  <si>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</si>
  <si>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</si>
  <si>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</si>
  <si>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</si>
  <si>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</si>
  <si>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</si>
  <si>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</si>
  <si>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</si>
  <si>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</si>
  <si>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</si>
  <si>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</si>
  <si>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</si>
  <si>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</si>
  <si>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</si>
  <si>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</si>
  <si>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</si>
  <si>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</si>
  <si>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</si>
  <si>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</si>
  <si>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</si>
  <si>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</si>
  <si>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</si>
  <si>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</si>
  <si>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</si>
  <si>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</si>
  <si>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</si>
  <si>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</si>
  <si>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</si>
  <si>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</si>
  <si>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</si>
  <si>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</si>
  <si>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</si>
  <si>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</si>
  <si>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</si>
  <si>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</si>
  <si>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</si>
  <si>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</si>
  <si>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</si>
  <si>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</si>
  <si>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</si>
  <si>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</si>
  <si>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</si>
  <si>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</si>
  <si>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</si>
  <si>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</si>
  <si>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</si>
  <si>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</si>
  <si>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</si>
  <si>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</si>
  <si>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</si>
  <si>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</si>
  <si>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</si>
  <si>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</si>
  <si>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</si>
  <si>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</si>
  <si>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</si>
  <si>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</si>
  <si>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</si>
  <si>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</si>
  <si>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</si>
  <si>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</si>
  <si>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</si>
  <si>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</si>
  <si>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</si>
  <si>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</si>
  <si>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</si>
  <si>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</si>
  <si>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</si>
  <si>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</si>
  <si>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</si>
  <si>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</si>
  <si>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</si>
  <si>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</si>
  <si>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</si>
  <si>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</si>
  <si>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</si>
  <si>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</si>
  <si>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</si>
  <si>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</si>
  <si>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</si>
  <si>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</si>
  <si>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</si>
  <si>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</si>
  <si>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</si>
  <si>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</si>
  <si>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</si>
  <si>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</si>
  <si>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</si>
  <si>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</si>
  <si>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</si>
  <si>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</si>
  <si>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</si>
  <si>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</si>
  <si>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</si>
  <si>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</si>
  <si>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</si>
  <si>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</si>
  <si>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</si>
  <si>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</si>
  <si>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</si>
  <si>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</si>
  <si>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</si>
  <si>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</si>
  <si>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</si>
  <si>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</si>
  <si>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</si>
  <si>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</si>
  <si>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</si>
  <si>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</si>
  <si>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</si>
  <si>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</si>
  <si>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</si>
  <si>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</si>
  <si>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</si>
  <si>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</si>
  <si>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</si>
  <si>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</si>
  <si>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</si>
  <si>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</si>
  <si>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</si>
  <si>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</si>
  <si>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</si>
  <si>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</si>
  <si>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</si>
  <si>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</si>
  <si>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</si>
  <si>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</si>
  <si>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</si>
  <si>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</si>
  <si>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</si>
  <si>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</si>
  <si>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</si>
  <si>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</si>
  <si>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</si>
  <si>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</si>
  <si>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</si>
  <si>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</si>
  <si>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</si>
  <si>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</si>
  <si>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</si>
  <si>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</si>
  <si>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</si>
  <si>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</si>
  <si>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</si>
  <si>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</si>
  <si>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</si>
  <si>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</si>
  <si>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</si>
  <si>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</si>
  <si>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</si>
  <si>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</si>
  <si>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</si>
  <si>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</si>
  <si>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</si>
  <si>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</si>
  <si>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</si>
  <si>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</si>
  <si>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</si>
  <si>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</si>
  <si>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</si>
  <si>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</si>
  <si>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</si>
  <si>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</si>
  <si>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</si>
  <si>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</si>
  <si>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</si>
  <si>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</si>
  <si>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</si>
  <si>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</si>
  <si>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</si>
  <si>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</si>
  <si>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</si>
  <si>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</si>
  <si>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</si>
  <si>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</si>
  <si>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</si>
  <si>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</si>
  <si>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</si>
  <si>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</si>
  <si>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</si>
  <si>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</si>
  <si>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</si>
  <si>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</si>
  <si>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</si>
  <si>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</si>
  <si>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</si>
  <si>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</si>
  <si>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</si>
  <si>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</si>
  <si>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</si>
  <si>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</si>
  <si>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</si>
  <si>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</si>
  <si>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</si>
  <si>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</si>
  <si>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</si>
  <si>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</si>
  <si>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</si>
  <si>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</si>
  <si>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</si>
  <si>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</si>
  <si>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</si>
  <si>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</si>
  <si>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</si>
  <si>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</si>
  <si>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</si>
  <si>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</si>
  <si>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</si>
  <si>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</si>
  <si>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</si>
  <si>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</si>
  <si>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</si>
  <si>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</si>
  <si>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</si>
  <si>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</si>
  <si>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</si>
  <si>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</si>
  <si>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</si>
  <si>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</si>
  <si>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</si>
  <si>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</si>
  <si>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</si>
  <si>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</si>
  <si>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</si>
  <si>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</si>
  <si>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</si>
  <si>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</si>
  <si>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</si>
  <si>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</si>
  <si>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</si>
  <si>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</si>
  <si>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</si>
  <si>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</si>
  <si>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</si>
  <si>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</si>
  <si>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</si>
  <si>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</si>
  <si>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</si>
  <si>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</si>
  <si>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</si>
  <si>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</si>
  <si>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</si>
  <si>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</si>
  <si>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</si>
  <si>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</si>
  <si>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</si>
  <si>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</si>
  <si>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</si>
  <si>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</si>
  <si>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</si>
  <si>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</si>
  <si>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</si>
  <si>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</si>
  <si>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</si>
  <si>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</si>
  <si>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</si>
  <si>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</si>
  <si>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</si>
  <si>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</si>
  <si>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</si>
  <si>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</si>
  <si>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</si>
  <si>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</si>
  <si>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</si>
  <si>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</si>
  <si>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</si>
  <si>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</si>
  <si>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</si>
  <si>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</si>
  <si>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</si>
  <si>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</si>
  <si>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</si>
  <si>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</si>
  <si>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</si>
  <si>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</si>
  <si>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</si>
  <si>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</si>
  <si>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</si>
  <si>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</si>
  <si>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</si>
  <si>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</si>
  <si>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</si>
  <si>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</si>
  <si>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</si>
  <si>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</si>
  <si>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</si>
  <si>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</si>
  <si>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</si>
  <si>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</si>
  <si>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</si>
  <si>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</si>
  <si>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</si>
  <si>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</si>
  <si>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</si>
  <si>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</si>
  <si>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</si>
  <si>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</si>
  <si>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</si>
  <si>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</si>
  <si>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</si>
  <si>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</si>
  <si>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</si>
  <si>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</si>
  <si>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</si>
  <si>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</si>
  <si>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</si>
  <si>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</si>
  <si>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</si>
  <si>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</si>
  <si>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</si>
  <si>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</si>
  <si>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</si>
  <si>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</si>
  <si>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</si>
  <si>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</si>
  <si>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</si>
  <si>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</si>
  <si>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</si>
  <si>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</si>
  <si>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</si>
  <si>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</si>
  <si>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</si>
  <si>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</si>
  <si>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</si>
  <si>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</si>
  <si>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</si>
  <si>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</si>
  <si>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</si>
  <si>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</si>
  <si>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</si>
  <si>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</si>
  <si>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</si>
  <si>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</si>
  <si>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</si>
  <si>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</si>
  <si>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</si>
  <si>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</si>
  <si>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</si>
  <si>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</si>
  <si>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</si>
  <si>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</si>
  <si>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</si>
  <si>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</si>
  <si>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</si>
  <si>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</si>
  <si>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</si>
  <si>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</si>
  <si>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</si>
  <si>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</si>
  <si>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</si>
  <si>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</si>
  <si>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</si>
  <si>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</si>
  <si>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</si>
  <si>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</si>
  <si>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</si>
  <si>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</si>
  <si>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</si>
  <si>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</si>
  <si>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</si>
  <si>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</si>
  <si>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</si>
  <si>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</si>
  <si>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</si>
  <si>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</si>
  <si>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</si>
  <si>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</si>
  <si>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</si>
  <si>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</si>
  <si>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</si>
  <si>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</si>
  <si>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</si>
  <si>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</si>
  <si>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</si>
  <si>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</si>
  <si>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</si>
  <si>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</si>
  <si>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</si>
  <si>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</si>
  <si>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</si>
  <si>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</si>
  <si>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</si>
  <si>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</si>
  <si>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</si>
  <si>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</si>
  <si>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</si>
  <si>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</si>
  <si>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</si>
  <si>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</si>
  <si>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</si>
  <si>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</si>
  <si>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</si>
  <si>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</si>
  <si>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</si>
  <si>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</si>
  <si>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</si>
  <si>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</si>
  <si>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</si>
  <si>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</si>
  <si>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</si>
  <si>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</si>
  <si>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</si>
  <si>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</si>
  <si>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</si>
  <si>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</si>
  <si>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</si>
  <si>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</si>
  <si>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</si>
  <si>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</si>
  <si>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</si>
  <si>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</si>
  <si>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</si>
  <si>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</si>
  <si>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</si>
  <si>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</si>
  <si>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</si>
  <si>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</si>
  <si>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</si>
  <si>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</si>
  <si>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</si>
  <si>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</si>
  <si>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</si>
  <si>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</si>
  <si>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</si>
  <si>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</si>
  <si>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</si>
  <si>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</si>
  <si>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</si>
  <si>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</si>
  <si>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</si>
  <si>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</si>
  <si>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</si>
  <si>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</si>
  <si>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</si>
  <si>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</si>
  <si>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</si>
  <si>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</si>
  <si>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</si>
  <si>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</si>
  <si>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</si>
  <si>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</si>
  <si>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</si>
  <si>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</si>
  <si>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</si>
  <si>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</si>
  <si>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</si>
  <si>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</si>
  <si>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</si>
  <si>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</si>
  <si>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</si>
  <si>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</si>
  <si>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</si>
  <si>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</si>
  <si>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</si>
  <si>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</si>
  <si>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</si>
  <si>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</si>
  <si>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</si>
  <si>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</si>
  <si>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</si>
  <si>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</si>
  <si>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</si>
  <si>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</si>
  <si>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</si>
  <si>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</si>
  <si>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</si>
  <si>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</si>
  <si>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</si>
  <si>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</si>
  <si>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</si>
  <si>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</si>
  <si>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</si>
  <si>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</si>
  <si>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</si>
  <si>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</si>
  <si>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</si>
  <si>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</si>
  <si>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</si>
  <si>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</si>
  <si>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</si>
  <si>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</si>
  <si>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</si>
  <si>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</si>
  <si>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</si>
  <si>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</si>
  <si>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</si>
  <si>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</si>
  <si>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</si>
  <si>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</si>
  <si>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</si>
  <si>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</si>
  <si>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</si>
  <si>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</si>
  <si>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</si>
  <si>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</si>
  <si>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</si>
  <si>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</si>
  <si>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</si>
  <si>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</si>
  <si>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</si>
  <si>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</si>
  <si>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</si>
  <si>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</si>
  <si>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</si>
  <si>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</si>
  <si>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</si>
  <si>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</si>
  <si>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</si>
  <si>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</si>
  <si>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</si>
  <si>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</si>
  <si>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</si>
  <si>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</si>
  <si>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</si>
  <si>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</si>
  <si>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</si>
  <si>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</si>
  <si>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</si>
  <si>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</si>
  <si>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</si>
  <si>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</si>
  <si>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</si>
  <si>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</si>
  <si>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</si>
  <si>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</si>
  <si>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</si>
  <si>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</si>
  <si>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</si>
  <si>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</si>
  <si>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</si>
  <si>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</si>
  <si>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</si>
  <si>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</si>
  <si>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</si>
  <si>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</si>
  <si>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</si>
  <si>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</si>
  <si>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</si>
  <si>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</si>
  <si>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</si>
  <si>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</si>
  <si>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</si>
  <si>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</si>
  <si>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</si>
  <si>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</si>
  <si>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</si>
  <si>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</si>
  <si>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</si>
  <si>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</si>
  <si>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</si>
  <si>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</si>
  <si>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</si>
  <si>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</si>
  <si>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</si>
  <si>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</si>
  <si>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</si>
  <si>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</si>
  <si>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</si>
  <si>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</si>
  <si>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</si>
  <si>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</si>
  <si>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</si>
  <si>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</si>
  <si>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</si>
  <si>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</si>
  <si>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</si>
  <si>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</si>
  <si>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</si>
  <si>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</si>
  <si>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</si>
  <si>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</si>
  <si>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</si>
  <si>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</si>
  <si>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</si>
  <si>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</si>
  <si>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</si>
  <si>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</si>
  <si>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</si>
  <si>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</si>
  <si>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</si>
  <si>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</si>
  <si>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</si>
  <si>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</si>
  <si>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</si>
  <si>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</si>
  <si>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</si>
  <si>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</si>
  <si>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</si>
  <si>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</si>
  <si>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</si>
  <si>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</si>
  <si>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</si>
  <si>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</si>
  <si>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</si>
  <si>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</si>
  <si>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</si>
  <si>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</si>
  <si>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</si>
  <si>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</si>
  <si>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</si>
  <si>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</si>
  <si>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</si>
  <si>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</si>
  <si>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</si>
  <si>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</si>
  <si>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</si>
  <si>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</si>
  <si>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</si>
  <si>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</si>
  <si>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</si>
  <si>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</si>
  <si>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</si>
  <si>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</si>
  <si>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</si>
  <si>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</si>
  <si>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</si>
  <si>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</si>
  <si>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</si>
  <si>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</si>
  <si>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</si>
  <si>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</si>
  <si>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</si>
  <si>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</si>
  <si>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</si>
  <si>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</si>
  <si>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</si>
  <si>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</si>
  <si>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</si>
  <si>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</si>
  <si>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</si>
  <si>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</si>
  <si>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</si>
  <si>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</si>
  <si>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</si>
  <si>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</si>
  <si>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</si>
  <si>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</si>
  <si>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</si>
  <si>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</si>
  <si>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</si>
  <si>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</si>
  <si>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</si>
  <si>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</si>
  <si>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</si>
  <si>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</si>
  <si>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</si>
  <si>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</si>
  <si>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</si>
  <si>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</si>
  <si>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</si>
  <si>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</si>
  <si>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</si>
  <si>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</si>
  <si>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</si>
  <si>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</si>
  <si>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</si>
  <si>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</si>
  <si>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</si>
  <si>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</si>
  <si>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</si>
  <si>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</si>
  <si>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</si>
  <si>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</si>
  <si>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</si>
  <si>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</si>
  <si>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</si>
  <si>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</si>
  <si>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</si>
  <si>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</si>
  <si>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</si>
  <si>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</si>
  <si>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</si>
  <si>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</si>
  <si>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</si>
  <si>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</si>
  <si>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</si>
  <si>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</si>
  <si>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</si>
  <si>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</si>
  <si>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</si>
  <si>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</si>
  <si>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</si>
  <si>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</si>
  <si>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</si>
  <si>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</si>
  <si>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</si>
  <si>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</si>
  <si>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</si>
  <si>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</si>
  <si>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</si>
  <si>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</si>
  <si>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</si>
  <si>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</si>
  <si>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</si>
  <si>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</si>
  <si>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</si>
  <si>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</si>
  <si>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</si>
  <si>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</si>
  <si>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</si>
  <si>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</si>
  <si>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</si>
  <si>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</si>
  <si>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</si>
  <si>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</si>
  <si>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</si>
  <si>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</si>
  <si>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</si>
  <si>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</si>
  <si>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</si>
  <si>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</si>
  <si>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</si>
  <si>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</si>
  <si>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</si>
  <si>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</si>
  <si>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</si>
  <si>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</si>
  <si>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</si>
  <si>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</si>
  <si>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</si>
  <si>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</si>
  <si>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</si>
  <si>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</si>
  <si>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</si>
  <si>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</si>
  <si>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</si>
  <si>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</si>
  <si>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</si>
  <si>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</si>
  <si>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</si>
  <si>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</si>
  <si>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</si>
  <si>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</si>
  <si>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</si>
  <si>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</si>
  <si>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</si>
  <si>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</si>
  <si>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</si>
  <si>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</si>
  <si>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</si>
  <si>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</si>
  <si>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</si>
  <si>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</si>
  <si>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</si>
  <si>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</si>
  <si>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</si>
  <si>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</si>
  <si>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</si>
  <si>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</si>
  <si>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</si>
  <si>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</si>
  <si>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</si>
  <si>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</si>
  <si>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</si>
  <si>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</si>
  <si>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</si>
  <si>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</si>
  <si>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</si>
  <si>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</si>
  <si>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</si>
  <si>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</si>
  <si>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</si>
  <si>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</si>
  <si>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</si>
  <si>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</si>
  <si>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</si>
  <si>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</si>
  <si>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</si>
  <si>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</si>
  <si>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</si>
  <si>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</si>
  <si>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</si>
  <si>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</si>
  <si>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</si>
  <si>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</si>
  <si>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</si>
  <si>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</si>
  <si>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</si>
  <si>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</si>
  <si>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</si>
  <si>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</si>
  <si>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</si>
  <si>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</si>
  <si>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</si>
  <si>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</si>
  <si>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</si>
  <si>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</si>
  <si>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</si>
  <si>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</si>
  <si>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</si>
  <si>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</si>
  <si>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</si>
  <si>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</si>
  <si>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</si>
  <si>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</si>
  <si>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</si>
  <si>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</si>
  <si>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</si>
  <si>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</si>
  <si>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</si>
  <si>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</si>
  <si>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</si>
  <si>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</si>
  <si>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</si>
  <si>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</si>
  <si>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</si>
  <si>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</si>
  <si>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</si>
  <si>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</si>
  <si>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</si>
  <si>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</si>
  <si>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</si>
  <si>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</si>
  <si>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</si>
  <si>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</si>
  <si>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</si>
  <si>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</si>
  <si>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</si>
  <si>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</si>
  <si>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</si>
  <si>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</si>
  <si>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</si>
  <si>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</si>
  <si>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</si>
  <si>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</si>
  <si>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</si>
  <si>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</si>
  <si>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</si>
  <si>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</si>
  <si>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</si>
  <si>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</si>
  <si>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</si>
  <si>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</si>
  <si>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</si>
  <si>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</si>
  <si>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</si>
  <si>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</si>
  <si>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</si>
  <si>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</si>
  <si>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</si>
  <si>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</si>
  <si>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</si>
  <si>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</si>
  <si>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</si>
  <si>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</si>
  <si>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</si>
  <si>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</si>
  <si>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</si>
  <si>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</si>
  <si>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</si>
  <si>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</si>
  <si>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</si>
  <si>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</si>
  <si>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</si>
  <si>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</si>
  <si>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</si>
  <si>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</si>
  <si>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</si>
  <si>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</si>
  <si>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</si>
  <si>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</si>
  <si>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</si>
  <si>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</si>
  <si>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</si>
  <si>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</si>
  <si>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</si>
  <si>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</si>
  <si>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</si>
  <si>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</si>
  <si>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</si>
  <si>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</si>
  <si>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</si>
  <si>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</si>
  <si>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</si>
  <si>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</si>
  <si>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</si>
  <si>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</si>
  <si>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</si>
  <si>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</si>
  <si>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</si>
  <si>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</si>
  <si>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</si>
  <si>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</si>
  <si>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</si>
  <si>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</si>
  <si>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</si>
  <si>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</si>
  <si>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</si>
  <si>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</si>
  <si>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</si>
  <si>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</si>
  <si>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</si>
  <si>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</si>
  <si>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</si>
  <si>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</si>
  <si>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</si>
  <si>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</si>
  <si>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</si>
  <si>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</si>
  <si>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</si>
  <si>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</si>
  <si>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</si>
  <si>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</si>
  <si>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</si>
  <si>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</si>
  <si>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</si>
  <si>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</si>
  <si>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</si>
  <si>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</si>
  <si>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</si>
  <si>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</si>
  <si>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</si>
  <si>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</si>
  <si>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</si>
  <si>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</si>
  <si>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</si>
  <si>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</si>
  <si>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</si>
  <si>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</si>
  <si>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</si>
  <si>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</si>
  <si>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</si>
  <si>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</si>
  <si>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</si>
  <si>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</si>
  <si>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</si>
  <si>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</si>
  <si>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</si>
  <si>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</si>
  <si>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</si>
  <si>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</si>
  <si>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</si>
  <si>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</si>
  <si>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</si>
  <si>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</si>
  <si>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</si>
  <si>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</si>
  <si>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</si>
  <si>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</si>
  <si>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</si>
  <si>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</si>
  <si>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</si>
  <si>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</si>
  <si>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</si>
  <si>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</si>
  <si>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</si>
  <si>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</si>
  <si>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</si>
  <si>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</si>
  <si>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</si>
  <si>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</si>
  <si>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</si>
  <si>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</si>
  <si>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</si>
  <si>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</si>
  <si>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</si>
  <si>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</si>
  <si>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</si>
  <si>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</si>
  <si>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</si>
  <si>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</si>
  <si>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</si>
  <si>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</si>
  <si>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</si>
  <si>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</si>
  <si>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</si>
  <si>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</si>
  <si>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</si>
  <si>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</si>
  <si>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</si>
  <si>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</si>
  <si>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</si>
  <si>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</si>
  <si>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</si>
  <si>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</si>
  <si>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</si>
  <si>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</si>
  <si>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</si>
  <si>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</si>
  <si>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</si>
  <si>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</si>
  <si>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</si>
  <si>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</si>
  <si>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</si>
  <si>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</si>
  <si>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</si>
  <si>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</si>
  <si>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</si>
  <si>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</si>
  <si>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</si>
  <si>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</si>
  <si>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</si>
  <si>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</si>
  <si>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</si>
  <si>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</si>
  <si>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</si>
  <si>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</si>
  <si>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</si>
  <si>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</si>
  <si>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</si>
  <si>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</si>
  <si>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</si>
  <si>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</si>
  <si>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</si>
  <si>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</si>
  <si>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</si>
  <si>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</si>
  <si>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</si>
  <si>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</si>
  <si>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</si>
  <si>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</si>
  <si>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</si>
  <si>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</si>
  <si>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</si>
  <si>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</si>
  <si>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</si>
  <si>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</si>
  <si>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</si>
  <si>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</si>
  <si>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</si>
  <si>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</si>
  <si>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</si>
  <si>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</si>
  <si>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</si>
  <si>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</si>
  <si>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</si>
  <si>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</si>
  <si>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</si>
  <si>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</si>
  <si>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</si>
  <si>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</si>
  <si>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</si>
  <si>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</si>
  <si>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</si>
  <si>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</si>
  <si>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</si>
  <si>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</si>
  <si>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</si>
  <si>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</si>
  <si>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</si>
  <si>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</si>
  <si>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</si>
  <si>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</si>
  <si>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</si>
  <si>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</si>
  <si>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</si>
  <si>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</si>
  <si>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</si>
  <si>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</si>
  <si>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</si>
  <si>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</si>
  <si>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</si>
  <si>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</si>
  <si>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</si>
  <si>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</si>
  <si>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</si>
  <si>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</si>
  <si>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</si>
  <si>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</si>
  <si>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</si>
  <si>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</si>
  <si>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</si>
  <si>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</si>
  <si>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</si>
  <si>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</si>
  <si>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</si>
  <si>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</si>
  <si>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</si>
  <si>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</si>
  <si>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</si>
  <si>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</si>
  <si>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</si>
  <si>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</si>
  <si>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</si>
  <si>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</si>
  <si>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</si>
  <si>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</si>
  <si>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</si>
  <si>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</si>
  <si>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</si>
  <si>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</si>
  <si>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</si>
  <si>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</si>
  <si>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</si>
  <si>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</si>
  <si>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</si>
  <si>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</si>
  <si>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</si>
  <si>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</si>
  <si>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</si>
  <si>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</si>
  <si>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</si>
  <si>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</si>
  <si>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</si>
  <si>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</si>
  <si>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</si>
  <si>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</si>
  <si>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</si>
  <si>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</si>
  <si>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</si>
  <si>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</si>
  <si>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</si>
  <si>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</si>
  <si>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</si>
  <si>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</si>
  <si>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</si>
  <si>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</si>
  <si>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</si>
  <si>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</si>
  <si>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</si>
  <si>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</si>
  <si>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</si>
  <si>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</si>
  <si>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</si>
  <si>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</si>
  <si>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</si>
  <si>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</si>
  <si>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</si>
  <si>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</si>
  <si>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</si>
  <si>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</si>
  <si>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</si>
  <si>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</si>
  <si>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</si>
  <si>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</si>
  <si>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</si>
  <si>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</si>
  <si>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</si>
  <si>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</si>
  <si>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</si>
  <si>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</si>
  <si>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</si>
  <si>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</si>
  <si>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</si>
  <si>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</si>
  <si>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</si>
  <si>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</si>
  <si>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</si>
  <si>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</si>
  <si>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</si>
  <si>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</si>
  <si>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</si>
  <si>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</si>
  <si>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</si>
  <si>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</si>
  <si>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</si>
  <si>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</si>
  <si>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</si>
  <si>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</si>
  <si>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</si>
  <si>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</si>
  <si>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</si>
  <si>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</si>
  <si>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</si>
  <si>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</si>
  <si>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</si>
  <si>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</si>
  <si>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</si>
  <si>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</si>
  <si>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</si>
  <si>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</si>
  <si>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</si>
  <si>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</si>
  <si>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</si>
  <si>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</si>
  <si>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</si>
  <si>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</si>
  <si>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</si>
  <si>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</si>
  <si>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</si>
  <si>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</si>
  <si>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</si>
  <si>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</si>
  <si>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</si>
  <si>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</si>
  <si>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</si>
  <si>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</si>
  <si>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</si>
  <si>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</si>
  <si>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</si>
  <si>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</si>
  <si>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</si>
  <si>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</si>
  <si>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</si>
  <si>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</si>
  <si>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</si>
  <si>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</si>
  <si>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</si>
  <si>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</si>
  <si>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</si>
  <si>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</si>
  <si>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</si>
  <si>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</si>
  <si>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</si>
  <si>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</si>
  <si>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</si>
  <si>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</si>
  <si>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</si>
  <si>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</si>
  <si>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</si>
  <si>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</si>
  <si>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</si>
  <si>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</si>
  <si>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</si>
  <si>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</si>
  <si>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</si>
  <si>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</si>
  <si>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</si>
  <si>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</si>
  <si>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</si>
  <si>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</si>
  <si>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</si>
  <si>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</si>
  <si>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</si>
  <si>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</si>
  <si>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</si>
  <si>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</si>
  <si>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</si>
  <si>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</si>
  <si>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</si>
  <si>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</si>
  <si>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</si>
  <si>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</si>
  <si>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</si>
  <si>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</si>
  <si>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</si>
  <si>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</si>
  <si>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</si>
  <si>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</si>
  <si>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</si>
  <si>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</si>
  <si>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</si>
  <si>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</si>
  <si>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</si>
  <si>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</si>
  <si>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</si>
  <si>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</si>
  <si>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</si>
  <si>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</si>
  <si>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</si>
  <si>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</si>
  <si>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</si>
  <si>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</si>
  <si>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</si>
  <si>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</si>
  <si>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</si>
  <si>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</si>
  <si>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</si>
  <si>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</si>
  <si>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</si>
  <si>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</si>
  <si>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</si>
  <si>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</si>
  <si>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</si>
  <si>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</si>
  <si>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</si>
  <si>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</si>
  <si>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</si>
  <si>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</si>
  <si>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</si>
  <si>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</si>
  <si>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</si>
  <si>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</si>
  <si>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</si>
  <si>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</si>
  <si>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</si>
  <si>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</si>
  <si>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</si>
  <si>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</si>
  <si>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</si>
  <si>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</si>
  <si>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</si>
  <si>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</si>
  <si>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</si>
  <si>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</si>
  <si>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</si>
  <si>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</si>
  <si>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</si>
  <si>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</si>
  <si>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</si>
  <si>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</si>
  <si>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</si>
  <si>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</si>
  <si>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</si>
  <si>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</si>
  <si>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</si>
  <si>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</si>
  <si>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</si>
  <si>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</si>
  <si>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</si>
  <si>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</si>
  <si>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</si>
  <si>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</si>
  <si>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</si>
  <si>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</si>
  <si>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</si>
  <si>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</si>
  <si>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</si>
  <si>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</si>
  <si>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</si>
  <si>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</si>
  <si>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</si>
  <si>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</si>
  <si>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</si>
  <si>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</si>
  <si>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</si>
  <si>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</si>
  <si>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</si>
  <si>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</si>
  <si>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</si>
  <si>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</si>
  <si>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</si>
  <si>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</si>
  <si>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</si>
  <si>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</si>
  <si>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</si>
  <si>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</si>
  <si>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</si>
  <si>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</si>
  <si>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</si>
  <si>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</si>
  <si>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</si>
  <si>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</si>
  <si>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</si>
  <si>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</si>
  <si>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</si>
  <si>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</si>
  <si>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</si>
  <si>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</si>
  <si>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</si>
  <si>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</si>
  <si>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</si>
  <si>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</si>
  <si>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</si>
  <si>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</si>
  <si>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</si>
  <si>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</si>
  <si>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</si>
  <si>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</si>
  <si>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</si>
  <si>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</si>
  <si>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</si>
  <si>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</si>
  <si>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</si>
  <si>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</si>
  <si>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</si>
  <si>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</si>
  <si>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</si>
  <si>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</si>
  <si>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</si>
  <si>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</si>
  <si>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</si>
  <si>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</si>
  <si>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</si>
  <si>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</si>
  <si>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</si>
  <si>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</si>
  <si>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</si>
  <si>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</si>
  <si>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</si>
  <si>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</si>
  <si>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</si>
  <si>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</si>
  <si>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</si>
  <si>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</si>
  <si>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</si>
  <si>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</si>
  <si>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</si>
  <si>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</si>
  <si>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</si>
  <si>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</si>
  <si>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</si>
  <si>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</si>
  <si>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</si>
  <si>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</si>
  <si>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</si>
  <si>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</si>
  <si>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</si>
  <si>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</si>
  <si>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</si>
  <si>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</si>
  <si>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</si>
  <si>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</si>
  <si>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</si>
  <si>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</si>
  <si>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</si>
  <si>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</si>
  <si>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</si>
  <si>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</si>
  <si>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</si>
  <si>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</si>
  <si>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</si>
  <si>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</si>
  <si>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</si>
  <si>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</si>
  <si>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</si>
  <si>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</si>
  <si>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</si>
  <si>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</si>
  <si>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</si>
  <si>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</si>
  <si>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</si>
  <si>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</si>
  <si>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</si>
  <si>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</si>
  <si>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</si>
  <si>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</si>
  <si>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</si>
  <si>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</si>
  <si>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</si>
  <si>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</si>
  <si>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</si>
  <si>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</si>
  <si>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</si>
  <si>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</si>
  <si>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</si>
  <si>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</si>
  <si>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</si>
  <si>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</si>
  <si>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</si>
  <si>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</si>
  <si>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</si>
  <si>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</si>
  <si>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</si>
  <si>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</si>
  <si>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</si>
  <si>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</si>
  <si>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</si>
  <si>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</si>
  <si>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</si>
  <si>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</si>
  <si>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</si>
  <si>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</si>
  <si>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</si>
  <si>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</si>
  <si>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</si>
  <si>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</si>
  <si>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</si>
  <si>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</si>
  <si>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</si>
  <si>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</si>
  <si>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</si>
  <si>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</si>
  <si>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</si>
  <si>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</si>
  <si>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</si>
  <si>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</si>
  <si>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</si>
  <si>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</si>
  <si>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</si>
  <si>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</si>
  <si>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</si>
  <si>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</si>
  <si>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</si>
  <si>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</si>
  <si>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</si>
  <si>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</si>
  <si>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</si>
  <si>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</si>
  <si>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</si>
  <si>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</si>
  <si>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</si>
  <si>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</si>
  <si>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</si>
  <si>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</si>
  <si>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</si>
  <si>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</si>
  <si>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</si>
  <si>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</si>
  <si>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</si>
  <si>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</si>
  <si>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</si>
  <si>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</si>
  <si>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</si>
  <si>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</si>
  <si>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</si>
  <si>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</si>
  <si>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</si>
  <si>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</si>
  <si>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</si>
  <si>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</si>
  <si>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</si>
  <si>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</si>
  <si>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</si>
  <si>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</si>
  <si>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</si>
  <si>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</si>
  <si>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</si>
  <si>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</si>
  <si>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</si>
  <si>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</si>
  <si>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</si>
  <si>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</si>
  <si>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</si>
  <si>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</si>
  <si>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</si>
  <si>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</si>
  <si>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</si>
  <si>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</si>
  <si>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</si>
  <si>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</si>
  <si>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</si>
  <si>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</si>
  <si>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</si>
  <si>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</si>
  <si>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</si>
  <si>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</si>
  <si>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</si>
  <si>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</si>
  <si>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</si>
  <si>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</si>
  <si>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</si>
  <si>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</si>
  <si>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</si>
  <si>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</si>
  <si>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</si>
  <si>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</si>
  <si>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</si>
  <si>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</si>
  <si>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</si>
  <si>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</si>
  <si>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</si>
  <si>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</si>
  <si>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</si>
  <si>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</si>
  <si>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</si>
  <si>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</si>
  <si>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</si>
  <si>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</si>
  <si>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</si>
  <si>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</si>
  <si>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</si>
  <si>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</si>
  <si>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</si>
  <si>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</si>
  <si>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</si>
  <si>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</si>
  <si>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</si>
  <si>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</si>
  <si>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</si>
  <si>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</si>
  <si>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</si>
  <si>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</si>
  <si>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</si>
  <si>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</si>
  <si>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</si>
  <si>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</si>
  <si>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</si>
  <si>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</si>
  <si>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</si>
  <si>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</si>
  <si>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</si>
  <si>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</si>
  <si>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</si>
  <si>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</si>
  <si>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</si>
  <si>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</si>
  <si>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</si>
  <si>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</si>
  <si>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</si>
  <si>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</si>
  <si>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</si>
  <si>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</si>
  <si>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</si>
  <si>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</si>
  <si>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</si>
  <si>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</si>
  <si>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</si>
  <si>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</si>
  <si>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</si>
  <si>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</si>
  <si>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</si>
  <si>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</si>
  <si>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</si>
  <si>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</si>
  <si>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</si>
  <si>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</si>
  <si>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</si>
  <si>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</si>
  <si>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</si>
  <si>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</si>
  <si>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</si>
  <si>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</si>
  <si>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</si>
  <si>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</si>
  <si>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</si>
  <si>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</si>
  <si>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</si>
  <si>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</si>
  <si>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</si>
  <si>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</si>
  <si>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CodeL3</t>
  </si>
  <si>
    <t>1101000000.000</t>
  </si>
  <si>
    <t>1102000000.000</t>
  </si>
  <si>
    <t>1105000000.000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</si>
  <si>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</si>
  <si>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</si>
  <si>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</si>
  <si>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</si>
  <si>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</si>
  <si>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</si>
  <si>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2104000000.000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</si>
  <si>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</si>
  <si>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</si>
  <si>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</si>
  <si>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</si>
  <si>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</si>
  <si>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</si>
  <si>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4203000000.000</t>
  </si>
  <si>
    <t>4301010000.000</t>
  </si>
  <si>
    <t>4302000000.000</t>
  </si>
  <si>
    <t>4303000000.000</t>
  </si>
  <si>
    <t>4307000000.000</t>
  </si>
  <si>
    <t>4308000000.000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</si>
  <si>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</si>
  <si>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</si>
  <si>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</si>
  <si>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</si>
  <si>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</si>
  <si>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</si>
  <si>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</si>
  <si>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</si>
  <si>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</si>
  <si>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</si>
  <si>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</si>
  <si>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</si>
  <si>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</si>
  <si>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</si>
  <si>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</si>
  <si>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</si>
  <si>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</si>
  <si>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</si>
  <si>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2.1.4 รายได้แผ่นดินรอนำส่งคลัง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</si>
  <si>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</si>
  <si>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</si>
  <si>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</si>
  <si>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</si>
  <si>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</si>
  <si>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</si>
  <si>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</si>
  <si>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</si>
  <si>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</si>
  <si>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</si>
  <si>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4.2.5 รายได้ระหว่างหน่วยงานของหน่วยงานภาครัฐที่ได้รับจากรัฐบาล</t>
  </si>
  <si>
    <t>4.2.6 รายได้ระหว่างหน่วยงานกรณีอื่น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</si>
  <si>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</si>
  <si>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</si>
  <si>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</si>
  <si>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</si>
  <si>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</si>
  <si>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</si>
  <si>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</si>
  <si>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5.2.4 ค่าใช้จ่ายระหว่างหน่วยงานกรณีอื่น</t>
  </si>
  <si>
    <t>รวมจังหวัด</t>
  </si>
  <si>
    <t>00437 เซกา,สสอ_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</si>
  <si>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</si>
  <si>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</si>
  <si>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</si>
  <si>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</si>
  <si>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</si>
  <si>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</si>
  <si>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</si>
  <si>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</si>
  <si>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</si>
  <si>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</si>
  <si>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</si>
  <si>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</si>
  <si>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</si>
  <si>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</si>
  <si>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</si>
  <si>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</si>
  <si>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</si>
  <si>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</si>
  <si>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</si>
  <si>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</si>
  <si>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</si>
  <si>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</si>
  <si>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</si>
  <si>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</si>
  <si>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</si>
  <si>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</si>
  <si>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</si>
  <si>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</si>
  <si>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</si>
  <si>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</si>
  <si>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</si>
  <si>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</si>
  <si>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</si>
  <si>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</si>
  <si>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</si>
  <si>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</si>
  <si>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</si>
  <si>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</si>
  <si>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</si>
  <si>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</si>
  <si>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</si>
  <si>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</si>
  <si>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</si>
  <si>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</si>
  <si>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</si>
  <si>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</si>
  <si>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</si>
  <si>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</si>
  <si>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</si>
  <si>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</si>
  <si>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</si>
  <si>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</si>
  <si>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</si>
  <si>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</si>
  <si>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</si>
  <si>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</si>
  <si>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</si>
  <si>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</si>
  <si>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</si>
  <si>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</si>
  <si>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</si>
  <si>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</si>
  <si>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</si>
  <si>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</si>
  <si>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</si>
  <si>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</si>
  <si>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</si>
  <si>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</si>
  <si>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</si>
  <si>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</si>
  <si>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</si>
  <si>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</si>
  <si>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</si>
  <si>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</si>
  <si>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</si>
  <si>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</si>
  <si>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</si>
  <si>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</si>
  <si>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</si>
  <si>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</si>
  <si>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</si>
  <si>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</si>
  <si>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</si>
  <si>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</si>
  <si>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</si>
  <si>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</si>
  <si>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1106000000.000</t>
  </si>
  <si>
    <t>1204000000.000</t>
  </si>
  <si>
    <t>1211000000.000</t>
  </si>
  <si>
    <t>2116000000.000</t>
  </si>
  <si>
    <t>4306000000.000</t>
  </si>
  <si>
    <t>5108000000.000</t>
  </si>
  <si>
    <t>5203000000.000</t>
  </si>
  <si>
    <t>1.1.6 สินทรัพย์หมุนเวียนอื่น</t>
  </si>
  <si>
    <t>1.2.3 ที่ดิน</t>
  </si>
  <si>
    <t>1.2.7 งานระหว่างก่อสร้าง</t>
  </si>
  <si>
    <t>2.1.7 หนี้สินหมุนเวียนอื่น</t>
  </si>
  <si>
    <t>4.2.4 รายรับจากการขายสินทรัพย์ของหน่วยงาน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</si>
  <si>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</si>
  <si>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</si>
  <si>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</si>
  <si>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</si>
  <si>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</si>
  <si>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</si>
  <si>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</si>
  <si>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</si>
  <si>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</si>
  <si>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</si>
  <si>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</si>
  <si>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</si>
  <si>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</si>
  <si>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</si>
  <si>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</si>
  <si>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</si>
  <si>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</si>
  <si>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</si>
  <si>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</si>
  <si>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</si>
  <si>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</si>
  <si>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</si>
  <si>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</si>
  <si>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</si>
  <si>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</si>
  <si>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</si>
  <si>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</si>
  <si>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</si>
  <si>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</si>
  <si>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</si>
  <si>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</si>
  <si>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</si>
  <si>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</si>
  <si>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</si>
  <si>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</si>
  <si>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</si>
  <si>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</si>
  <si>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</si>
  <si>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</si>
  <si>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</si>
  <si>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</si>
  <si>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</si>
  <si>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</si>
  <si>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</si>
  <si>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</si>
  <si>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</si>
  <si>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</si>
  <si>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</si>
  <si>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</si>
  <si>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</si>
  <si>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</si>
  <si>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</si>
  <si>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</si>
  <si>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</si>
  <si>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</si>
  <si>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</si>
  <si>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</si>
  <si>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</si>
  <si>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</si>
  <si>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</si>
  <si>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</si>
  <si>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</si>
  <si>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</si>
  <si>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</si>
  <si>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</si>
  <si>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</si>
  <si>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</si>
  <si>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</si>
  <si>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</si>
  <si>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</si>
  <si>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</si>
  <si>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</si>
  <si>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</si>
  <si>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</si>
  <si>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</si>
  <si>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</si>
  <si>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</si>
  <si>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</si>
  <si>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</si>
  <si>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</si>
  <si>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</si>
  <si>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</si>
  <si>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</si>
  <si>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</si>
  <si>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</si>
  <si>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</si>
  <si>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</si>
  <si>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</si>
  <si>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</si>
  <si>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</si>
  <si>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</si>
  <si>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</si>
  <si>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</si>
  <si>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</si>
  <si>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</si>
  <si>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</si>
  <si>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</si>
  <si>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</si>
  <si>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</si>
  <si>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</si>
  <si>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</si>
  <si>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</si>
  <si>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</si>
  <si>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</si>
  <si>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</si>
  <si>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</si>
  <si>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</si>
  <si>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</si>
  <si>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</si>
  <si>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</si>
  <si>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</si>
  <si>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</si>
  <si>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</si>
  <si>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</si>
  <si>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</si>
  <si>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</si>
  <si>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</si>
  <si>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</si>
  <si>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</si>
  <si>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</si>
  <si>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</si>
  <si>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</si>
  <si>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</si>
  <si>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</si>
  <si>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</si>
  <si>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</si>
  <si>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</si>
  <si>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</si>
  <si>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</si>
  <si>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</si>
  <si>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</si>
  <si>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</si>
  <si>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</si>
  <si>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</si>
  <si>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</si>
  <si>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</si>
  <si>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</si>
  <si>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</si>
  <si>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</si>
  <si>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</si>
  <si>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</si>
  <si>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</si>
  <si>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</si>
  <si>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</si>
  <si>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</si>
  <si>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</si>
  <si>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</si>
  <si>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</si>
  <si>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</si>
  <si>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</si>
  <si>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</si>
  <si>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</si>
  <si>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</si>
  <si>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</si>
  <si>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</si>
  <si>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</si>
  <si>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</si>
  <si>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</si>
  <si>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</si>
  <si>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</si>
  <si>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</si>
  <si>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</si>
  <si>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</si>
  <si>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</si>
  <si>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</si>
  <si>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</si>
  <si>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</si>
  <si>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</si>
  <si>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</si>
  <si>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</si>
  <si>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</si>
  <si>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</si>
  <si>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</si>
  <si>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</si>
  <si>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</si>
  <si>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</si>
  <si>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</si>
  <si>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</si>
  <si>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</si>
  <si>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</si>
  <si>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</si>
  <si>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</si>
  <si>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</si>
  <si>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</si>
  <si>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</si>
  <si>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</si>
  <si>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</si>
  <si>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</si>
  <si>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</si>
  <si>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</si>
  <si>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</si>
  <si>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</si>
  <si>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</si>
  <si>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</si>
  <si>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</si>
  <si>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</si>
  <si>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</si>
  <si>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</si>
  <si>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</si>
  <si>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</si>
  <si>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</si>
  <si>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</si>
  <si>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</si>
  <si>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</si>
  <si>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</si>
  <si>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</si>
  <si>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</si>
  <si>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</si>
  <si>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</si>
  <si>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</si>
  <si>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</si>
  <si>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</si>
  <si>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</si>
  <si>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</si>
  <si>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</si>
  <si>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</si>
  <si>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</si>
  <si>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</si>
  <si>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</si>
  <si>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</si>
  <si>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</si>
  <si>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</si>
  <si>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</si>
  <si>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</si>
  <si>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</si>
  <si>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</si>
  <si>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</si>
  <si>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</si>
  <si>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</si>
  <si>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</si>
  <si>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</si>
  <si>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</si>
  <si>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</si>
  <si>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</si>
  <si>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</si>
  <si>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</si>
  <si>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</si>
  <si>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</si>
  <si>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</si>
  <si>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</si>
  <si>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</si>
  <si>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</si>
  <si>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</si>
  <si>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</si>
  <si>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</si>
  <si>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</si>
  <si>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</si>
  <si>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</si>
  <si>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</si>
  <si>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</si>
  <si>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</si>
  <si>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</si>
  <si>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</si>
  <si>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</si>
  <si>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</si>
  <si>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</si>
  <si>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</si>
  <si>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</si>
  <si>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</si>
  <si>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</si>
  <si>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</si>
  <si>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</si>
  <si>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</si>
  <si>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</si>
  <si>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</si>
  <si>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</si>
  <si>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</si>
  <si>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</si>
  <si>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</si>
  <si>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</si>
  <si>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</si>
  <si>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</si>
  <si>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</si>
  <si>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</si>
  <si>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</si>
  <si>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</si>
  <si>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</si>
  <si>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</si>
  <si>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</si>
  <si>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</si>
  <si>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</si>
  <si>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</si>
  <si>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</si>
  <si>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</si>
  <si>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</si>
  <si>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</si>
  <si>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</si>
  <si>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</si>
  <si>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</si>
  <si>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</si>
  <si>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</si>
  <si>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</si>
  <si>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</si>
  <si>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</si>
  <si>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</si>
  <si>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</si>
  <si>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</si>
  <si>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</si>
  <si>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</si>
  <si>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</si>
  <si>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</si>
  <si>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</si>
  <si>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</si>
  <si>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</si>
  <si>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</si>
  <si>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</si>
  <si>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</si>
  <si>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</si>
  <si>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</si>
  <si>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</si>
  <si>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</si>
  <si>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</si>
  <si>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</si>
  <si>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</si>
  <si>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</si>
  <si>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</si>
  <si>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</si>
  <si>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</si>
  <si>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</si>
  <si>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</si>
  <si>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</si>
  <si>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</si>
  <si>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</si>
  <si>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</si>
  <si>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</si>
  <si>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</si>
  <si>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</si>
  <si>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</si>
  <si>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5101040000.000</t>
  </si>
  <si>
    <t>5403000000.000</t>
  </si>
  <si>
    <t>5.1.2 บัญชีค่าบำเหน็จบำนาญ</t>
  </si>
  <si>
    <t>5.3.0 รายการพิเศษหลังหักภาษี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</si>
  <si>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</si>
  <si>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</si>
  <si>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</si>
  <si>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</si>
  <si>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</si>
  <si>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</si>
  <si>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</si>
  <si>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</si>
  <si>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</si>
  <si>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</si>
  <si>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</si>
  <si>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</si>
  <si>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</si>
  <si>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</si>
  <si>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</si>
  <si>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</si>
  <si>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</si>
  <si>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</si>
  <si>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</si>
  <si>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</si>
  <si>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</si>
  <si>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</si>
  <si>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</si>
  <si>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</si>
  <si>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</si>
  <si>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</si>
  <si>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</si>
  <si>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</si>
  <si>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</si>
  <si>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</si>
  <si>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</si>
  <si>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</si>
  <si>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</si>
  <si>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</si>
  <si>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</si>
  <si>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</si>
  <si>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</si>
  <si>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</si>
  <si>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</si>
  <si>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</si>
  <si>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</si>
  <si>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</si>
  <si>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</si>
  <si>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</si>
  <si>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</si>
  <si>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</si>
  <si>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</si>
  <si>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</si>
  <si>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</si>
  <si>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</si>
  <si>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</si>
  <si>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</si>
  <si>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</si>
  <si>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</si>
  <si>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</si>
  <si>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</si>
  <si>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</si>
  <si>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</si>
  <si>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</si>
  <si>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</si>
  <si>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</si>
  <si>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</si>
  <si>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</si>
  <si>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</si>
  <si>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</si>
  <si>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</si>
  <si>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</si>
  <si>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</si>
  <si>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</si>
  <si>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</si>
  <si>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</si>
  <si>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</si>
  <si>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</si>
  <si>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</si>
  <si>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</si>
  <si>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</si>
  <si>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</si>
  <si>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</si>
  <si>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</si>
  <si>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</si>
  <si>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</si>
  <si>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</si>
  <si>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00493 สำนักงานสาธารณสุขอำเภอเมืองสกลนคร</t>
  </si>
  <si>
    <t>00494 สำนักงานสาธารณสุขอำเภอกุสุมาลย์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</si>
  <si>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</si>
  <si>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</si>
  <si>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</si>
  <si>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</si>
  <si>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</si>
  <si>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</si>
  <si>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</si>
  <si>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</si>
  <si>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</si>
  <si>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</si>
  <si>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</si>
  <si>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</si>
  <si>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00509 สำนักงานสาธารณสุขอำเภอโพนนาแก้ว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</si>
  <si>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</si>
  <si>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</si>
  <si>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</si>
  <si>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</si>
  <si>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</si>
  <si>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</si>
  <si>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</si>
  <si>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</si>
  <si>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</si>
  <si>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</si>
  <si>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</si>
  <si>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</si>
  <si>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</si>
  <si>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</si>
  <si>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</si>
  <si>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</si>
  <si>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</si>
  <si>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</si>
  <si>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</si>
  <si>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</si>
  <si>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</si>
  <si>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</si>
  <si>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</si>
  <si>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</si>
  <si>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</si>
  <si>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</si>
  <si>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</si>
  <si>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</si>
  <si>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</si>
  <si>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</si>
  <si>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</si>
  <si>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</si>
  <si>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</si>
  <si>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</si>
  <si>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</si>
  <si>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</si>
  <si>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</si>
  <si>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</si>
  <si>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</si>
  <si>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</si>
  <si>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</si>
  <si>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</si>
  <si>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</si>
  <si>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</si>
  <si>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</si>
  <si>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</si>
  <si>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</si>
  <si>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</si>
  <si>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</si>
  <si>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</si>
  <si>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</si>
  <si>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</si>
  <si>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</si>
  <si>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</si>
  <si>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</si>
  <si>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</si>
  <si>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</si>
  <si>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</si>
  <si>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</si>
  <si>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</si>
  <si>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</si>
  <si>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</si>
  <si>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</si>
  <si>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</si>
  <si>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</si>
  <si>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</si>
  <si>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</si>
  <si>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</si>
  <si>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</si>
  <si>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</si>
  <si>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</si>
  <si>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</si>
  <si>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</si>
  <si>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</si>
  <si>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</si>
  <si>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</si>
  <si>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</si>
  <si>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</si>
  <si>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</si>
  <si>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</si>
  <si>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</si>
  <si>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</si>
  <si>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</si>
  <si>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</si>
  <si>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</si>
  <si>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</si>
  <si>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</si>
  <si>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</si>
  <si>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</si>
  <si>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</si>
  <si>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</si>
  <si>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</si>
  <si>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</si>
  <si>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</si>
  <si>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</si>
  <si>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</si>
  <si>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</si>
  <si>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</si>
  <si>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</si>
  <si>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</si>
  <si>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</si>
  <si>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</si>
  <si>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</si>
  <si>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</si>
  <si>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</si>
  <si>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</si>
  <si>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</si>
  <si>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</si>
  <si>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</si>
  <si>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</si>
  <si>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</si>
  <si>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</si>
  <si>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</si>
  <si>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</si>
  <si>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</si>
  <si>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</si>
  <si>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</si>
  <si>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</si>
  <si>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</si>
  <si>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</si>
  <si>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</si>
  <si>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</si>
  <si>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</si>
  <si>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</si>
  <si>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</si>
  <si>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</si>
  <si>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</si>
  <si>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</si>
  <si>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</si>
  <si>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</si>
  <si>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</si>
  <si>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</si>
  <si>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</si>
  <si>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</si>
  <si>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</si>
  <si>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</si>
  <si>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</si>
  <si>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</si>
  <si>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</si>
  <si>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</si>
  <si>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</si>
  <si>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</si>
  <si>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</si>
  <si>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</si>
  <si>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</si>
  <si>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</si>
  <si>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</si>
  <si>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</si>
  <si>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</si>
  <si>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</si>
  <si>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</si>
  <si>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</si>
  <si>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</si>
  <si>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</si>
  <si>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</si>
  <si>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</si>
  <si>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</si>
  <si>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</si>
  <si>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</si>
  <si>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</si>
  <si>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</si>
  <si>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</si>
  <si>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</si>
  <si>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</si>
  <si>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</si>
  <si>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</si>
  <si>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</si>
  <si>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</si>
  <si>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41075 รพ_สต_ภูเพ็ก</t>
  </si>
  <si>
    <t>4202000000.000</t>
  </si>
  <si>
    <t>4.1.2 รายได้จากการขายสินค้าและบริการของแผ่นดิน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</si>
  <si>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</si>
  <si>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</si>
  <si>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</si>
  <si>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</si>
  <si>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</si>
  <si>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</si>
  <si>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</si>
  <si>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</si>
  <si>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</si>
  <si>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</si>
  <si>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</si>
  <si>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</si>
  <si>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</si>
  <si>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</si>
  <si>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</si>
  <si>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</si>
  <si>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</si>
  <si>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</si>
  <si>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</si>
  <si>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</si>
  <si>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</si>
  <si>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</si>
  <si>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</si>
  <si>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</si>
  <si>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</si>
  <si>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</si>
  <si>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</si>
  <si>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</si>
  <si>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</si>
  <si>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</si>
  <si>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</si>
  <si>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</si>
  <si>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</si>
  <si>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</si>
  <si>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</si>
  <si>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</si>
  <si>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</si>
  <si>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</si>
  <si>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</si>
  <si>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</si>
  <si>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</si>
  <si>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</si>
  <si>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</si>
  <si>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</si>
  <si>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</si>
  <si>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</si>
  <si>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</si>
  <si>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</si>
  <si>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</si>
  <si>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</si>
  <si>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</si>
  <si>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</si>
  <si>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</si>
  <si>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</si>
  <si>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</si>
  <si>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</si>
  <si>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</si>
  <si>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</si>
  <si>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</si>
  <si>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</si>
  <si>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</si>
  <si>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</si>
  <si>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</si>
  <si>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</si>
  <si>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</si>
  <si>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</si>
  <si>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</si>
  <si>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</si>
  <si>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</si>
  <si>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</si>
  <si>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</si>
  <si>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</si>
  <si>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</si>
  <si>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</si>
  <si>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</si>
  <si>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</si>
  <si>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</si>
  <si>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</si>
  <si>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</si>
  <si>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</si>
  <si>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</si>
  <si>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</si>
  <si>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</si>
  <si>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</si>
  <si>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</si>
  <si>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</si>
  <si>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</si>
  <si>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</si>
  <si>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</si>
  <si>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</si>
  <si>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</si>
  <si>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</si>
  <si>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</si>
  <si>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</si>
  <si>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</si>
  <si>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</si>
  <si>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</si>
  <si>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</si>
  <si>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</si>
  <si>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</si>
  <si>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</si>
  <si>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</si>
  <si>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</si>
  <si>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</si>
  <si>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</si>
  <si>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</si>
  <si>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</si>
  <si>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</si>
  <si>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</si>
  <si>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</si>
  <si>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</si>
  <si>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</si>
  <si>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</si>
  <si>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</si>
  <si>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</si>
  <si>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</si>
  <si>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</si>
  <si>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</si>
  <si>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</si>
  <si>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</si>
  <si>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</si>
  <si>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</si>
  <si>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</si>
  <si>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</si>
  <si>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</si>
  <si>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</si>
  <si>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</si>
  <si>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</si>
  <si>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</si>
  <si>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</si>
  <si>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</si>
  <si>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</si>
  <si>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</si>
  <si>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</si>
  <si>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</si>
  <si>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</si>
  <si>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</si>
  <si>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</si>
  <si>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</si>
  <si>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</si>
  <si>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</si>
  <si>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</si>
  <si>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</si>
  <si>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</si>
  <si>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</si>
  <si>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</si>
  <si>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</si>
  <si>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</si>
  <si>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</si>
  <si>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</si>
  <si>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</si>
  <si>
    <t xml:space="preserve">                                                   สำหรับเดือนกุมภาพันธ์ 2564  ปีงบประมาณ 2564 (ข้อมูล ณ วันที่ 26 มีนาคม 2564 เวลา 09.30 น.)</t>
  </si>
  <si>
    <t>สำหรับเดือนกุมภาพันธ์ 2564  ปีงบประมาณ 2564 (ข้อมูล ณ วันที่ 26 มีนาคม 2564 เวลา 09.30 น.)</t>
  </si>
  <si>
    <t>สำหรับเดือนกุมภาพันธ์ 2564 ปีงบประมาณ 2564 (ข้อมูล ณ วันที่ 26 มีนาคม 2564 เวลา 09.30 น.)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</si>
</sst>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2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b/>
      <sz val="9"/>
      <color indexed="81"/>
      <name val="Tahoma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32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" fillId="19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0" applyNumberFormat="1" applyFill="1"/>
    <xf numFmtId="43" fontId="0" fillId="0" borderId="0" xfId="1" applyFont="1" applyFill="1" applyAlignment="1">
      <alignment horizontal="left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21" borderId="0" xfId="1" applyFont="1" applyFill="1" applyAlignment="1">
      <alignment horizontal="left"/>
    </xf>
    <xf numFmtId="43" fontId="10" fillId="23" borderId="0" xfId="1" applyFont="1" applyFill="1" applyAlignment="1">
      <alignment horizontal="left"/>
    </xf>
    <xf numFmtId="43" fontId="10" fillId="15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43" fontId="0" fillId="21" borderId="0" xfId="0" applyNumberFormat="1" applyFill="1"/>
    <xf numFmtId="43" fontId="0" fillId="23" borderId="0" xfId="0" applyNumberFormat="1" applyFill="1"/>
    <xf numFmtId="43" fontId="10" fillId="23" borderId="0" xfId="1" applyFont="1" applyFill="1"/>
    <xf numFmtId="43" fontId="0" fillId="19" borderId="0" xfId="0" applyNumberFormat="1" applyFill="1"/>
    <xf numFmtId="0" fontId="17" fillId="0" borderId="0" xfId="0" applyFont="1" applyAlignment="1">
      <alignment horizontal="right"/>
    </xf>
    <xf numFmtId="43" fontId="1" fillId="29" borderId="0" xfId="1" applyFont="1" applyFill="1"/>
    <xf numFmtId="43" fontId="1" fillId="2" borderId="0" xfId="1" applyFont="1" applyFill="1"/>
    <xf numFmtId="43" fontId="0" fillId="18" borderId="0" xfId="1" applyFont="1" applyFill="1"/>
    <xf numFmtId="43" fontId="0" fillId="30" borderId="0" xfId="1" applyFont="1" applyFill="1"/>
    <xf numFmtId="43" fontId="11" fillId="19" borderId="0" xfId="1" applyFont="1" applyFill="1"/>
    <xf numFmtId="43" fontId="0" fillId="2" borderId="0" xfId="0" applyNumberFormat="1" applyFill="1"/>
    <xf numFmtId="43" fontId="0" fillId="30" borderId="0" xfId="0" applyNumberFormat="1" applyFill="1"/>
    <xf numFmtId="43" fontId="10" fillId="30" borderId="0" xfId="1" applyFont="1" applyFill="1"/>
    <xf numFmtId="43" fontId="0" fillId="18" borderId="0" xfId="0" applyNumberFormat="1" applyFill="1"/>
    <xf numFmtId="0" fontId="0" fillId="18" borderId="0" xfId="0" applyFill="1"/>
    <xf numFmtId="43" fontId="10" fillId="18" borderId="0" xfId="1" applyFont="1" applyFill="1"/>
    <xf numFmtId="0" fontId="16" fillId="14" borderId="0" xfId="0" applyFont="1" applyFill="1" applyBorder="1"/>
    <xf numFmtId="0" fontId="16" fillId="14" borderId="0" xfId="0" applyFont="1" applyFill="1" applyBorder="1" applyAlignment="1">
      <alignment horizontal="center"/>
    </xf>
    <xf numFmtId="188" fontId="16" fillId="14" borderId="0" xfId="1" applyNumberFormat="1" applyFont="1" applyFill="1" applyBorder="1"/>
    <xf numFmtId="43" fontId="16" fillId="14" borderId="0" xfId="1" applyFont="1" applyFill="1" applyBorder="1"/>
    <xf numFmtId="0" fontId="17" fillId="0" borderId="0" xfId="0" applyFont="1" applyBorder="1"/>
    <xf numFmtId="188" fontId="17" fillId="0" borderId="0" xfId="1" applyNumberFormat="1" applyFont="1" applyBorder="1"/>
    <xf numFmtId="43" fontId="17" fillId="2" borderId="0" xfId="1" applyFont="1" applyFill="1" applyBorder="1"/>
    <xf numFmtId="187" fontId="17" fillId="0" borderId="0" xfId="1" applyNumberFormat="1" applyFont="1" applyBorder="1"/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22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40" xfId="0" applyFont="1" applyFill="1" applyBorder="1" applyAlignment="1">
      <alignment horizontal="left" vertical="top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กุมภาพันธ์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3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6804720"/>
        <c:axId val="1466793296"/>
      </c:barChart>
      <c:catAx>
        <c:axId val="146680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1466793296"/>
        <c:crosses val="autoZero"/>
        <c:auto val="1"/>
        <c:lblAlgn val="ctr"/>
        <c:lblOffset val="100"/>
        <c:noMultiLvlLbl val="0"/>
      </c:catAx>
      <c:valAx>
        <c:axId val="1466793296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46680472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5.emf"/><Relationship Id="rId1" Type="http://schemas.openxmlformats.org/officeDocument/2006/relationships/image" Target="../media/image6.emf"/><Relationship Id="rId6" Type="http://schemas.openxmlformats.org/officeDocument/2006/relationships/image" Target="../media/image1.emf"/><Relationship Id="rId5" Type="http://schemas.openxmlformats.org/officeDocument/2006/relationships/image" Target="../media/image2.emf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8</xdr:col>
      <xdr:colOff>28575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2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3"/>
  <sheetViews>
    <sheetView topLeftCell="AA1" zoomScale="89" zoomScaleNormal="89" workbookViewId="0">
      <selection sqref="A1:AE1048576"/>
    </sheetView>
  </sheetViews>
  <sheetFormatPr defaultColWidth="27.375" defaultRowHeight="14.25" x14ac:dyDescent="0.2"/>
  <cols>
    <col min="1" max="1" width="27.375" style="262" bestFit="1" customWidth="1"/>
    <col min="2" max="4" width="27.375" style="244"/>
    <col min="5" max="7" width="27.375" style="250"/>
    <col min="8" max="12" width="27.375" style="245"/>
    <col min="13" max="16" width="27.375" style="250"/>
    <col min="17" max="21" width="27.375" style="40"/>
    <col min="22" max="27" width="27.375" style="246"/>
    <col min="28" max="16384" width="27.375" style="250"/>
  </cols>
  <sheetData>
    <row r="1" spans="1:31" x14ac:dyDescent="0.2">
      <c r="A1" s="262" t="s">
        <v>2457</v>
      </c>
      <c r="B1" s="244" t="s">
        <v>2458</v>
      </c>
      <c r="C1" s="244" t="s">
        <v>2459</v>
      </c>
      <c r="D1" s="244" t="s">
        <v>2460</v>
      </c>
      <c r="E1" s="250" t="s">
        <v>2461</v>
      </c>
      <c r="F1" s="250" t="s">
        <v>2462</v>
      </c>
      <c r="G1" s="250" t="s">
        <v>2463</v>
      </c>
      <c r="H1" s="245" t="s">
        <v>2464</v>
      </c>
      <c r="I1" s="245" t="s">
        <v>2465</v>
      </c>
      <c r="J1" s="245" t="s">
        <v>2466</v>
      </c>
      <c r="K1" s="245" t="s">
        <v>2467</v>
      </c>
      <c r="L1" s="245" t="s">
        <v>2468</v>
      </c>
      <c r="M1" s="250" t="s">
        <v>2469</v>
      </c>
      <c r="N1" s="250" t="s">
        <v>2470</v>
      </c>
      <c r="O1" s="250" t="s">
        <v>2471</v>
      </c>
      <c r="P1" s="250" t="s">
        <v>2472</v>
      </c>
      <c r="Q1" s="40" t="s">
        <v>2473</v>
      </c>
      <c r="R1" s="40" t="s">
        <v>2474</v>
      </c>
      <c r="S1" s="40" t="s">
        <v>2475</v>
      </c>
      <c r="T1" s="40" t="s">
        <v>2476</v>
      </c>
      <c r="U1" s="40" t="s">
        <v>2477</v>
      </c>
      <c r="V1" s="246" t="s">
        <v>2478</v>
      </c>
      <c r="W1" s="246" t="s">
        <v>2479</v>
      </c>
      <c r="X1" s="246" t="s">
        <v>2480</v>
      </c>
      <c r="Y1" s="246" t="s">
        <v>2481</v>
      </c>
      <c r="Z1" s="246" t="s">
        <v>2482</v>
      </c>
      <c r="AA1" s="246" t="s">
        <v>2483</v>
      </c>
      <c r="AB1" s="250" t="s">
        <v>2484</v>
      </c>
      <c r="AC1" s="250" t="s">
        <v>2485</v>
      </c>
      <c r="AD1" s="250" t="s">
        <v>2486</v>
      </c>
      <c r="AE1" s="250" t="s">
        <v>2487</v>
      </c>
    </row>
    <row r="2" spans="1:31" x14ac:dyDescent="0.2">
      <c r="A2" s="262" t="s">
        <v>2488</v>
      </c>
      <c r="B2" s="244" t="s">
        <v>2489</v>
      </c>
      <c r="C2" s="244" t="s">
        <v>2490</v>
      </c>
      <c r="D2" s="244" t="s">
        <v>2491</v>
      </c>
      <c r="E2" s="250" t="s">
        <v>2492</v>
      </c>
      <c r="F2" s="250" t="s">
        <v>2493</v>
      </c>
      <c r="G2" s="250" t="s">
        <v>2494</v>
      </c>
      <c r="H2" s="245" t="s">
        <v>2495</v>
      </c>
      <c r="I2" s="245" t="s">
        <v>2496</v>
      </c>
      <c r="J2" s="245" t="s">
        <v>2497</v>
      </c>
      <c r="K2" s="245" t="s">
        <v>2498</v>
      </c>
      <c r="L2" s="245" t="s">
        <v>2499</v>
      </c>
      <c r="M2" s="250" t="s">
        <v>2500</v>
      </c>
      <c r="N2" s="250" t="s">
        <v>2501</v>
      </c>
      <c r="O2" s="250" t="s">
        <v>2502</v>
      </c>
      <c r="P2" s="250" t="s">
        <v>2503</v>
      </c>
      <c r="Q2" s="40" t="s">
        <v>2504</v>
      </c>
      <c r="R2" s="40" t="s">
        <v>2505</v>
      </c>
      <c r="S2" s="40" t="s">
        <v>2506</v>
      </c>
      <c r="T2" s="40" t="s">
        <v>2507</v>
      </c>
      <c r="U2" s="40" t="s">
        <v>2508</v>
      </c>
      <c r="V2" s="246" t="s">
        <v>2509</v>
      </c>
      <c r="W2" s="246" t="s">
        <v>2510</v>
      </c>
      <c r="X2" s="246" t="s">
        <v>2511</v>
      </c>
      <c r="Y2" s="246" t="s">
        <v>2512</v>
      </c>
      <c r="Z2" s="246" t="s">
        <v>2513</v>
      </c>
      <c r="AA2" s="246" t="s">
        <v>2514</v>
      </c>
      <c r="AB2" s="250" t="s">
        <v>2515</v>
      </c>
      <c r="AC2" s="250" t="s">
        <v>2516</v>
      </c>
      <c r="AD2" s="250" t="s">
        <v>2517</v>
      </c>
      <c r="AE2" s="250" t="s">
        <v>2518</v>
      </c>
    </row>
    <row r="3" spans="1:31" x14ac:dyDescent="0.2">
      <c r="A3" s="262" t="s">
        <v>2519</v>
      </c>
      <c r="B3" s="244">
        <v>34809540.340000004</v>
      </c>
      <c r="C3" s="244">
        <v>878925</v>
      </c>
      <c r="D3" s="244">
        <v>4466264.38</v>
      </c>
      <c r="E3" s="250">
        <v>66786093.539999999</v>
      </c>
      <c r="F3" s="250">
        <v>29696462.789999999</v>
      </c>
      <c r="G3" s="250">
        <v>74000</v>
      </c>
      <c r="H3" s="245">
        <v>141982.68</v>
      </c>
      <c r="I3" s="245">
        <v>1184017.83</v>
      </c>
      <c r="J3" s="245">
        <v>175560</v>
      </c>
      <c r="K3" s="245">
        <v>1902.4</v>
      </c>
      <c r="L3" s="245">
        <v>10636082.460000001</v>
      </c>
      <c r="M3" s="250">
        <v>7518423.96</v>
      </c>
      <c r="N3" s="250">
        <v>-7500566.6100000003</v>
      </c>
      <c r="O3" s="250">
        <v>-12871011.289999999</v>
      </c>
      <c r="P3" s="250">
        <v>8622014.1899999995</v>
      </c>
      <c r="Q3" s="40">
        <v>135501448.22999999</v>
      </c>
      <c r="R3" s="40">
        <v>530.19000000000005</v>
      </c>
      <c r="S3" s="40">
        <v>44868873.409999996</v>
      </c>
      <c r="T3" s="40">
        <v>1258981.49</v>
      </c>
      <c r="U3" s="40">
        <v>5660.1</v>
      </c>
      <c r="V3" s="246">
        <v>28051528.260000002</v>
      </c>
      <c r="W3" s="246">
        <v>50000</v>
      </c>
      <c r="X3" s="246">
        <v>8383794.1100000003</v>
      </c>
      <c r="Y3" s="246">
        <v>39486645.25</v>
      </c>
      <c r="Z3" s="246">
        <v>55186</v>
      </c>
      <c r="AA3" s="246">
        <v>157456.68</v>
      </c>
      <c r="AB3" s="250">
        <v>26186599.460000001</v>
      </c>
      <c r="AC3" s="250">
        <v>6779922.4900000002</v>
      </c>
      <c r="AD3" s="250">
        <v>11600</v>
      </c>
      <c r="AE3" s="250">
        <v>1680061</v>
      </c>
    </row>
    <row r="4" spans="1:31" x14ac:dyDescent="0.2">
      <c r="A4" s="262" t="s">
        <v>2520</v>
      </c>
      <c r="B4" s="244">
        <v>735324.01</v>
      </c>
      <c r="C4" s="244">
        <v>11360</v>
      </c>
      <c r="E4" s="250">
        <v>1856981.03</v>
      </c>
      <c r="F4" s="250">
        <v>31506</v>
      </c>
      <c r="K4" s="245">
        <v>1902.4</v>
      </c>
      <c r="M4" s="250">
        <v>7349227.8799999999</v>
      </c>
      <c r="N4" s="250">
        <v>-7555825.6100000003</v>
      </c>
      <c r="O4" s="250">
        <v>-3885679.94</v>
      </c>
      <c r="Q4" s="40">
        <v>5133149</v>
      </c>
      <c r="S4" s="40">
        <v>2000</v>
      </c>
      <c r="V4" s="246">
        <v>711300</v>
      </c>
      <c r="X4" s="246">
        <v>786</v>
      </c>
      <c r="Y4" s="246">
        <v>803025</v>
      </c>
      <c r="AA4" s="246">
        <v>4974.5600000000004</v>
      </c>
      <c r="AB4" s="250">
        <v>412820</v>
      </c>
    </row>
    <row r="5" spans="1:31" x14ac:dyDescent="0.2">
      <c r="A5" s="262" t="s">
        <v>2521</v>
      </c>
      <c r="B5" s="244">
        <v>16066.59</v>
      </c>
      <c r="D5" s="244">
        <v>3640</v>
      </c>
      <c r="E5" s="250">
        <v>2627953.66</v>
      </c>
      <c r="F5" s="250">
        <v>27110.49</v>
      </c>
      <c r="M5" s="250">
        <v>16960</v>
      </c>
      <c r="P5" s="250">
        <v>1876562.09</v>
      </c>
      <c r="Q5" s="40">
        <v>840540.25</v>
      </c>
      <c r="V5" s="246">
        <v>3290078</v>
      </c>
      <c r="X5" s="246">
        <v>43760</v>
      </c>
      <c r="Y5" s="246">
        <v>3290078</v>
      </c>
      <c r="AA5" s="246">
        <v>43760</v>
      </c>
      <c r="AC5" s="250">
        <v>59291.6</v>
      </c>
    </row>
    <row r="6" spans="1:31" x14ac:dyDescent="0.2">
      <c r="A6" s="262" t="s">
        <v>2522</v>
      </c>
      <c r="B6" s="244">
        <v>13656.28</v>
      </c>
      <c r="E6" s="250">
        <v>494257.46</v>
      </c>
      <c r="F6" s="250">
        <v>3</v>
      </c>
      <c r="L6" s="245">
        <v>13200</v>
      </c>
      <c r="P6" s="250">
        <v>-1596232.72</v>
      </c>
      <c r="Q6" s="40">
        <v>2129382.7599999998</v>
      </c>
      <c r="V6" s="246">
        <v>364909.98</v>
      </c>
      <c r="X6" s="246">
        <v>205853.21</v>
      </c>
      <c r="Y6" s="246">
        <v>518166.48</v>
      </c>
      <c r="AB6" s="250">
        <v>52596.71</v>
      </c>
      <c r="AC6" s="250">
        <v>40433.300000000003</v>
      </c>
    </row>
    <row r="7" spans="1:31" x14ac:dyDescent="0.2">
      <c r="A7" s="262" t="s">
        <v>2523</v>
      </c>
      <c r="B7" s="244">
        <v>5120</v>
      </c>
      <c r="E7" s="250">
        <v>5188011.12</v>
      </c>
      <c r="F7" s="250">
        <v>11269.81</v>
      </c>
      <c r="L7" s="245">
        <v>5120</v>
      </c>
      <c r="P7" s="250">
        <v>1669309.27</v>
      </c>
      <c r="V7" s="246">
        <v>931683.65</v>
      </c>
      <c r="X7" s="246">
        <v>63708</v>
      </c>
      <c r="Y7" s="246">
        <v>963643.65</v>
      </c>
      <c r="AA7" s="246">
        <v>6748</v>
      </c>
      <c r="AB7" s="250">
        <v>27160</v>
      </c>
      <c r="AC7" s="250">
        <v>88857.65</v>
      </c>
    </row>
    <row r="10" spans="1:31" x14ac:dyDescent="0.2">
      <c r="A10" s="262" t="s">
        <v>179</v>
      </c>
      <c r="B10" s="244">
        <v>1574062.38</v>
      </c>
      <c r="C10" s="244">
        <v>15000</v>
      </c>
      <c r="D10" s="244">
        <v>120062.11</v>
      </c>
      <c r="E10" s="250">
        <v>266069.78999999998</v>
      </c>
      <c r="F10" s="250">
        <v>401783.15</v>
      </c>
      <c r="I10" s="245">
        <v>13290.58</v>
      </c>
      <c r="L10" s="245">
        <v>548778</v>
      </c>
      <c r="M10" s="250">
        <v>104.11</v>
      </c>
      <c r="P10" s="250">
        <v>-0.01</v>
      </c>
      <c r="Q10" s="40">
        <v>2551638.71</v>
      </c>
      <c r="S10" s="40">
        <v>1298026.53</v>
      </c>
      <c r="V10" s="246">
        <v>512971.56</v>
      </c>
      <c r="X10" s="246">
        <v>19500</v>
      </c>
      <c r="Y10" s="246">
        <v>785227.56</v>
      </c>
      <c r="AA10" s="246">
        <v>5736</v>
      </c>
      <c r="AB10" s="250">
        <v>714107.79</v>
      </c>
      <c r="AC10" s="250">
        <v>153383.19</v>
      </c>
      <c r="AE10" s="250">
        <v>86170</v>
      </c>
    </row>
    <row r="11" spans="1:31" x14ac:dyDescent="0.2">
      <c r="A11" s="262" t="s">
        <v>181</v>
      </c>
      <c r="B11" s="244">
        <v>255347.14</v>
      </c>
      <c r="D11" s="244">
        <v>275731.75</v>
      </c>
      <c r="E11" s="250">
        <v>2141031.71</v>
      </c>
      <c r="F11" s="250">
        <v>846028.18</v>
      </c>
      <c r="H11" s="245">
        <v>0</v>
      </c>
      <c r="I11" s="245">
        <v>16681.310000000001</v>
      </c>
      <c r="L11" s="245">
        <v>225800</v>
      </c>
      <c r="M11" s="250">
        <v>171.52</v>
      </c>
      <c r="P11" s="250">
        <v>97370.41</v>
      </c>
      <c r="Q11" s="40">
        <v>2241809.08</v>
      </c>
      <c r="S11" s="40">
        <v>510340.69</v>
      </c>
      <c r="T11" s="40">
        <v>13300</v>
      </c>
      <c r="U11" s="40">
        <v>0.04</v>
      </c>
      <c r="V11" s="246">
        <v>428780</v>
      </c>
      <c r="X11" s="246">
        <v>527000</v>
      </c>
      <c r="Y11" s="246">
        <v>583494</v>
      </c>
      <c r="Z11" s="246">
        <v>580</v>
      </c>
      <c r="AB11" s="250">
        <v>372477.89</v>
      </c>
      <c r="AC11" s="250">
        <v>197996.58</v>
      </c>
      <c r="AE11" s="250">
        <v>48000</v>
      </c>
    </row>
    <row r="12" spans="1:31" x14ac:dyDescent="0.2">
      <c r="A12" s="262" t="s">
        <v>183</v>
      </c>
      <c r="B12" s="244">
        <v>661400.61</v>
      </c>
      <c r="D12" s="244">
        <v>39967.67</v>
      </c>
      <c r="E12" s="250">
        <v>1028319.09</v>
      </c>
      <c r="F12" s="250">
        <v>792202.99</v>
      </c>
      <c r="H12" s="245">
        <v>0</v>
      </c>
      <c r="I12" s="245">
        <v>19152.89</v>
      </c>
      <c r="L12" s="245">
        <v>105000</v>
      </c>
      <c r="M12" s="250">
        <v>110.49</v>
      </c>
      <c r="P12" s="250">
        <v>0.04</v>
      </c>
      <c r="Q12" s="40">
        <v>-1390481.55</v>
      </c>
      <c r="S12" s="40">
        <v>1077660.6000000001</v>
      </c>
      <c r="T12" s="40">
        <v>29461.49</v>
      </c>
      <c r="U12" s="40">
        <v>63.17</v>
      </c>
      <c r="V12" s="246">
        <v>462650</v>
      </c>
      <c r="X12" s="246">
        <v>500</v>
      </c>
      <c r="Y12" s="246">
        <v>744987</v>
      </c>
      <c r="AA12" s="246">
        <v>29501</v>
      </c>
      <c r="AB12" s="250">
        <v>850999.1</v>
      </c>
      <c r="AC12" s="250">
        <v>141065.60999999999</v>
      </c>
      <c r="AE12" s="250">
        <v>1304</v>
      </c>
    </row>
    <row r="13" spans="1:31" x14ac:dyDescent="0.2">
      <c r="A13" s="262" t="s">
        <v>185</v>
      </c>
      <c r="B13" s="244">
        <v>1285315.21</v>
      </c>
      <c r="C13" s="244">
        <v>57800</v>
      </c>
      <c r="D13" s="244">
        <v>86492.11</v>
      </c>
      <c r="E13" s="250">
        <v>383510.2</v>
      </c>
      <c r="F13" s="250">
        <v>529363.92000000004</v>
      </c>
      <c r="H13" s="245">
        <v>0</v>
      </c>
      <c r="I13" s="245">
        <v>55220</v>
      </c>
      <c r="L13" s="245">
        <v>92400</v>
      </c>
      <c r="M13" s="250">
        <v>1865.94</v>
      </c>
      <c r="P13" s="250">
        <v>694246.63</v>
      </c>
      <c r="Q13" s="40">
        <v>1997230.39</v>
      </c>
      <c r="S13" s="40">
        <v>501398.51</v>
      </c>
      <c r="T13" s="40">
        <v>41800</v>
      </c>
      <c r="V13" s="246">
        <v>414897.88</v>
      </c>
      <c r="Y13" s="246">
        <v>612710.88</v>
      </c>
      <c r="AA13" s="246">
        <v>1215</v>
      </c>
      <c r="AB13" s="250">
        <v>415738.86</v>
      </c>
      <c r="AC13" s="250">
        <v>155185.35</v>
      </c>
    </row>
    <row r="14" spans="1:31" x14ac:dyDescent="0.2">
      <c r="A14" s="262" t="s">
        <v>187</v>
      </c>
      <c r="B14" s="244">
        <v>859888.09</v>
      </c>
      <c r="D14" s="244">
        <v>99358.77</v>
      </c>
      <c r="E14" s="250">
        <v>512454.38</v>
      </c>
      <c r="F14" s="250">
        <v>364124.35</v>
      </c>
      <c r="H14" s="245">
        <v>0</v>
      </c>
      <c r="I14" s="245">
        <v>18300</v>
      </c>
      <c r="L14" s="245">
        <v>190200.42</v>
      </c>
      <c r="M14" s="250">
        <v>96.25</v>
      </c>
      <c r="P14" s="250">
        <v>751941.57</v>
      </c>
      <c r="Q14" s="40">
        <v>2502473.91</v>
      </c>
      <c r="S14" s="40">
        <v>732868.78</v>
      </c>
      <c r="T14" s="40">
        <v>119910</v>
      </c>
      <c r="V14" s="246">
        <v>706244.55</v>
      </c>
      <c r="Y14" s="246">
        <v>1002189.55</v>
      </c>
      <c r="AA14" s="246">
        <v>1215</v>
      </c>
      <c r="AB14" s="250">
        <v>741507.41</v>
      </c>
      <c r="AC14" s="250">
        <v>137995.28</v>
      </c>
    </row>
    <row r="15" spans="1:31" x14ac:dyDescent="0.2">
      <c r="A15" s="262" t="s">
        <v>189</v>
      </c>
      <c r="B15" s="244">
        <v>945057.62</v>
      </c>
      <c r="D15" s="244">
        <v>283927.11</v>
      </c>
      <c r="E15" s="250">
        <v>319595.48</v>
      </c>
      <c r="F15" s="250">
        <v>297912.90999999997</v>
      </c>
      <c r="H15" s="245">
        <v>17520</v>
      </c>
      <c r="I15" s="245">
        <v>26151.1</v>
      </c>
      <c r="L15" s="245">
        <v>32400</v>
      </c>
      <c r="P15" s="250">
        <v>183369.69</v>
      </c>
      <c r="Q15" s="40">
        <v>2525004.41</v>
      </c>
      <c r="S15" s="40">
        <v>386462.27</v>
      </c>
      <c r="T15" s="40">
        <v>88260</v>
      </c>
      <c r="V15" s="246">
        <v>707776.76</v>
      </c>
      <c r="X15" s="246">
        <v>6000</v>
      </c>
      <c r="Y15" s="246">
        <v>829578.76</v>
      </c>
      <c r="AA15" s="246">
        <v>3000</v>
      </c>
      <c r="AB15" s="250">
        <v>299364.27</v>
      </c>
      <c r="AC15" s="250">
        <v>152989.82999999999</v>
      </c>
    </row>
    <row r="16" spans="1:31" x14ac:dyDescent="0.2">
      <c r="A16" s="262" t="s">
        <v>191</v>
      </c>
      <c r="B16" s="244">
        <v>601587.01</v>
      </c>
      <c r="C16" s="244">
        <v>63700</v>
      </c>
      <c r="D16" s="244">
        <v>99365.31</v>
      </c>
      <c r="E16" s="250">
        <v>250656.17</v>
      </c>
      <c r="F16" s="250">
        <v>699816.71</v>
      </c>
      <c r="I16" s="245">
        <v>13000</v>
      </c>
      <c r="L16" s="245">
        <v>220000</v>
      </c>
      <c r="M16" s="250">
        <v>99</v>
      </c>
      <c r="O16" s="250">
        <v>-3085696.91</v>
      </c>
      <c r="Q16" s="40">
        <v>4613167.97</v>
      </c>
      <c r="S16" s="40">
        <v>794257.89</v>
      </c>
      <c r="V16" s="246">
        <v>314035</v>
      </c>
      <c r="X16" s="246">
        <v>7500</v>
      </c>
      <c r="Y16" s="246">
        <v>464427</v>
      </c>
      <c r="Z16" s="246">
        <v>4942</v>
      </c>
      <c r="AB16" s="250">
        <v>476859.05</v>
      </c>
      <c r="AC16" s="250">
        <v>86648.7</v>
      </c>
    </row>
    <row r="17" spans="1:29" x14ac:dyDescent="0.2">
      <c r="A17" s="262" t="s">
        <v>193</v>
      </c>
      <c r="B17" s="244">
        <v>335635.34</v>
      </c>
      <c r="D17" s="244">
        <v>169971.16</v>
      </c>
      <c r="E17" s="250">
        <v>1704490.47</v>
      </c>
      <c r="F17" s="250">
        <v>741072.71</v>
      </c>
      <c r="H17" s="245">
        <v>8700</v>
      </c>
      <c r="I17" s="245">
        <v>16996.64</v>
      </c>
      <c r="L17" s="245">
        <v>289428.36</v>
      </c>
      <c r="P17" s="250">
        <v>-423904.59</v>
      </c>
      <c r="Q17" s="40">
        <v>2841083.43</v>
      </c>
      <c r="S17" s="40">
        <v>1000034.13</v>
      </c>
      <c r="U17" s="40">
        <v>207.26</v>
      </c>
      <c r="V17" s="246">
        <v>565270</v>
      </c>
      <c r="Y17" s="246">
        <v>789126</v>
      </c>
      <c r="AA17" s="246">
        <v>2728</v>
      </c>
      <c r="AB17" s="250">
        <v>468216.3</v>
      </c>
      <c r="AC17" s="250">
        <v>61744.25</v>
      </c>
    </row>
    <row r="18" spans="1:29" x14ac:dyDescent="0.2">
      <c r="A18" s="262" t="s">
        <v>195</v>
      </c>
      <c r="B18" s="244">
        <v>540513.31999999995</v>
      </c>
      <c r="D18" s="244">
        <v>43145.65</v>
      </c>
      <c r="E18" s="250">
        <v>2567683.38</v>
      </c>
      <c r="F18" s="250">
        <v>200129.02</v>
      </c>
      <c r="H18" s="245">
        <v>1500</v>
      </c>
      <c r="I18" s="245">
        <v>9500</v>
      </c>
      <c r="L18" s="245">
        <v>52511</v>
      </c>
      <c r="M18" s="250">
        <v>0</v>
      </c>
      <c r="P18" s="250">
        <v>182912.82</v>
      </c>
      <c r="Q18" s="40">
        <v>675062.61</v>
      </c>
      <c r="S18" s="40">
        <v>318332.78000000003</v>
      </c>
      <c r="T18" s="40">
        <v>12400</v>
      </c>
      <c r="V18" s="246">
        <v>341417.44</v>
      </c>
      <c r="Y18" s="246">
        <v>429035.44</v>
      </c>
      <c r="AB18" s="250">
        <v>240962.07</v>
      </c>
      <c r="AC18" s="250">
        <v>117829.86</v>
      </c>
    </row>
    <row r="19" spans="1:29" x14ac:dyDescent="0.2">
      <c r="A19" s="262" t="s">
        <v>197</v>
      </c>
      <c r="B19" s="244">
        <v>399139.13</v>
      </c>
      <c r="D19" s="244">
        <v>83197.77</v>
      </c>
      <c r="E19" s="250">
        <v>165352.23000000001</v>
      </c>
      <c r="F19" s="250">
        <v>489895.7</v>
      </c>
      <c r="H19" s="245">
        <v>0</v>
      </c>
      <c r="I19" s="245">
        <v>13000</v>
      </c>
      <c r="L19" s="245">
        <v>0</v>
      </c>
      <c r="M19" s="250">
        <v>4623.1000000000004</v>
      </c>
      <c r="P19" s="250">
        <v>793540</v>
      </c>
      <c r="Q19" s="40">
        <v>1767990.24</v>
      </c>
      <c r="S19" s="40">
        <v>818076.13</v>
      </c>
      <c r="V19" s="246">
        <v>439350</v>
      </c>
      <c r="Y19" s="246">
        <v>572968</v>
      </c>
      <c r="AA19" s="246">
        <v>6978</v>
      </c>
      <c r="AB19" s="250">
        <v>742800.24</v>
      </c>
      <c r="AC19" s="250">
        <v>86796.2</v>
      </c>
    </row>
    <row r="20" spans="1:29" x14ac:dyDescent="0.2">
      <c r="A20" s="262" t="s">
        <v>199</v>
      </c>
      <c r="B20" s="244">
        <v>1204854.93</v>
      </c>
      <c r="D20" s="244">
        <v>38298.620000000003</v>
      </c>
      <c r="E20" s="250">
        <v>3137357.47</v>
      </c>
      <c r="F20" s="250">
        <v>626542.74</v>
      </c>
      <c r="H20" s="245">
        <v>14758</v>
      </c>
      <c r="I20" s="245">
        <v>7762.6</v>
      </c>
      <c r="L20" s="245">
        <v>371280</v>
      </c>
      <c r="M20" s="250">
        <v>0</v>
      </c>
      <c r="Q20" s="40">
        <v>938360.62</v>
      </c>
      <c r="S20" s="40">
        <v>1114112.72</v>
      </c>
      <c r="U20" s="40">
        <v>2094.3200000000002</v>
      </c>
      <c r="V20" s="246">
        <v>875549.36</v>
      </c>
      <c r="Y20" s="246">
        <v>1032241.36</v>
      </c>
      <c r="AA20" s="246">
        <v>720</v>
      </c>
      <c r="AB20" s="250">
        <v>680262.79</v>
      </c>
      <c r="AC20" s="250">
        <v>118429.25</v>
      </c>
    </row>
    <row r="21" spans="1:29" x14ac:dyDescent="0.2">
      <c r="A21" s="262" t="s">
        <v>201</v>
      </c>
      <c r="B21" s="244">
        <v>281931.65000000002</v>
      </c>
      <c r="D21" s="244">
        <v>47750.94</v>
      </c>
      <c r="E21" s="250">
        <v>304841.63</v>
      </c>
      <c r="F21" s="250">
        <v>704228.62</v>
      </c>
      <c r="I21" s="245">
        <v>0</v>
      </c>
      <c r="L21" s="245">
        <v>0</v>
      </c>
      <c r="M21" s="250">
        <v>88.79</v>
      </c>
      <c r="P21" s="250">
        <v>442630.84</v>
      </c>
      <c r="Q21" s="40">
        <v>909939.73</v>
      </c>
      <c r="S21" s="40">
        <v>519253.58</v>
      </c>
      <c r="U21" s="40">
        <v>0.43</v>
      </c>
      <c r="V21" s="246">
        <v>666070</v>
      </c>
      <c r="Y21" s="246">
        <v>877870</v>
      </c>
      <c r="Z21" s="246">
        <v>8640</v>
      </c>
      <c r="AA21" s="246">
        <v>3800</v>
      </c>
      <c r="AB21" s="250">
        <v>347576.58</v>
      </c>
      <c r="AC21" s="250">
        <v>80009.600000000006</v>
      </c>
    </row>
    <row r="22" spans="1:29" x14ac:dyDescent="0.2">
      <c r="A22" s="262" t="s">
        <v>203</v>
      </c>
      <c r="B22" s="244">
        <v>924405.65</v>
      </c>
      <c r="C22" s="244">
        <v>218928</v>
      </c>
      <c r="D22" s="244">
        <v>672447.29</v>
      </c>
      <c r="E22" s="250">
        <v>557985.84</v>
      </c>
      <c r="F22" s="250">
        <v>335874.11</v>
      </c>
      <c r="I22" s="245">
        <v>-42518.99</v>
      </c>
      <c r="L22" s="245">
        <v>752105</v>
      </c>
      <c r="M22" s="250">
        <v>-48.6</v>
      </c>
      <c r="Q22" s="40">
        <v>1741975.93</v>
      </c>
      <c r="S22" s="40">
        <v>628564.46</v>
      </c>
      <c r="V22" s="246">
        <v>173450</v>
      </c>
      <c r="Y22" s="246">
        <v>322721</v>
      </c>
      <c r="AB22" s="250">
        <v>347772.53</v>
      </c>
      <c r="AC22" s="250">
        <v>72627.05</v>
      </c>
    </row>
    <row r="23" spans="1:29" x14ac:dyDescent="0.2">
      <c r="A23" s="262" t="s">
        <v>205</v>
      </c>
      <c r="B23" s="244">
        <v>565838.43999999994</v>
      </c>
      <c r="C23" s="244">
        <v>23540</v>
      </c>
      <c r="D23" s="244">
        <v>104476.33</v>
      </c>
      <c r="E23" s="250">
        <v>1872896.82</v>
      </c>
      <c r="F23" s="250">
        <v>586365.96</v>
      </c>
      <c r="I23" s="245">
        <v>15230</v>
      </c>
      <c r="L23" s="245">
        <v>207025</v>
      </c>
      <c r="M23" s="250">
        <v>0.42</v>
      </c>
      <c r="P23" s="250">
        <v>13000</v>
      </c>
      <c r="Q23" s="40">
        <v>2083742</v>
      </c>
      <c r="S23" s="40">
        <v>609327.31999999995</v>
      </c>
      <c r="U23" s="40">
        <v>900.92</v>
      </c>
      <c r="V23" s="246">
        <v>288694</v>
      </c>
      <c r="Y23" s="246">
        <v>485784</v>
      </c>
      <c r="AB23" s="250">
        <v>307692.36</v>
      </c>
      <c r="AC23" s="250">
        <v>101759.58</v>
      </c>
    </row>
    <row r="24" spans="1:29" x14ac:dyDescent="0.2">
      <c r="A24" s="262" t="s">
        <v>210</v>
      </c>
      <c r="B24" s="244">
        <v>137923.89000000001</v>
      </c>
      <c r="C24" s="244">
        <v>51700</v>
      </c>
      <c r="D24" s="244">
        <v>13439.55</v>
      </c>
      <c r="E24" s="250">
        <v>109874.38</v>
      </c>
      <c r="F24" s="250">
        <v>113739.02</v>
      </c>
      <c r="O24" s="250">
        <v>-1004325.38</v>
      </c>
      <c r="P24" s="250">
        <v>654578</v>
      </c>
      <c r="S24" s="40">
        <v>730682.08</v>
      </c>
      <c r="U24" s="40">
        <v>1310.92</v>
      </c>
      <c r="V24" s="246">
        <v>626620</v>
      </c>
      <c r="X24" s="246">
        <v>4500</v>
      </c>
      <c r="Y24" s="246">
        <v>947110</v>
      </c>
      <c r="AB24" s="250">
        <v>490110.54</v>
      </c>
      <c r="AC24" s="250">
        <v>47088.75</v>
      </c>
    </row>
    <row r="25" spans="1:29" x14ac:dyDescent="0.2">
      <c r="A25" s="262" t="s">
        <v>211</v>
      </c>
      <c r="B25" s="244">
        <v>98992.35</v>
      </c>
      <c r="D25" s="244">
        <v>4178.18</v>
      </c>
      <c r="E25" s="250">
        <v>1048142.2</v>
      </c>
      <c r="F25" s="250">
        <v>1487711.24</v>
      </c>
      <c r="O25" s="250">
        <v>-160236.91</v>
      </c>
      <c r="Q25" s="40">
        <v>1812784.26</v>
      </c>
      <c r="S25" s="40">
        <v>515316.79</v>
      </c>
      <c r="U25" s="40">
        <v>26.31</v>
      </c>
      <c r="V25" s="246">
        <v>756649.99</v>
      </c>
      <c r="X25" s="246">
        <v>7500</v>
      </c>
      <c r="Y25" s="246">
        <v>904860</v>
      </c>
      <c r="AA25" s="246">
        <v>2544</v>
      </c>
      <c r="AB25" s="250">
        <v>468272.63</v>
      </c>
      <c r="AC25" s="250">
        <v>109627.1</v>
      </c>
    </row>
    <row r="26" spans="1:29" x14ac:dyDescent="0.2">
      <c r="A26" s="262" t="s">
        <v>212</v>
      </c>
      <c r="B26" s="244">
        <v>58765.120000000003</v>
      </c>
      <c r="D26" s="244">
        <v>15523.97</v>
      </c>
      <c r="E26" s="250">
        <v>158304.04</v>
      </c>
      <c r="F26" s="250">
        <v>529699.89</v>
      </c>
      <c r="I26" s="245">
        <v>3900</v>
      </c>
      <c r="L26" s="245">
        <v>232636</v>
      </c>
      <c r="M26" s="250">
        <v>28543.58</v>
      </c>
      <c r="N26" s="250">
        <v>30000</v>
      </c>
      <c r="P26" s="250">
        <v>1267</v>
      </c>
      <c r="Q26" s="40">
        <v>1839928.23</v>
      </c>
      <c r="R26" s="40">
        <v>530.19000000000005</v>
      </c>
      <c r="S26" s="40">
        <v>4172682.9</v>
      </c>
      <c r="U26" s="40">
        <v>29.73</v>
      </c>
      <c r="V26" s="246">
        <v>264582.5</v>
      </c>
      <c r="Y26" s="246">
        <v>411982.5</v>
      </c>
      <c r="AA26" s="246">
        <v>3784</v>
      </c>
      <c r="AB26" s="250">
        <v>360846.38</v>
      </c>
      <c r="AC26" s="250">
        <v>43597.440000000002</v>
      </c>
    </row>
    <row r="27" spans="1:29" x14ac:dyDescent="0.2">
      <c r="A27" s="262" t="s">
        <v>213</v>
      </c>
      <c r="B27" s="244">
        <v>272800.39</v>
      </c>
      <c r="D27" s="244">
        <v>4937.01</v>
      </c>
      <c r="E27" s="250">
        <v>2164088.75</v>
      </c>
      <c r="F27" s="250">
        <v>722244.85</v>
      </c>
      <c r="L27" s="245">
        <v>64216</v>
      </c>
      <c r="Q27" s="40">
        <v>3263098.4</v>
      </c>
      <c r="S27" s="40">
        <v>500116.17</v>
      </c>
      <c r="V27" s="246">
        <v>600050</v>
      </c>
      <c r="Y27" s="246">
        <v>876099</v>
      </c>
      <c r="AB27" s="250">
        <v>233573.44</v>
      </c>
      <c r="AC27" s="250">
        <v>89918</v>
      </c>
    </row>
    <row r="28" spans="1:29" x14ac:dyDescent="0.2">
      <c r="A28" s="262" t="s">
        <v>214</v>
      </c>
      <c r="B28" s="244">
        <v>196239.38</v>
      </c>
      <c r="D28" s="244">
        <v>39709.89</v>
      </c>
      <c r="E28" s="250">
        <v>2228222.14</v>
      </c>
      <c r="F28" s="250">
        <v>323727.68</v>
      </c>
      <c r="N28" s="250">
        <v>24608</v>
      </c>
      <c r="Q28" s="40">
        <v>3122820.6</v>
      </c>
      <c r="S28" s="40">
        <v>596555.68000000005</v>
      </c>
      <c r="V28" s="246">
        <v>323516</v>
      </c>
      <c r="Y28" s="246">
        <v>488406</v>
      </c>
      <c r="Z28" s="246">
        <v>1300</v>
      </c>
      <c r="AB28" s="250">
        <v>236740.39</v>
      </c>
      <c r="AC28" s="250">
        <v>131152.29999999999</v>
      </c>
    </row>
    <row r="29" spans="1:29" x14ac:dyDescent="0.2">
      <c r="A29" s="262" t="s">
        <v>215</v>
      </c>
      <c r="B29" s="244">
        <v>310266.23</v>
      </c>
      <c r="D29" s="244">
        <v>5403.25</v>
      </c>
      <c r="E29" s="250">
        <v>1186680.8999999999</v>
      </c>
      <c r="F29" s="250">
        <v>958897.99</v>
      </c>
      <c r="P29" s="250">
        <v>-71572.44</v>
      </c>
      <c r="S29" s="40">
        <v>3074344.06</v>
      </c>
      <c r="V29" s="246">
        <v>120240</v>
      </c>
      <c r="X29" s="246">
        <v>9360</v>
      </c>
      <c r="Y29" s="246">
        <v>360255.99</v>
      </c>
      <c r="AB29" s="250">
        <v>256947.91</v>
      </c>
      <c r="AC29" s="250">
        <v>46821.35</v>
      </c>
    </row>
    <row r="30" spans="1:29" x14ac:dyDescent="0.2">
      <c r="A30" s="262" t="s">
        <v>216</v>
      </c>
      <c r="B30" s="244">
        <v>312910.69</v>
      </c>
      <c r="D30" s="244">
        <v>15000</v>
      </c>
      <c r="E30" s="250">
        <v>580690.77</v>
      </c>
      <c r="F30" s="250">
        <v>92054.09</v>
      </c>
      <c r="L30" s="245">
        <v>231674</v>
      </c>
      <c r="M30" s="250">
        <v>-892.71</v>
      </c>
      <c r="O30" s="250">
        <v>-210876.62</v>
      </c>
      <c r="Q30" s="40">
        <v>1260515.6599999999</v>
      </c>
      <c r="S30" s="40">
        <v>568116.56000000006</v>
      </c>
      <c r="V30" s="246">
        <v>317650.59999999998</v>
      </c>
      <c r="Y30" s="246">
        <v>444046.62</v>
      </c>
      <c r="AB30" s="250">
        <v>187268.51</v>
      </c>
      <c r="AC30" s="250">
        <v>101155.15</v>
      </c>
    </row>
    <row r="31" spans="1:29" x14ac:dyDescent="0.2">
      <c r="A31" s="262" t="s">
        <v>217</v>
      </c>
      <c r="B31" s="244">
        <v>209169.21</v>
      </c>
      <c r="C31" s="244">
        <v>2469</v>
      </c>
      <c r="D31" s="244">
        <v>8638.49</v>
      </c>
      <c r="E31" s="250">
        <v>250649</v>
      </c>
      <c r="F31" s="250">
        <v>454256.27</v>
      </c>
      <c r="L31" s="245">
        <v>198400</v>
      </c>
      <c r="M31" s="250">
        <v>20000</v>
      </c>
      <c r="N31" s="250">
        <v>551</v>
      </c>
      <c r="O31" s="250">
        <v>-2190280.75</v>
      </c>
      <c r="P31" s="250">
        <v>-173062.19</v>
      </c>
      <c r="Q31" s="40">
        <v>3095144.84</v>
      </c>
      <c r="S31" s="40">
        <v>442502.44</v>
      </c>
      <c r="V31" s="246">
        <v>657907</v>
      </c>
      <c r="X31" s="246">
        <v>38207</v>
      </c>
      <c r="Y31" s="246">
        <v>872739</v>
      </c>
      <c r="AB31" s="250">
        <v>182653.37</v>
      </c>
      <c r="AC31" s="250">
        <v>102530</v>
      </c>
    </row>
    <row r="32" spans="1:29" x14ac:dyDescent="0.2">
      <c r="A32" s="262" t="s">
        <v>218</v>
      </c>
      <c r="B32" s="244">
        <v>824192.43</v>
      </c>
      <c r="D32" s="244">
        <v>81140.98</v>
      </c>
      <c r="E32" s="250">
        <v>869057.05</v>
      </c>
      <c r="F32" s="250">
        <v>3102539.79</v>
      </c>
      <c r="I32" s="245">
        <v>231420</v>
      </c>
      <c r="Q32" s="40">
        <v>11903501.289999999</v>
      </c>
      <c r="S32" s="40">
        <v>1206354.3600000001</v>
      </c>
      <c r="V32" s="246">
        <v>681584.44</v>
      </c>
      <c r="X32" s="246">
        <v>250000</v>
      </c>
      <c r="Y32" s="246">
        <v>1061846.44</v>
      </c>
      <c r="AB32" s="250">
        <v>821653.68</v>
      </c>
      <c r="AC32" s="250">
        <v>681606.8</v>
      </c>
    </row>
    <row r="33" spans="1:29" x14ac:dyDescent="0.2">
      <c r="A33" s="262" t="s">
        <v>219</v>
      </c>
      <c r="B33" s="244">
        <v>177883.63</v>
      </c>
      <c r="D33" s="244">
        <v>18266.72</v>
      </c>
      <c r="E33" s="250">
        <v>1335707.71</v>
      </c>
      <c r="F33" s="250">
        <v>15</v>
      </c>
      <c r="Q33" s="40">
        <v>1455376.69</v>
      </c>
      <c r="S33" s="40">
        <v>491310.36</v>
      </c>
      <c r="V33" s="246">
        <v>18000</v>
      </c>
      <c r="Y33" s="246">
        <v>284861</v>
      </c>
      <c r="AB33" s="250">
        <v>94358.54</v>
      </c>
      <c r="AC33" s="250">
        <v>47162.45</v>
      </c>
    </row>
    <row r="34" spans="1:29" x14ac:dyDescent="0.2">
      <c r="A34" s="262" t="s">
        <v>220</v>
      </c>
      <c r="B34" s="244">
        <v>399439.29</v>
      </c>
      <c r="D34" s="244">
        <v>266839.90000000002</v>
      </c>
      <c r="E34" s="250">
        <v>644375.87</v>
      </c>
      <c r="F34" s="250">
        <v>487530.32</v>
      </c>
      <c r="P34" s="250">
        <v>264048.64000000001</v>
      </c>
      <c r="Q34" s="40">
        <v>1829621.52</v>
      </c>
      <c r="S34" s="40">
        <v>851309.45</v>
      </c>
      <c r="U34" s="40">
        <v>68.540000000000006</v>
      </c>
      <c r="Y34" s="246">
        <v>238315.47</v>
      </c>
      <c r="AB34" s="250">
        <v>253648.76</v>
      </c>
      <c r="AC34" s="250">
        <v>292811.03999999998</v>
      </c>
    </row>
    <row r="35" spans="1:29" x14ac:dyDescent="0.2">
      <c r="A35" s="262" t="s">
        <v>221</v>
      </c>
      <c r="B35" s="244">
        <v>192052.66</v>
      </c>
      <c r="C35" s="244">
        <v>245788</v>
      </c>
      <c r="D35" s="244">
        <v>35363.69</v>
      </c>
      <c r="E35" s="250">
        <v>528347.27</v>
      </c>
      <c r="F35" s="250">
        <v>211427.52</v>
      </c>
      <c r="G35" s="250">
        <v>1</v>
      </c>
      <c r="L35" s="245">
        <v>283660</v>
      </c>
      <c r="Q35" s="40">
        <v>2563303.2200000002</v>
      </c>
      <c r="S35" s="40">
        <v>677624.91</v>
      </c>
      <c r="V35" s="246">
        <v>96000</v>
      </c>
      <c r="Y35" s="246">
        <v>271338</v>
      </c>
      <c r="AB35" s="250">
        <v>173993.16</v>
      </c>
      <c r="AC35" s="250">
        <v>129759</v>
      </c>
    </row>
    <row r="36" spans="1:29" x14ac:dyDescent="0.2">
      <c r="A36" s="262" t="s">
        <v>225</v>
      </c>
      <c r="B36" s="244">
        <v>978151.22</v>
      </c>
      <c r="D36" s="244">
        <v>41652.089999999997</v>
      </c>
      <c r="E36" s="250">
        <v>712098.96</v>
      </c>
      <c r="F36" s="250">
        <v>128942.86</v>
      </c>
      <c r="I36" s="245">
        <v>10660</v>
      </c>
      <c r="L36" s="245">
        <v>643976</v>
      </c>
      <c r="M36" s="250">
        <v>43.74</v>
      </c>
      <c r="P36" s="250">
        <v>-33263.29</v>
      </c>
      <c r="Q36" s="40">
        <v>3551030.77</v>
      </c>
      <c r="S36" s="40">
        <v>753841.44</v>
      </c>
      <c r="T36" s="40">
        <v>29380</v>
      </c>
      <c r="V36" s="246">
        <v>829746.1</v>
      </c>
      <c r="Y36" s="246">
        <v>1141864.1000000001</v>
      </c>
      <c r="AB36" s="250">
        <v>566928.72</v>
      </c>
      <c r="AC36" s="250">
        <v>64723</v>
      </c>
    </row>
    <row r="37" spans="1:29" x14ac:dyDescent="0.2">
      <c r="A37" s="262" t="s">
        <v>226</v>
      </c>
      <c r="B37" s="244">
        <v>804179.12</v>
      </c>
      <c r="C37" s="244">
        <v>16510</v>
      </c>
      <c r="D37" s="244">
        <v>15505.2</v>
      </c>
      <c r="E37" s="250">
        <v>322061.71999999997</v>
      </c>
      <c r="F37" s="250">
        <v>154768.44</v>
      </c>
      <c r="I37" s="245">
        <v>11505.54</v>
      </c>
      <c r="L37" s="245">
        <v>62018</v>
      </c>
      <c r="M37" s="250">
        <v>1905.64</v>
      </c>
      <c r="Q37" s="40">
        <v>1997207.95</v>
      </c>
      <c r="S37" s="40">
        <v>698745.26</v>
      </c>
      <c r="V37" s="246">
        <v>377832</v>
      </c>
      <c r="Y37" s="246">
        <v>468969</v>
      </c>
      <c r="AB37" s="250">
        <v>596163.31000000006</v>
      </c>
      <c r="AC37" s="250">
        <v>123791.98</v>
      </c>
    </row>
    <row r="38" spans="1:29" x14ac:dyDescent="0.2">
      <c r="A38" s="262" t="s">
        <v>227</v>
      </c>
      <c r="B38" s="244">
        <v>221220.34</v>
      </c>
      <c r="D38" s="244">
        <v>8854.7999999999993</v>
      </c>
      <c r="E38" s="250">
        <v>182439.65</v>
      </c>
      <c r="F38" s="250">
        <v>56767.89</v>
      </c>
      <c r="I38" s="245">
        <v>22801.68</v>
      </c>
      <c r="L38" s="245">
        <v>87710</v>
      </c>
      <c r="M38" s="250">
        <v>2337.7800000000002</v>
      </c>
      <c r="P38" s="250">
        <v>97492.29</v>
      </c>
      <c r="Q38" s="40">
        <v>2854572.07</v>
      </c>
      <c r="S38" s="40">
        <v>655622.03</v>
      </c>
      <c r="T38" s="40">
        <v>272250</v>
      </c>
      <c r="V38" s="246">
        <v>150540</v>
      </c>
      <c r="Y38" s="246">
        <v>346912</v>
      </c>
      <c r="AA38" s="246">
        <v>3160</v>
      </c>
      <c r="AB38" s="250">
        <v>870579.97</v>
      </c>
      <c r="AC38" s="250">
        <v>71390.45</v>
      </c>
    </row>
    <row r="39" spans="1:29" x14ac:dyDescent="0.2">
      <c r="A39" s="262" t="s">
        <v>228</v>
      </c>
      <c r="B39" s="244">
        <v>602609.31000000006</v>
      </c>
      <c r="D39" s="244">
        <v>13645.8</v>
      </c>
      <c r="E39" s="250">
        <v>451034.55</v>
      </c>
      <c r="F39" s="250">
        <v>217685.31</v>
      </c>
      <c r="H39" s="245">
        <v>0</v>
      </c>
      <c r="I39" s="245">
        <v>9425</v>
      </c>
      <c r="M39" s="250">
        <v>382.71</v>
      </c>
      <c r="P39" s="250">
        <v>1807.11</v>
      </c>
      <c r="Q39" s="40">
        <v>1440362.48</v>
      </c>
      <c r="S39" s="40">
        <v>497155.82</v>
      </c>
      <c r="T39" s="40">
        <v>23250</v>
      </c>
      <c r="Y39" s="246">
        <v>99850</v>
      </c>
      <c r="AB39" s="250">
        <v>251566.33</v>
      </c>
      <c r="AC39" s="250">
        <v>71941.289999999994</v>
      </c>
    </row>
    <row r="40" spans="1:29" x14ac:dyDescent="0.2">
      <c r="A40" s="262" t="s">
        <v>229</v>
      </c>
      <c r="B40" s="244">
        <v>474135.22</v>
      </c>
      <c r="D40" s="244">
        <v>13407.96</v>
      </c>
      <c r="E40" s="250">
        <v>2787202.05</v>
      </c>
      <c r="F40" s="250">
        <v>185642.28</v>
      </c>
      <c r="H40" s="245">
        <v>0</v>
      </c>
      <c r="I40" s="245">
        <v>9425</v>
      </c>
      <c r="L40" s="245">
        <v>50700</v>
      </c>
      <c r="M40" s="250">
        <v>800</v>
      </c>
      <c r="P40" s="250">
        <v>-14551.22</v>
      </c>
      <c r="Q40" s="40">
        <v>455164.99</v>
      </c>
      <c r="S40" s="40">
        <v>507944.47</v>
      </c>
      <c r="T40" s="40">
        <v>13470</v>
      </c>
      <c r="V40" s="246">
        <v>377449.3</v>
      </c>
      <c r="Y40" s="246">
        <v>612329.30000000005</v>
      </c>
      <c r="Z40" s="246">
        <v>4000</v>
      </c>
      <c r="AB40" s="250">
        <v>283725.40999999997</v>
      </c>
      <c r="AC40" s="250">
        <v>105774.21</v>
      </c>
    </row>
    <row r="41" spans="1:29" x14ac:dyDescent="0.2">
      <c r="A41" s="262" t="s">
        <v>230</v>
      </c>
      <c r="B41" s="244">
        <v>392894.58</v>
      </c>
      <c r="D41" s="244">
        <v>99559.88</v>
      </c>
      <c r="E41" s="250">
        <v>213256.16</v>
      </c>
      <c r="F41" s="250">
        <v>323943.26</v>
      </c>
      <c r="I41" s="245">
        <v>9416</v>
      </c>
      <c r="L41" s="245">
        <v>348678.52</v>
      </c>
      <c r="M41" s="250">
        <v>10987.65</v>
      </c>
      <c r="P41" s="250">
        <v>1024.3800000000001</v>
      </c>
      <c r="Q41" s="40">
        <v>1976836.89</v>
      </c>
      <c r="S41" s="40">
        <v>390795.77</v>
      </c>
      <c r="V41" s="246">
        <v>431571</v>
      </c>
      <c r="Y41" s="246">
        <v>520321</v>
      </c>
      <c r="AA41" s="246">
        <v>4540</v>
      </c>
      <c r="AB41" s="250">
        <v>362120.39</v>
      </c>
      <c r="AC41" s="250">
        <v>47117.08</v>
      </c>
    </row>
    <row r="42" spans="1:29" x14ac:dyDescent="0.2">
      <c r="A42" s="262" t="s">
        <v>231</v>
      </c>
      <c r="B42" s="244">
        <v>493302.13</v>
      </c>
      <c r="D42" s="244">
        <v>19046.849999999999</v>
      </c>
      <c r="E42" s="250">
        <v>302616.94</v>
      </c>
      <c r="F42" s="250">
        <v>263950.06</v>
      </c>
      <c r="I42" s="245">
        <v>11746</v>
      </c>
      <c r="L42" s="245">
        <v>9725</v>
      </c>
      <c r="M42" s="250">
        <v>89.91</v>
      </c>
      <c r="P42" s="250">
        <v>240050.01</v>
      </c>
      <c r="Q42" s="40">
        <v>1732965.71</v>
      </c>
      <c r="S42" s="40">
        <v>694359.5</v>
      </c>
      <c r="T42" s="40">
        <v>123760</v>
      </c>
      <c r="V42" s="246">
        <v>453009.5</v>
      </c>
      <c r="Y42" s="246">
        <v>699611.5</v>
      </c>
      <c r="AA42" s="246">
        <v>7170</v>
      </c>
      <c r="AB42" s="250">
        <v>295846.65999999997</v>
      </c>
      <c r="AC42" s="250">
        <v>57940.23</v>
      </c>
    </row>
    <row r="43" spans="1:29" x14ac:dyDescent="0.2">
      <c r="A43" s="262" t="s">
        <v>232</v>
      </c>
      <c r="B43" s="244">
        <v>494082.31</v>
      </c>
      <c r="D43" s="244">
        <v>204777.88</v>
      </c>
      <c r="E43" s="250">
        <v>361146.86</v>
      </c>
      <c r="F43" s="250">
        <v>204209.09</v>
      </c>
      <c r="H43" s="245">
        <v>1800</v>
      </c>
      <c r="I43" s="245">
        <v>3525.86</v>
      </c>
      <c r="L43" s="245">
        <v>175895.36</v>
      </c>
      <c r="M43" s="250">
        <v>2209.08</v>
      </c>
      <c r="Q43" s="40">
        <v>2083523.09</v>
      </c>
      <c r="S43" s="40">
        <v>603607.55000000005</v>
      </c>
      <c r="V43" s="246">
        <v>311814</v>
      </c>
      <c r="Y43" s="246">
        <v>481228</v>
      </c>
      <c r="Z43" s="246">
        <v>2820</v>
      </c>
      <c r="AB43" s="250">
        <v>332758.5</v>
      </c>
      <c r="AC43" s="250">
        <v>49204.19</v>
      </c>
    </row>
    <row r="44" spans="1:29" x14ac:dyDescent="0.2">
      <c r="A44" s="262" t="s">
        <v>233</v>
      </c>
      <c r="B44" s="244">
        <v>281253.62</v>
      </c>
      <c r="C44" s="244">
        <v>13350</v>
      </c>
      <c r="D44" s="244">
        <v>44233.21</v>
      </c>
      <c r="E44" s="250">
        <v>1056819.52</v>
      </c>
      <c r="F44" s="250">
        <v>194763.29</v>
      </c>
      <c r="H44" s="245">
        <v>0</v>
      </c>
      <c r="I44" s="245">
        <v>12607.06</v>
      </c>
      <c r="M44" s="250">
        <v>67.56</v>
      </c>
      <c r="P44" s="250">
        <v>1921420.69</v>
      </c>
      <c r="S44" s="40">
        <v>333973.05</v>
      </c>
      <c r="U44" s="40">
        <v>0.73</v>
      </c>
      <c r="V44" s="246">
        <v>366158.1</v>
      </c>
      <c r="Y44" s="246">
        <v>623133.1</v>
      </c>
      <c r="AA44" s="246">
        <v>8320</v>
      </c>
      <c r="AB44" s="250">
        <v>308721.01</v>
      </c>
      <c r="AC44" s="250">
        <v>96272.44</v>
      </c>
    </row>
    <row r="45" spans="1:29" x14ac:dyDescent="0.2">
      <c r="A45" s="262" t="s">
        <v>234</v>
      </c>
      <c r="B45" s="244">
        <v>128612.97</v>
      </c>
      <c r="D45" s="244">
        <v>37897.21</v>
      </c>
      <c r="E45" s="250">
        <v>675567.69</v>
      </c>
      <c r="F45" s="250">
        <v>279812.84000000003</v>
      </c>
      <c r="H45" s="245">
        <v>6500</v>
      </c>
      <c r="I45" s="245">
        <v>12190</v>
      </c>
      <c r="L45" s="245">
        <v>129619.78</v>
      </c>
      <c r="M45" s="250">
        <v>3881.46</v>
      </c>
      <c r="P45" s="250">
        <v>109737</v>
      </c>
      <c r="Q45" s="40">
        <v>1500565.11</v>
      </c>
      <c r="S45" s="40">
        <v>540091.24</v>
      </c>
      <c r="T45" s="40">
        <v>7500</v>
      </c>
      <c r="V45" s="246">
        <v>494644.7</v>
      </c>
      <c r="Y45" s="246">
        <v>703266.7</v>
      </c>
      <c r="AB45" s="250">
        <v>379485.74</v>
      </c>
      <c r="AC45" s="250">
        <v>89159.79</v>
      </c>
    </row>
    <row r="46" spans="1:29" x14ac:dyDescent="0.2">
      <c r="A46" s="262" t="s">
        <v>236</v>
      </c>
      <c r="B46" s="244">
        <v>174756.61</v>
      </c>
      <c r="D46" s="244">
        <v>4061.85</v>
      </c>
      <c r="E46" s="250">
        <v>29199.73</v>
      </c>
      <c r="F46" s="250">
        <v>95857.63</v>
      </c>
      <c r="H46" s="245">
        <v>0</v>
      </c>
      <c r="I46" s="245">
        <v>13626.87</v>
      </c>
      <c r="M46" s="250">
        <v>128.97999999999999</v>
      </c>
      <c r="Q46" s="40">
        <v>2280594.58</v>
      </c>
      <c r="S46" s="40">
        <v>487952.59</v>
      </c>
      <c r="V46" s="246">
        <v>693427.3</v>
      </c>
      <c r="Y46" s="246">
        <v>855588.3</v>
      </c>
      <c r="AB46" s="250">
        <v>204816.62</v>
      </c>
      <c r="AC46" s="250">
        <v>83153.73</v>
      </c>
    </row>
    <row r="47" spans="1:29" x14ac:dyDescent="0.2">
      <c r="A47" s="262" t="s">
        <v>240</v>
      </c>
      <c r="B47" s="244">
        <v>300328.14</v>
      </c>
      <c r="D47" s="244">
        <v>11775.2</v>
      </c>
      <c r="E47" s="250">
        <v>5708391.6900000004</v>
      </c>
      <c r="F47" s="250">
        <v>1910659.24</v>
      </c>
      <c r="I47" s="245">
        <v>9640</v>
      </c>
      <c r="M47" s="250">
        <v>0</v>
      </c>
      <c r="O47" s="250">
        <v>-1378318.91</v>
      </c>
      <c r="P47" s="250">
        <v>56407.48</v>
      </c>
      <c r="Q47" s="40">
        <v>2114009</v>
      </c>
      <c r="S47" s="40">
        <v>71362.14</v>
      </c>
      <c r="U47" s="40">
        <v>79.72</v>
      </c>
      <c r="V47" s="246">
        <v>365137.5</v>
      </c>
      <c r="Y47" s="246">
        <v>467087.5</v>
      </c>
      <c r="AB47" s="250">
        <v>367555.08</v>
      </c>
      <c r="AC47" s="250">
        <v>165695.5</v>
      </c>
    </row>
    <row r="48" spans="1:29" x14ac:dyDescent="0.2">
      <c r="A48" s="262" t="s">
        <v>241</v>
      </c>
      <c r="B48" s="244">
        <v>97715.57</v>
      </c>
      <c r="D48" s="244">
        <v>20465.12</v>
      </c>
      <c r="E48" s="250">
        <v>3430916.22</v>
      </c>
      <c r="F48" s="250">
        <v>118070.87</v>
      </c>
      <c r="H48" s="245">
        <v>0</v>
      </c>
      <c r="I48" s="245">
        <v>35716</v>
      </c>
      <c r="L48" s="245">
        <v>59500</v>
      </c>
      <c r="M48" s="250">
        <v>0</v>
      </c>
      <c r="P48" s="250">
        <v>-153696.94</v>
      </c>
      <c r="Q48" s="40">
        <v>1646714.98</v>
      </c>
      <c r="S48" s="40">
        <v>753329.34</v>
      </c>
      <c r="V48" s="246">
        <v>188401.5</v>
      </c>
      <c r="Y48" s="246">
        <v>331831.5</v>
      </c>
      <c r="AA48" s="246">
        <v>4082.12</v>
      </c>
      <c r="AB48" s="250">
        <v>255533.71</v>
      </c>
      <c r="AC48" s="250">
        <v>102467.36</v>
      </c>
    </row>
    <row r="49" spans="1:31" x14ac:dyDescent="0.2">
      <c r="A49" s="262" t="s">
        <v>242</v>
      </c>
      <c r="B49" s="244">
        <v>898157.46</v>
      </c>
      <c r="D49" s="244">
        <v>22497</v>
      </c>
      <c r="E49" s="250">
        <v>1562278.89</v>
      </c>
      <c r="F49" s="250">
        <v>2025981.02</v>
      </c>
      <c r="G49" s="250">
        <v>73999</v>
      </c>
      <c r="H49" s="245">
        <v>0</v>
      </c>
      <c r="I49" s="245">
        <v>14500</v>
      </c>
      <c r="P49" s="250">
        <v>-33330.089999999997</v>
      </c>
      <c r="Q49" s="40">
        <v>2273364.33</v>
      </c>
      <c r="S49" s="40">
        <v>44957.23</v>
      </c>
      <c r="U49" s="40">
        <v>1559.48</v>
      </c>
      <c r="V49" s="246">
        <v>284350</v>
      </c>
      <c r="Y49" s="246">
        <v>422380</v>
      </c>
      <c r="AB49" s="250">
        <v>126837.57</v>
      </c>
      <c r="AC49" s="250">
        <v>104775.39</v>
      </c>
    </row>
    <row r="50" spans="1:31" x14ac:dyDescent="0.2">
      <c r="A50" s="262" t="s">
        <v>246</v>
      </c>
      <c r="B50" s="244">
        <v>708099.36</v>
      </c>
      <c r="D50" s="244">
        <v>11995.53</v>
      </c>
      <c r="E50" s="250">
        <v>67302.710000000006</v>
      </c>
      <c r="F50" s="250">
        <v>677807.14</v>
      </c>
      <c r="H50" s="245">
        <v>0</v>
      </c>
      <c r="I50" s="245">
        <v>0</v>
      </c>
      <c r="L50" s="245">
        <v>147794</v>
      </c>
      <c r="M50" s="250">
        <v>2525.3000000000002</v>
      </c>
      <c r="P50" s="250">
        <v>32313.8</v>
      </c>
      <c r="Q50" s="40">
        <v>2191305.25</v>
      </c>
      <c r="S50" s="40">
        <v>483599.1</v>
      </c>
      <c r="V50" s="246">
        <v>479445.36</v>
      </c>
      <c r="Y50" s="246">
        <v>592143.35999999999</v>
      </c>
      <c r="AB50" s="250">
        <v>222294.59</v>
      </c>
      <c r="AC50" s="250">
        <v>91677.759999999995</v>
      </c>
      <c r="AD50" s="250">
        <v>11600</v>
      </c>
    </row>
    <row r="51" spans="1:31" x14ac:dyDescent="0.2">
      <c r="A51" s="262" t="s">
        <v>247</v>
      </c>
      <c r="B51" s="244">
        <v>2004944.97</v>
      </c>
      <c r="D51" s="244">
        <v>89838.720000000001</v>
      </c>
      <c r="E51" s="250">
        <v>996010.28</v>
      </c>
      <c r="F51" s="250">
        <v>186616.99</v>
      </c>
      <c r="H51" s="245">
        <v>0</v>
      </c>
      <c r="I51" s="245">
        <v>0</v>
      </c>
      <c r="L51" s="245">
        <v>703305.09</v>
      </c>
      <c r="M51" s="250">
        <v>296.75</v>
      </c>
      <c r="Q51" s="40">
        <v>2281491.52</v>
      </c>
      <c r="S51" s="40">
        <v>1022467.6</v>
      </c>
      <c r="U51" s="40">
        <v>25.5</v>
      </c>
      <c r="V51" s="246">
        <v>1044870.3</v>
      </c>
      <c r="Y51" s="246">
        <v>1219996.3</v>
      </c>
      <c r="Z51" s="246">
        <v>6990</v>
      </c>
      <c r="AB51" s="250">
        <v>939953.74</v>
      </c>
      <c r="AC51" s="250">
        <v>104934.83</v>
      </c>
    </row>
    <row r="52" spans="1:31" x14ac:dyDescent="0.2">
      <c r="A52" s="262" t="s">
        <v>248</v>
      </c>
      <c r="B52" s="244">
        <v>254456.32000000001</v>
      </c>
      <c r="C52" s="244">
        <v>6192</v>
      </c>
      <c r="D52" s="244">
        <v>32893.800000000003</v>
      </c>
      <c r="E52" s="250">
        <v>60312.59</v>
      </c>
      <c r="F52" s="250">
        <v>1478748.97</v>
      </c>
      <c r="H52" s="245">
        <v>0</v>
      </c>
      <c r="I52" s="245">
        <v>0</v>
      </c>
      <c r="L52" s="245">
        <v>16560</v>
      </c>
      <c r="M52" s="250">
        <v>967.95</v>
      </c>
      <c r="P52" s="250">
        <v>900</v>
      </c>
      <c r="Q52" s="40">
        <v>2647377.69</v>
      </c>
      <c r="S52" s="40">
        <v>821345.14</v>
      </c>
      <c r="V52" s="246">
        <v>772384.46</v>
      </c>
      <c r="W52" s="246">
        <v>50000</v>
      </c>
      <c r="Y52" s="246">
        <v>864151.46</v>
      </c>
      <c r="AB52" s="250">
        <v>496565.21</v>
      </c>
      <c r="AC52" s="250">
        <v>81104.850000000006</v>
      </c>
    </row>
    <row r="53" spans="1:31" x14ac:dyDescent="0.2">
      <c r="A53" s="262" t="s">
        <v>249</v>
      </c>
      <c r="B53" s="244">
        <v>1385852.68</v>
      </c>
      <c r="D53" s="244">
        <v>37950.559999999998</v>
      </c>
      <c r="E53" s="250">
        <v>172366.66</v>
      </c>
      <c r="F53" s="250">
        <v>347906.21</v>
      </c>
      <c r="H53" s="245">
        <v>0</v>
      </c>
      <c r="I53" s="245">
        <v>0</v>
      </c>
      <c r="J53" s="245">
        <v>175560</v>
      </c>
      <c r="L53" s="245">
        <v>915722.28</v>
      </c>
      <c r="M53" s="250">
        <v>2991</v>
      </c>
      <c r="Q53" s="40">
        <v>4706462.17</v>
      </c>
      <c r="S53" s="40">
        <v>831333.6</v>
      </c>
      <c r="V53" s="246">
        <v>737263.3</v>
      </c>
      <c r="Y53" s="246">
        <v>905562.3</v>
      </c>
      <c r="AB53" s="250">
        <v>659871.65</v>
      </c>
      <c r="AC53" s="250">
        <v>78034.899999999994</v>
      </c>
      <c r="AE53" s="250">
        <v>50000</v>
      </c>
    </row>
    <row r="54" spans="1:31" x14ac:dyDescent="0.2">
      <c r="A54" s="262" t="s">
        <v>253</v>
      </c>
      <c r="B54" s="244">
        <v>1281396.25</v>
      </c>
      <c r="C54" s="244">
        <v>3448</v>
      </c>
      <c r="D54" s="244">
        <v>52735.25</v>
      </c>
      <c r="E54" s="250">
        <v>1091745.6499999999</v>
      </c>
      <c r="F54" s="250">
        <v>1191798.8</v>
      </c>
      <c r="L54" s="245">
        <v>175150</v>
      </c>
      <c r="M54" s="250">
        <v>-16470.93</v>
      </c>
      <c r="Q54" s="40">
        <v>954921</v>
      </c>
      <c r="S54" s="40">
        <v>220566.43</v>
      </c>
      <c r="X54" s="246">
        <v>1901525.74</v>
      </c>
      <c r="Y54" s="246">
        <v>163608</v>
      </c>
      <c r="AA54" s="246">
        <v>2161</v>
      </c>
      <c r="AB54" s="250">
        <v>233634.64</v>
      </c>
      <c r="AC54" s="250">
        <v>110460.59</v>
      </c>
      <c r="AE54" s="250">
        <v>49835</v>
      </c>
    </row>
    <row r="55" spans="1:31" x14ac:dyDescent="0.2">
      <c r="A55" s="262" t="s">
        <v>254</v>
      </c>
      <c r="B55" s="244">
        <v>2193158.92</v>
      </c>
      <c r="D55" s="244">
        <v>164240.25</v>
      </c>
      <c r="E55" s="250">
        <v>1879659.37</v>
      </c>
      <c r="F55" s="250">
        <v>380185.36</v>
      </c>
      <c r="L55" s="245">
        <v>1604338.13</v>
      </c>
      <c r="M55" s="250">
        <v>-18213</v>
      </c>
      <c r="P55" s="250">
        <v>329926.73</v>
      </c>
      <c r="Q55" s="40">
        <v>2528782.23</v>
      </c>
      <c r="S55" s="40">
        <v>208837.19</v>
      </c>
      <c r="X55" s="246">
        <v>2078599.56</v>
      </c>
      <c r="Y55" s="246">
        <v>290998</v>
      </c>
      <c r="AA55" s="246">
        <v>2344</v>
      </c>
      <c r="AB55" s="250">
        <v>557168.78</v>
      </c>
      <c r="AC55" s="250">
        <v>141229.04999999999</v>
      </c>
      <c r="AE55" s="250">
        <v>1122050</v>
      </c>
    </row>
    <row r="56" spans="1:31" x14ac:dyDescent="0.2">
      <c r="A56" s="262" t="s">
        <v>255</v>
      </c>
      <c r="B56" s="244">
        <v>106407.26</v>
      </c>
      <c r="C56" s="244">
        <v>0</v>
      </c>
      <c r="D56" s="244">
        <v>52997.01</v>
      </c>
      <c r="E56" s="250">
        <v>883141.72</v>
      </c>
      <c r="F56" s="250">
        <v>177083.18</v>
      </c>
      <c r="L56" s="245">
        <v>-369273</v>
      </c>
      <c r="M56" s="250">
        <v>2079.0300000000002</v>
      </c>
      <c r="Q56" s="40">
        <v>2500517.0699999998</v>
      </c>
      <c r="S56" s="40">
        <v>188387</v>
      </c>
      <c r="X56" s="246">
        <v>808512.25</v>
      </c>
      <c r="Y56" s="246">
        <v>145296</v>
      </c>
      <c r="Z56" s="246">
        <v>10689</v>
      </c>
      <c r="AB56" s="250">
        <v>521974.14</v>
      </c>
      <c r="AC56" s="250">
        <v>89338.21</v>
      </c>
      <c r="AE56" s="250">
        <v>225000</v>
      </c>
    </row>
    <row r="57" spans="1:31" x14ac:dyDescent="0.2">
      <c r="A57" s="262" t="s">
        <v>256</v>
      </c>
      <c r="B57" s="244">
        <v>501544.55</v>
      </c>
      <c r="D57" s="244">
        <v>59601.2</v>
      </c>
      <c r="E57" s="250">
        <v>517333.5</v>
      </c>
      <c r="F57" s="250">
        <v>432547.94</v>
      </c>
      <c r="L57" s="245">
        <v>758568</v>
      </c>
      <c r="M57" s="250">
        <v>-3836.5</v>
      </c>
      <c r="Q57" s="40">
        <v>1946573.94</v>
      </c>
      <c r="S57" s="40">
        <v>611573.6</v>
      </c>
      <c r="X57" s="246">
        <v>1163628.8</v>
      </c>
      <c r="Y57" s="246">
        <v>290359</v>
      </c>
      <c r="Z57" s="246">
        <v>11833</v>
      </c>
      <c r="AB57" s="250">
        <v>1156002.23</v>
      </c>
      <c r="AC57" s="250">
        <v>112603.74</v>
      </c>
    </row>
    <row r="58" spans="1:31" x14ac:dyDescent="0.2">
      <c r="A58" s="262" t="s">
        <v>257</v>
      </c>
      <c r="B58" s="244">
        <v>509224.37</v>
      </c>
      <c r="D58" s="244">
        <v>33745.01</v>
      </c>
      <c r="E58" s="250">
        <v>336583.98</v>
      </c>
      <c r="F58" s="250">
        <v>186444.61</v>
      </c>
      <c r="L58" s="245">
        <v>163735.51999999999</v>
      </c>
      <c r="M58" s="250">
        <v>7455</v>
      </c>
      <c r="Q58" s="40">
        <v>-980950.37</v>
      </c>
      <c r="S58" s="40">
        <v>138108.24</v>
      </c>
      <c r="X58" s="246">
        <v>740822.26</v>
      </c>
      <c r="Y58" s="246">
        <v>105927</v>
      </c>
      <c r="AB58" s="250">
        <v>317843.90999999997</v>
      </c>
      <c r="AC58" s="250">
        <v>27787.06</v>
      </c>
    </row>
    <row r="59" spans="1:31" x14ac:dyDescent="0.2">
      <c r="A59" s="262" t="s">
        <v>258</v>
      </c>
      <c r="B59" s="244">
        <v>426393.68</v>
      </c>
      <c r="D59" s="244">
        <v>28964.07</v>
      </c>
      <c r="E59" s="250">
        <v>919430.12</v>
      </c>
      <c r="F59" s="250">
        <v>106732.01</v>
      </c>
      <c r="G59" s="250">
        <v>0</v>
      </c>
      <c r="L59" s="245">
        <v>170945</v>
      </c>
      <c r="M59" s="250">
        <v>-61</v>
      </c>
      <c r="Q59" s="40">
        <v>1692734</v>
      </c>
      <c r="S59" s="40">
        <v>87057.77</v>
      </c>
      <c r="X59" s="246">
        <v>354325.02</v>
      </c>
      <c r="Y59" s="246">
        <v>83455</v>
      </c>
      <c r="Z59" s="246">
        <v>3392</v>
      </c>
      <c r="AB59" s="250">
        <v>139111.92000000001</v>
      </c>
      <c r="AC59" s="250">
        <v>70621.850000000006</v>
      </c>
      <c r="AE59" s="250">
        <v>45952</v>
      </c>
    </row>
    <row r="60" spans="1:31" x14ac:dyDescent="0.2">
      <c r="A60" s="262" t="s">
        <v>262</v>
      </c>
      <c r="B60" s="244">
        <v>226731.8</v>
      </c>
      <c r="C60" s="244">
        <v>6400</v>
      </c>
      <c r="D60" s="244">
        <v>7025.19</v>
      </c>
      <c r="E60" s="250">
        <v>676431.55</v>
      </c>
      <c r="F60" s="250">
        <v>-573010.52</v>
      </c>
      <c r="H60" s="245">
        <v>-500</v>
      </c>
      <c r="I60" s="245">
        <v>0</v>
      </c>
      <c r="L60" s="245">
        <v>0</v>
      </c>
      <c r="M60" s="250">
        <v>53561.36</v>
      </c>
      <c r="P60" s="250">
        <v>727282</v>
      </c>
      <c r="Q60" s="40">
        <v>2210713.7999999998</v>
      </c>
      <c r="S60" s="40">
        <v>443474.01</v>
      </c>
      <c r="V60" s="246">
        <v>415712</v>
      </c>
      <c r="X60" s="246">
        <v>65374.17</v>
      </c>
      <c r="Y60" s="246">
        <v>544602</v>
      </c>
      <c r="AB60" s="250">
        <v>228645.63</v>
      </c>
      <c r="AC60" s="250">
        <v>144873.41</v>
      </c>
    </row>
    <row r="61" spans="1:31" x14ac:dyDescent="0.2">
      <c r="A61" s="262" t="s">
        <v>263</v>
      </c>
      <c r="B61" s="244">
        <v>334956.78999999998</v>
      </c>
      <c r="D61" s="244">
        <v>343568.42</v>
      </c>
      <c r="E61" s="250">
        <v>463595.89</v>
      </c>
      <c r="F61" s="250">
        <v>162727.18</v>
      </c>
      <c r="H61" s="245">
        <v>14080</v>
      </c>
      <c r="I61" s="245">
        <v>13550</v>
      </c>
      <c r="L61" s="245">
        <v>41719</v>
      </c>
      <c r="M61" s="250">
        <v>0</v>
      </c>
      <c r="N61" s="250">
        <v>100</v>
      </c>
      <c r="P61" s="250">
        <v>201457.99</v>
      </c>
      <c r="Q61" s="40">
        <v>1549075.07</v>
      </c>
      <c r="S61" s="40">
        <v>996470.27</v>
      </c>
      <c r="T61" s="40">
        <v>40340</v>
      </c>
      <c r="U61" s="40">
        <v>27.41</v>
      </c>
      <c r="V61" s="246">
        <v>456364.5</v>
      </c>
      <c r="Y61" s="246">
        <v>612972.5</v>
      </c>
      <c r="AB61" s="250">
        <v>591023.17000000004</v>
      </c>
      <c r="AC61" s="250">
        <v>123671.71</v>
      </c>
    </row>
    <row r="62" spans="1:31" x14ac:dyDescent="0.2">
      <c r="A62" s="262" t="s">
        <v>264</v>
      </c>
      <c r="B62" s="244">
        <v>86787.88</v>
      </c>
      <c r="C62" s="244">
        <v>127700</v>
      </c>
      <c r="D62" s="244">
        <v>41922.71</v>
      </c>
      <c r="E62" s="250">
        <v>44368.52</v>
      </c>
      <c r="F62" s="250">
        <v>244919.22</v>
      </c>
      <c r="I62" s="245">
        <v>16997.919999999998</v>
      </c>
      <c r="L62" s="245">
        <v>0</v>
      </c>
      <c r="P62" s="250">
        <v>962101.68</v>
      </c>
      <c r="Q62" s="40">
        <v>3406179.86</v>
      </c>
      <c r="S62" s="40">
        <v>1005989.99</v>
      </c>
      <c r="T62" s="40">
        <v>289000</v>
      </c>
      <c r="U62" s="40">
        <v>-1012.27</v>
      </c>
      <c r="V62" s="246">
        <v>817035.76</v>
      </c>
      <c r="X62" s="246">
        <v>36005.17</v>
      </c>
      <c r="Y62" s="246">
        <v>1009485.76</v>
      </c>
      <c r="AB62" s="250">
        <v>537327.07999999996</v>
      </c>
      <c r="AC62" s="250">
        <v>41786.800000000003</v>
      </c>
    </row>
    <row r="63" spans="1:31" x14ac:dyDescent="0.2">
      <c r="A63" s="262" t="s">
        <v>265</v>
      </c>
      <c r="B63" s="244">
        <v>245955.46</v>
      </c>
      <c r="D63" s="244">
        <v>9196.93</v>
      </c>
      <c r="E63" s="250">
        <v>182756.72</v>
      </c>
      <c r="F63" s="250">
        <v>234130.82</v>
      </c>
      <c r="H63" s="245">
        <v>0</v>
      </c>
      <c r="I63" s="245">
        <v>120545</v>
      </c>
      <c r="L63" s="245">
        <v>205298</v>
      </c>
      <c r="M63" s="250">
        <v>-112.53</v>
      </c>
      <c r="Q63" s="40">
        <v>1679166.57</v>
      </c>
      <c r="S63" s="40">
        <v>722568.94</v>
      </c>
      <c r="V63" s="246">
        <v>167008.95000000001</v>
      </c>
      <c r="Y63" s="246">
        <v>376445.95</v>
      </c>
      <c r="AB63" s="250">
        <v>298330.92</v>
      </c>
      <c r="AC63" s="250">
        <v>18789.57</v>
      </c>
    </row>
    <row r="64" spans="1:31" x14ac:dyDescent="0.2">
      <c r="A64" s="262" t="s">
        <v>266</v>
      </c>
      <c r="B64" s="244">
        <v>157326.84</v>
      </c>
      <c r="D64" s="244">
        <v>6373.59</v>
      </c>
      <c r="E64" s="250">
        <v>496577.59</v>
      </c>
      <c r="F64" s="250">
        <v>170901.59</v>
      </c>
      <c r="H64" s="245">
        <v>0</v>
      </c>
      <c r="I64" s="245">
        <v>58650</v>
      </c>
      <c r="L64" s="245">
        <v>29700</v>
      </c>
      <c r="M64" s="250">
        <v>21600</v>
      </c>
      <c r="Q64" s="40">
        <v>1290095.46</v>
      </c>
      <c r="S64" s="40">
        <v>496908.32</v>
      </c>
      <c r="T64" s="40">
        <v>24000</v>
      </c>
      <c r="V64" s="246">
        <v>527095.6</v>
      </c>
      <c r="X64" s="246">
        <v>50826.93</v>
      </c>
      <c r="Y64" s="246">
        <v>673901.6</v>
      </c>
      <c r="AB64" s="250">
        <v>255926.95</v>
      </c>
      <c r="AC64" s="250">
        <v>65002.3</v>
      </c>
    </row>
    <row r="65" spans="1:31" x14ac:dyDescent="0.2">
      <c r="A65" s="262" t="s">
        <v>267</v>
      </c>
      <c r="B65" s="244">
        <v>750606.03</v>
      </c>
      <c r="D65" s="244">
        <v>4480</v>
      </c>
      <c r="E65" s="250">
        <v>48573.86</v>
      </c>
      <c r="F65" s="250">
        <v>26224.25</v>
      </c>
      <c r="H65" s="245">
        <v>4730</v>
      </c>
      <c r="I65" s="245">
        <v>284730</v>
      </c>
      <c r="L65" s="245">
        <v>183824</v>
      </c>
      <c r="P65" s="250">
        <v>86809.7</v>
      </c>
      <c r="Q65" s="40">
        <v>2056145.55</v>
      </c>
      <c r="S65" s="40">
        <v>744945.7</v>
      </c>
      <c r="V65" s="246">
        <v>492338.32</v>
      </c>
      <c r="Y65" s="246">
        <v>760314.32</v>
      </c>
      <c r="AA65" s="246">
        <v>8672</v>
      </c>
      <c r="AB65" s="250">
        <v>311523.73</v>
      </c>
      <c r="AC65" s="250">
        <v>41237.35</v>
      </c>
    </row>
    <row r="66" spans="1:31" x14ac:dyDescent="0.2">
      <c r="A66" s="262" t="s">
        <v>271</v>
      </c>
      <c r="B66" s="244">
        <v>632684.9</v>
      </c>
      <c r="D66" s="244">
        <v>90426.46</v>
      </c>
      <c r="E66" s="250">
        <v>580005.13</v>
      </c>
      <c r="F66" s="250">
        <v>369745.14</v>
      </c>
      <c r="H66" s="245">
        <v>15284.68</v>
      </c>
      <c r="I66" s="245">
        <v>15473.86</v>
      </c>
      <c r="M66" s="250">
        <v>18753.39</v>
      </c>
      <c r="P66" s="250">
        <v>-1271880.18</v>
      </c>
      <c r="Q66" s="40">
        <v>2912713.08</v>
      </c>
      <c r="S66" s="40">
        <v>1155594.47</v>
      </c>
      <c r="Y66" s="246">
        <v>213768</v>
      </c>
      <c r="AB66" s="250">
        <v>769531.35</v>
      </c>
      <c r="AC66" s="250">
        <v>131972.32</v>
      </c>
      <c r="AE66" s="250">
        <v>51750</v>
      </c>
    </row>
    <row r="67" spans="1:31" x14ac:dyDescent="0.2">
      <c r="A67" s="262" t="s">
        <v>272</v>
      </c>
      <c r="B67" s="244">
        <v>564650.05000000005</v>
      </c>
      <c r="D67" s="244">
        <v>53678.12</v>
      </c>
      <c r="E67" s="250">
        <v>835668.35</v>
      </c>
      <c r="F67" s="250">
        <v>392323.74</v>
      </c>
      <c r="H67" s="245">
        <v>9610</v>
      </c>
      <c r="I67" s="245">
        <v>28615.02</v>
      </c>
      <c r="L67" s="245">
        <v>48600</v>
      </c>
      <c r="M67" s="250">
        <v>1869.24</v>
      </c>
      <c r="Q67" s="40">
        <v>1364480.05</v>
      </c>
      <c r="S67" s="40">
        <v>592252.91</v>
      </c>
      <c r="T67" s="40">
        <v>95100</v>
      </c>
      <c r="Y67" s="246">
        <v>166846</v>
      </c>
      <c r="AB67" s="250">
        <v>350884.56</v>
      </c>
      <c r="AC67" s="250">
        <v>88597.85</v>
      </c>
    </row>
    <row r="68" spans="1:31" x14ac:dyDescent="0.2">
      <c r="A68" s="262" t="s">
        <v>273</v>
      </c>
      <c r="B68" s="244">
        <v>429291.93</v>
      </c>
      <c r="D68" s="244">
        <v>9968.41</v>
      </c>
      <c r="E68" s="250">
        <v>731063.2</v>
      </c>
      <c r="F68" s="250">
        <v>231018.99</v>
      </c>
      <c r="H68" s="245">
        <v>36500</v>
      </c>
      <c r="I68" s="245">
        <v>22575.25</v>
      </c>
      <c r="M68" s="250">
        <v>1886.22</v>
      </c>
      <c r="O68" s="250">
        <v>-955595.87</v>
      </c>
      <c r="Q68" s="40">
        <v>2067672.51</v>
      </c>
      <c r="S68" s="40">
        <v>729225.15</v>
      </c>
      <c r="T68" s="40">
        <v>35800</v>
      </c>
      <c r="U68" s="40">
        <v>277.89</v>
      </c>
      <c r="Y68" s="246">
        <v>75546</v>
      </c>
      <c r="AB68" s="250">
        <v>326129.75</v>
      </c>
      <c r="AC68" s="250">
        <v>105524.87</v>
      </c>
    </row>
    <row r="69" spans="1:31" x14ac:dyDescent="0.2">
      <c r="A69" s="275" t="s">
        <v>274</v>
      </c>
      <c r="B69" s="244">
        <v>661024.44999999995</v>
      </c>
      <c r="D69" s="244">
        <v>8472.09</v>
      </c>
      <c r="E69" s="250">
        <v>1142733.44</v>
      </c>
      <c r="F69" s="250">
        <v>354027.34</v>
      </c>
      <c r="H69" s="245">
        <v>0</v>
      </c>
      <c r="I69" s="245">
        <v>4390.55</v>
      </c>
      <c r="M69" s="250">
        <v>-975</v>
      </c>
      <c r="Q69" s="40">
        <v>2226508.67</v>
      </c>
      <c r="S69" s="40">
        <v>1087918.49</v>
      </c>
      <c r="V69" s="246">
        <v>160000</v>
      </c>
      <c r="Y69" s="246">
        <v>136240</v>
      </c>
      <c r="AA69" s="246">
        <v>304</v>
      </c>
      <c r="AB69" s="250">
        <v>266453.96999999997</v>
      </c>
      <c r="AC69" s="250">
        <v>105303.66</v>
      </c>
    </row>
    <row r="70" spans="1:31" x14ac:dyDescent="0.2">
      <c r="A70" s="262" t="s">
        <v>275</v>
      </c>
      <c r="B70" s="244">
        <v>610868.57999999996</v>
      </c>
      <c r="C70" s="244">
        <v>15040</v>
      </c>
      <c r="D70" s="244">
        <v>92536.79</v>
      </c>
      <c r="E70" s="250">
        <v>381814.07</v>
      </c>
      <c r="F70" s="250">
        <v>587455.72</v>
      </c>
      <c r="H70" s="245">
        <v>11500</v>
      </c>
      <c r="I70" s="245">
        <v>14619.09</v>
      </c>
      <c r="L70" s="245">
        <v>156440</v>
      </c>
      <c r="M70" s="250">
        <v>323.39999999999998</v>
      </c>
      <c r="Q70" s="40">
        <v>2114406.96</v>
      </c>
      <c r="S70" s="40">
        <v>1108879.9099999999</v>
      </c>
      <c r="Y70" s="246">
        <v>211521</v>
      </c>
      <c r="AB70" s="250">
        <v>544781.26</v>
      </c>
      <c r="AC70" s="250">
        <v>95690.91</v>
      </c>
    </row>
    <row r="73" spans="1:31" ht="24" x14ac:dyDescent="0.55000000000000004">
      <c r="A73" s="194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L123"/>
  <sheetViews>
    <sheetView zoomScale="60" zoomScaleNormal="60" workbookViewId="0">
      <selection activeCell="AL12" sqref="AL12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65" bestFit="1" customWidth="1"/>
    <col min="4" max="4" width="26.875" style="65" customWidth="1"/>
    <col min="5" max="5" width="42.375" style="251" bestFit="1" customWidth="1"/>
    <col min="6" max="6" width="34.875" style="89" bestFit="1" customWidth="1"/>
    <col min="7" max="7" width="33.875" style="89" bestFit="1" customWidth="1"/>
    <col min="8" max="8" width="25.5" style="89" bestFit="1" customWidth="1"/>
    <col min="9" max="9" width="24.875" style="89" bestFit="1" customWidth="1"/>
    <col min="10" max="11" width="17" style="251" bestFit="1" customWidth="1"/>
    <col min="12" max="12" width="19.125" style="232" bestFit="1" customWidth="1"/>
    <col min="13" max="13" width="21" style="232" bestFit="1" customWidth="1"/>
    <col min="14" max="14" width="20.5" style="232" bestFit="1" customWidth="1"/>
    <col min="15" max="15" width="22.875" style="232" bestFit="1" customWidth="1"/>
    <col min="16" max="16" width="24.875" style="251" bestFit="1" customWidth="1"/>
    <col min="17" max="18" width="28.625" style="251" bestFit="1" customWidth="1"/>
    <col min="19" max="19" width="17" style="251" bestFit="1" customWidth="1"/>
    <col min="20" max="20" width="28.875" style="73" bestFit="1" customWidth="1"/>
    <col min="21" max="21" width="46" style="73" bestFit="1" customWidth="1"/>
    <col min="22" max="22" width="46.625" style="73" bestFit="1" customWidth="1"/>
    <col min="23" max="23" width="30.125" style="73" bestFit="1" customWidth="1"/>
    <col min="24" max="24" width="57" style="73" bestFit="1" customWidth="1"/>
    <col min="25" max="25" width="17" style="340" bestFit="1" customWidth="1"/>
    <col min="26" max="26" width="21.625" style="340" bestFit="1" customWidth="1"/>
    <col min="27" max="27" width="28" style="340" bestFit="1" customWidth="1"/>
    <col min="28" max="28" width="26.375" style="340" bestFit="1" customWidth="1"/>
    <col min="29" max="29" width="44.875" style="340" bestFit="1" customWidth="1"/>
    <col min="30" max="30" width="32.375" style="340" bestFit="1" customWidth="1"/>
    <col min="31" max="31" width="32.875" style="340" bestFit="1" customWidth="1"/>
    <col min="32" max="32" width="34.25" style="340" bestFit="1" customWidth="1"/>
    <col min="33" max="33" width="17.25" style="41" bestFit="1" customWidth="1"/>
    <col min="34" max="34" width="14.5" style="28" bestFit="1" customWidth="1"/>
    <col min="35" max="35" width="15.125" style="25" bestFit="1" customWidth="1"/>
    <col min="36" max="36" width="16.125" style="37" bestFit="1" customWidth="1"/>
    <col min="37" max="37" width="16.125" style="35" bestFit="1" customWidth="1"/>
    <col min="38" max="38" width="15.75" style="26" bestFit="1" customWidth="1"/>
    <col min="39" max="16384" width="9" style="1"/>
  </cols>
  <sheetData>
    <row r="1" spans="1:38" x14ac:dyDescent="0.2">
      <c r="E1" s="251" t="s">
        <v>2457</v>
      </c>
      <c r="F1" s="89" t="s">
        <v>2458</v>
      </c>
      <c r="G1" s="89" t="s">
        <v>2459</v>
      </c>
      <c r="H1" s="89" t="s">
        <v>2460</v>
      </c>
      <c r="I1" s="89" t="s">
        <v>2607</v>
      </c>
      <c r="J1" s="251" t="s">
        <v>2461</v>
      </c>
      <c r="K1" s="251" t="s">
        <v>2462</v>
      </c>
      <c r="L1" s="232" t="s">
        <v>2464</v>
      </c>
      <c r="M1" s="232" t="s">
        <v>2465</v>
      </c>
      <c r="N1" s="232" t="s">
        <v>2468</v>
      </c>
      <c r="O1" s="232" t="s">
        <v>2469</v>
      </c>
      <c r="P1" s="251" t="s">
        <v>2470</v>
      </c>
      <c r="Q1" s="251" t="s">
        <v>2471</v>
      </c>
      <c r="R1" s="251" t="s">
        <v>2472</v>
      </c>
      <c r="S1" s="251" t="s">
        <v>2473</v>
      </c>
      <c r="T1" s="73" t="s">
        <v>2475</v>
      </c>
      <c r="U1" s="73" t="s">
        <v>2476</v>
      </c>
      <c r="V1" s="73" t="s">
        <v>2477</v>
      </c>
      <c r="W1" s="73" t="s">
        <v>2478</v>
      </c>
      <c r="X1" s="73" t="s">
        <v>2480</v>
      </c>
      <c r="Y1" s="340" t="s">
        <v>2481</v>
      </c>
      <c r="Z1" s="340" t="s">
        <v>2947</v>
      </c>
      <c r="AA1" s="340" t="s">
        <v>2482</v>
      </c>
      <c r="AB1" s="340" t="s">
        <v>2483</v>
      </c>
      <c r="AC1" s="340" t="s">
        <v>2484</v>
      </c>
      <c r="AD1" s="340" t="s">
        <v>2485</v>
      </c>
      <c r="AE1" s="340" t="s">
        <v>2486</v>
      </c>
      <c r="AF1" s="340" t="s">
        <v>2487</v>
      </c>
      <c r="AG1" s="40" t="s">
        <v>6</v>
      </c>
      <c r="AH1" s="27" t="s">
        <v>7</v>
      </c>
      <c r="AI1" s="14" t="s">
        <v>8</v>
      </c>
      <c r="AJ1" s="17" t="s">
        <v>9</v>
      </c>
      <c r="AK1" s="18" t="s">
        <v>10</v>
      </c>
      <c r="AL1" s="57" t="s">
        <v>11</v>
      </c>
    </row>
    <row r="2" spans="1:38" x14ac:dyDescent="0.2">
      <c r="E2" s="251" t="s">
        <v>2488</v>
      </c>
      <c r="F2" s="89" t="s">
        <v>2489</v>
      </c>
      <c r="G2" s="89" t="s">
        <v>2490</v>
      </c>
      <c r="H2" s="89" t="s">
        <v>2491</v>
      </c>
      <c r="I2" s="89" t="s">
        <v>2614</v>
      </c>
      <c r="J2" s="251" t="s">
        <v>2492</v>
      </c>
      <c r="K2" s="251" t="s">
        <v>2493</v>
      </c>
      <c r="L2" s="232" t="s">
        <v>2495</v>
      </c>
      <c r="M2" s="232" t="s">
        <v>2496</v>
      </c>
      <c r="N2" s="232" t="s">
        <v>2499</v>
      </c>
      <c r="O2" s="232" t="s">
        <v>2500</v>
      </c>
      <c r="P2" s="251" t="s">
        <v>2501</v>
      </c>
      <c r="Q2" s="251" t="s">
        <v>2502</v>
      </c>
      <c r="R2" s="251" t="s">
        <v>2503</v>
      </c>
      <c r="S2" s="251" t="s">
        <v>2504</v>
      </c>
      <c r="T2" s="73" t="s">
        <v>2506</v>
      </c>
      <c r="U2" s="73" t="s">
        <v>2507</v>
      </c>
      <c r="V2" s="73" t="s">
        <v>2508</v>
      </c>
      <c r="W2" s="73" t="s">
        <v>2509</v>
      </c>
      <c r="X2" s="73" t="s">
        <v>2511</v>
      </c>
      <c r="Y2" s="340" t="s">
        <v>2512</v>
      </c>
      <c r="Z2" s="340" t="s">
        <v>2949</v>
      </c>
      <c r="AA2" s="340" t="s">
        <v>2513</v>
      </c>
      <c r="AB2" s="340" t="s">
        <v>2514</v>
      </c>
      <c r="AC2" s="340" t="s">
        <v>2515</v>
      </c>
      <c r="AD2" s="340" t="s">
        <v>2516</v>
      </c>
      <c r="AE2" s="340" t="s">
        <v>2517</v>
      </c>
      <c r="AF2" s="340" t="s">
        <v>2518</v>
      </c>
      <c r="AG2" s="40"/>
      <c r="AH2" s="27"/>
      <c r="AI2" s="14"/>
      <c r="AJ2" s="19"/>
      <c r="AK2" s="20"/>
      <c r="AL2" s="14"/>
    </row>
    <row r="3" spans="1:38" x14ac:dyDescent="0.2">
      <c r="C3" s="65" t="s">
        <v>810</v>
      </c>
      <c r="E3" s="251" t="s">
        <v>2519</v>
      </c>
      <c r="F3" s="89">
        <v>70663434.310000002</v>
      </c>
      <c r="G3" s="89">
        <v>342375</v>
      </c>
      <c r="H3" s="89">
        <v>3319397.51</v>
      </c>
      <c r="I3" s="89">
        <v>81.48</v>
      </c>
      <c r="J3" s="251">
        <v>83481505.75</v>
      </c>
      <c r="K3" s="251">
        <v>28715941.719999999</v>
      </c>
      <c r="L3" s="232">
        <v>721050.61</v>
      </c>
      <c r="M3" s="232">
        <v>1154217.1599999999</v>
      </c>
      <c r="N3" s="232">
        <v>51030</v>
      </c>
      <c r="O3" s="232">
        <v>1067867.25</v>
      </c>
      <c r="P3" s="251">
        <v>376424.65</v>
      </c>
      <c r="Q3" s="251">
        <v>18733517.449999999</v>
      </c>
      <c r="R3" s="251">
        <v>13523650.48</v>
      </c>
      <c r="S3" s="251">
        <v>134793577.41999999</v>
      </c>
      <c r="T3" s="73">
        <v>69502409.939999998</v>
      </c>
      <c r="U3" s="73">
        <v>5288492.6399999997</v>
      </c>
      <c r="V3" s="73">
        <v>10869.32</v>
      </c>
      <c r="W3" s="73">
        <v>63180958.009999998</v>
      </c>
      <c r="X3" s="73">
        <v>5000460.71</v>
      </c>
      <c r="Y3" s="340">
        <v>76905764.269999996</v>
      </c>
      <c r="Z3" s="340">
        <v>2400</v>
      </c>
      <c r="AA3" s="340">
        <v>5816</v>
      </c>
      <c r="AB3" s="340">
        <v>45532.11</v>
      </c>
      <c r="AC3" s="340">
        <v>23797379.129999999</v>
      </c>
      <c r="AD3" s="340">
        <v>10755361.310000001</v>
      </c>
      <c r="AE3" s="340">
        <v>289030</v>
      </c>
      <c r="AF3" s="340">
        <v>709035.95</v>
      </c>
      <c r="AG3" s="73">
        <f t="shared" ref="AG3:AL3" si="0">SUM(AG4:AG123)</f>
        <v>74296946.60999997</v>
      </c>
      <c r="AH3" s="78">
        <f t="shared" si="0"/>
        <v>2961500.02</v>
      </c>
      <c r="AI3" s="21">
        <f t="shared" si="0"/>
        <v>71335446.590000018</v>
      </c>
      <c r="AJ3" s="22">
        <f t="shared" si="0"/>
        <v>147414712.92000005</v>
      </c>
      <c r="AK3" s="16">
        <f t="shared" si="0"/>
        <v>107027539.34</v>
      </c>
      <c r="AL3" s="26">
        <f t="shared" si="0"/>
        <v>40387173.580000013</v>
      </c>
    </row>
    <row r="4" spans="1:38" x14ac:dyDescent="0.2">
      <c r="E4" s="251" t="s">
        <v>2951</v>
      </c>
      <c r="F4" s="89">
        <v>1225345.6299999999</v>
      </c>
      <c r="H4" s="89">
        <v>47442</v>
      </c>
      <c r="I4" s="89">
        <v>0</v>
      </c>
      <c r="J4" s="251">
        <v>8</v>
      </c>
      <c r="K4" s="251">
        <v>346659.85</v>
      </c>
      <c r="N4" s="232">
        <v>9990</v>
      </c>
      <c r="O4" s="232">
        <v>624360.04</v>
      </c>
      <c r="Q4" s="251">
        <v>571683.59</v>
      </c>
      <c r="R4" s="251">
        <v>-7.18</v>
      </c>
      <c r="S4" s="251">
        <v>560321.12</v>
      </c>
      <c r="V4" s="73">
        <v>41.44</v>
      </c>
      <c r="W4" s="73">
        <v>1198772.75</v>
      </c>
      <c r="X4" s="73">
        <v>54014.75</v>
      </c>
      <c r="Y4" s="340">
        <v>1222962.75</v>
      </c>
      <c r="AB4" s="340">
        <v>5095</v>
      </c>
      <c r="AC4" s="340">
        <v>105838.88</v>
      </c>
      <c r="AD4" s="340">
        <v>65824.399999999994</v>
      </c>
      <c r="AG4" s="73">
        <f t="shared" ref="AG4:AG12" si="1">SUM(F4:I4)</f>
        <v>1272787.6299999999</v>
      </c>
      <c r="AH4" s="78">
        <f t="shared" ref="AH4:AH12" si="2">SUM(L4:O4)</f>
        <v>634350.04</v>
      </c>
      <c r="AI4" s="21">
        <f>AG4-AH4</f>
        <v>638437.58999999985</v>
      </c>
      <c r="AJ4" s="22">
        <f t="shared" ref="AJ4:AJ11" si="3">SUM(T4:Y4)</f>
        <v>2475791.69</v>
      </c>
      <c r="AK4" s="16">
        <f t="shared" ref="AK4:AK11" si="4">SUM(Z4:AF4)</f>
        <v>176758.28</v>
      </c>
      <c r="AL4" s="26">
        <f>AJ4-AK4</f>
        <v>2299033.41</v>
      </c>
    </row>
    <row r="5" spans="1:38" x14ac:dyDescent="0.2">
      <c r="E5" s="251" t="s">
        <v>2952</v>
      </c>
      <c r="F5" s="89">
        <v>19040</v>
      </c>
      <c r="H5" s="89">
        <v>15100</v>
      </c>
      <c r="I5" s="89">
        <v>0</v>
      </c>
      <c r="J5" s="251">
        <v>260873.72</v>
      </c>
      <c r="K5" s="251">
        <v>273719.18</v>
      </c>
      <c r="L5" s="232">
        <v>14885</v>
      </c>
      <c r="O5" s="232">
        <v>19040</v>
      </c>
      <c r="Q5" s="251">
        <v>-1240421.3600000001</v>
      </c>
      <c r="R5" s="251">
        <v>-2014</v>
      </c>
      <c r="S5" s="251">
        <v>2026803.02</v>
      </c>
      <c r="W5" s="73">
        <v>400463</v>
      </c>
      <c r="X5" s="73">
        <v>77575.649999999994</v>
      </c>
      <c r="Y5" s="340">
        <v>400463</v>
      </c>
      <c r="AC5" s="340">
        <v>150381.65</v>
      </c>
      <c r="AD5" s="340">
        <v>176753.76</v>
      </c>
      <c r="AG5" s="73">
        <f t="shared" si="1"/>
        <v>34140</v>
      </c>
      <c r="AH5" s="78">
        <f t="shared" si="2"/>
        <v>33925</v>
      </c>
      <c r="AI5" s="21">
        <f t="shared" ref="AI5:AI68" si="5">AG5-AH5</f>
        <v>215</v>
      </c>
      <c r="AJ5" s="22">
        <f t="shared" si="3"/>
        <v>878501.65</v>
      </c>
      <c r="AK5" s="16">
        <f t="shared" si="4"/>
        <v>327135.41000000003</v>
      </c>
      <c r="AL5" s="26">
        <f t="shared" ref="AL5:AL68" si="6">AJ5-AK5</f>
        <v>551366.24</v>
      </c>
    </row>
    <row r="6" spans="1:38" x14ac:dyDescent="0.2">
      <c r="E6" s="251" t="s">
        <v>2953</v>
      </c>
      <c r="F6" s="89">
        <v>0</v>
      </c>
      <c r="H6" s="89">
        <v>18988</v>
      </c>
      <c r="J6" s="251">
        <v>2527807.79</v>
      </c>
      <c r="K6" s="251">
        <v>12</v>
      </c>
      <c r="L6" s="232">
        <v>26155</v>
      </c>
      <c r="M6" s="232">
        <v>7541.82</v>
      </c>
      <c r="N6" s="232">
        <v>8000</v>
      </c>
      <c r="O6" s="232">
        <v>2100</v>
      </c>
      <c r="Q6" s="251">
        <v>1942921.35</v>
      </c>
      <c r="S6" s="251">
        <v>716949.66</v>
      </c>
      <c r="U6" s="73">
        <v>2000</v>
      </c>
      <c r="W6" s="73">
        <v>1058216</v>
      </c>
      <c r="X6" s="73">
        <v>90301.71</v>
      </c>
      <c r="Y6" s="340">
        <v>1062676</v>
      </c>
      <c r="AC6" s="340">
        <v>171432.53</v>
      </c>
      <c r="AD6" s="340">
        <v>73269.22</v>
      </c>
      <c r="AG6" s="73">
        <f t="shared" si="1"/>
        <v>18988</v>
      </c>
      <c r="AH6" s="78">
        <f t="shared" si="2"/>
        <v>43796.82</v>
      </c>
      <c r="AI6" s="21">
        <f t="shared" si="5"/>
        <v>-24808.82</v>
      </c>
      <c r="AJ6" s="22">
        <f t="shared" si="3"/>
        <v>2213193.71</v>
      </c>
      <c r="AK6" s="16">
        <f t="shared" si="4"/>
        <v>244701.75</v>
      </c>
      <c r="AL6" s="26">
        <f t="shared" si="6"/>
        <v>1968491.96</v>
      </c>
    </row>
    <row r="7" spans="1:38" x14ac:dyDescent="0.2">
      <c r="A7" s="1" t="s">
        <v>588</v>
      </c>
      <c r="E7" s="251" t="s">
        <v>2954</v>
      </c>
      <c r="F7" s="89">
        <v>2057.19</v>
      </c>
      <c r="H7" s="89">
        <v>48023.18</v>
      </c>
      <c r="I7" s="89">
        <v>0</v>
      </c>
      <c r="J7" s="251">
        <v>3199577.28</v>
      </c>
      <c r="K7" s="251">
        <v>256305.66</v>
      </c>
      <c r="L7" s="232">
        <v>24343.65</v>
      </c>
      <c r="M7" s="232">
        <v>2186.8000000000002</v>
      </c>
      <c r="N7" s="232">
        <v>10000</v>
      </c>
      <c r="O7" s="232">
        <v>0</v>
      </c>
      <c r="Q7" s="251">
        <v>3083546.99</v>
      </c>
      <c r="S7" s="251">
        <v>550717.67000000004</v>
      </c>
      <c r="W7" s="73">
        <v>621935.5</v>
      </c>
      <c r="X7" s="73">
        <v>50645.85</v>
      </c>
      <c r="Y7" s="340">
        <v>661135.5</v>
      </c>
      <c r="AC7" s="340">
        <v>51719.45</v>
      </c>
      <c r="AD7" s="340">
        <v>124558.2</v>
      </c>
      <c r="AG7" s="73">
        <f t="shared" si="1"/>
        <v>50080.37</v>
      </c>
      <c r="AH7" s="78">
        <f t="shared" si="2"/>
        <v>36530.449999999997</v>
      </c>
      <c r="AI7" s="21">
        <f t="shared" si="5"/>
        <v>13549.920000000006</v>
      </c>
      <c r="AJ7" s="22">
        <f t="shared" si="3"/>
        <v>1333716.8500000001</v>
      </c>
      <c r="AK7" s="16">
        <f t="shared" si="4"/>
        <v>176277.65</v>
      </c>
      <c r="AL7" s="26">
        <f t="shared" si="6"/>
        <v>1157439.2000000002</v>
      </c>
    </row>
    <row r="8" spans="1:38" x14ac:dyDescent="0.2">
      <c r="E8" s="251" t="s">
        <v>2955</v>
      </c>
      <c r="F8" s="89">
        <v>183341.02</v>
      </c>
      <c r="G8" s="89">
        <v>0</v>
      </c>
      <c r="H8" s="89">
        <v>17170</v>
      </c>
      <c r="I8" s="89">
        <v>73.98</v>
      </c>
      <c r="J8" s="251">
        <v>599581.49</v>
      </c>
      <c r="K8" s="251">
        <v>14709.95</v>
      </c>
      <c r="L8" s="232">
        <v>87485.16</v>
      </c>
      <c r="M8" s="232">
        <v>13375.37</v>
      </c>
      <c r="N8" s="232">
        <v>8000</v>
      </c>
      <c r="O8" s="232">
        <v>0</v>
      </c>
      <c r="R8" s="251">
        <v>-1792730.97</v>
      </c>
      <c r="S8" s="251">
        <v>2257089.6800000002</v>
      </c>
      <c r="U8" s="73">
        <v>196750</v>
      </c>
      <c r="W8" s="73">
        <v>658330.5</v>
      </c>
      <c r="X8" s="73">
        <v>409073.45</v>
      </c>
      <c r="Y8" s="340">
        <v>675130.5</v>
      </c>
      <c r="AB8" s="340">
        <v>17128</v>
      </c>
      <c r="AC8" s="340">
        <v>237073.2</v>
      </c>
      <c r="AD8" s="340">
        <v>93165.05</v>
      </c>
      <c r="AG8" s="73">
        <f t="shared" si="1"/>
        <v>200585</v>
      </c>
      <c r="AH8" s="78">
        <f t="shared" si="2"/>
        <v>108860.53</v>
      </c>
      <c r="AI8" s="21">
        <f t="shared" si="5"/>
        <v>91724.47</v>
      </c>
      <c r="AJ8" s="22">
        <f t="shared" si="3"/>
        <v>1939284.45</v>
      </c>
      <c r="AK8" s="16">
        <f t="shared" si="4"/>
        <v>347366.25</v>
      </c>
      <c r="AL8" s="26">
        <f t="shared" si="6"/>
        <v>1591918.2</v>
      </c>
    </row>
    <row r="9" spans="1:38" x14ac:dyDescent="0.2">
      <c r="E9" s="251" t="s">
        <v>2956</v>
      </c>
      <c r="F9" s="89">
        <v>0</v>
      </c>
      <c r="H9" s="89">
        <v>0</v>
      </c>
      <c r="I9" s="89">
        <v>0</v>
      </c>
      <c r="J9" s="251">
        <v>3758992.59</v>
      </c>
      <c r="K9" s="251">
        <v>191031.83</v>
      </c>
      <c r="L9" s="232">
        <v>26600</v>
      </c>
      <c r="M9" s="232">
        <v>633.30999999999995</v>
      </c>
      <c r="O9" s="232">
        <v>0</v>
      </c>
      <c r="Q9" s="251">
        <v>3848274.32</v>
      </c>
      <c r="R9" s="251">
        <v>2230</v>
      </c>
      <c r="S9" s="251">
        <v>253201</v>
      </c>
      <c r="W9" s="73">
        <v>358800</v>
      </c>
      <c r="X9" s="73">
        <v>60978.76</v>
      </c>
      <c r="Y9" s="340">
        <v>358800</v>
      </c>
      <c r="AC9" s="340">
        <v>88212.07</v>
      </c>
      <c r="AD9" s="340">
        <v>153680.9</v>
      </c>
      <c r="AG9" s="73">
        <f t="shared" si="1"/>
        <v>0</v>
      </c>
      <c r="AH9" s="78">
        <f t="shared" si="2"/>
        <v>27233.31</v>
      </c>
      <c r="AI9" s="21">
        <f t="shared" si="5"/>
        <v>-27233.31</v>
      </c>
      <c r="AJ9" s="22">
        <f t="shared" si="3"/>
        <v>778578.76</v>
      </c>
      <c r="AK9" s="16">
        <f t="shared" si="4"/>
        <v>241892.97</v>
      </c>
      <c r="AL9" s="26">
        <f t="shared" si="6"/>
        <v>536685.79</v>
      </c>
    </row>
    <row r="10" spans="1:38" x14ac:dyDescent="0.2">
      <c r="E10" s="251" t="s">
        <v>2957</v>
      </c>
      <c r="F10" s="89">
        <v>1681.72</v>
      </c>
      <c r="H10" s="89">
        <v>500</v>
      </c>
      <c r="I10" s="89">
        <v>0</v>
      </c>
      <c r="J10" s="251">
        <v>3284204.14</v>
      </c>
      <c r="K10" s="251">
        <v>3</v>
      </c>
      <c r="L10" s="232">
        <v>8300</v>
      </c>
      <c r="M10" s="232">
        <v>3636.25</v>
      </c>
      <c r="N10" s="232">
        <v>2040</v>
      </c>
      <c r="O10" s="232">
        <v>0</v>
      </c>
      <c r="Q10" s="251">
        <v>3264132.34</v>
      </c>
      <c r="R10" s="251">
        <v>6859.68</v>
      </c>
      <c r="V10" s="73">
        <v>22.42</v>
      </c>
      <c r="W10" s="73">
        <v>303976.63</v>
      </c>
      <c r="X10" s="73">
        <v>198261.1</v>
      </c>
      <c r="Y10" s="340">
        <v>316476.63</v>
      </c>
      <c r="AB10" s="340">
        <v>7879.11</v>
      </c>
      <c r="AC10" s="340">
        <v>105833.52</v>
      </c>
      <c r="AD10" s="340">
        <v>70650.3</v>
      </c>
      <c r="AG10" s="73">
        <f t="shared" si="1"/>
        <v>2181.7200000000003</v>
      </c>
      <c r="AH10" s="78">
        <f t="shared" si="2"/>
        <v>13976.25</v>
      </c>
      <c r="AI10" s="21">
        <f t="shared" si="5"/>
        <v>-11794.529999999999</v>
      </c>
      <c r="AJ10" s="22">
        <f t="shared" si="3"/>
        <v>818736.78</v>
      </c>
      <c r="AK10" s="16">
        <f t="shared" si="4"/>
        <v>184362.93</v>
      </c>
      <c r="AL10" s="26">
        <f t="shared" si="6"/>
        <v>634373.85000000009</v>
      </c>
    </row>
    <row r="11" spans="1:38" x14ac:dyDescent="0.2">
      <c r="E11" s="251" t="s">
        <v>2958</v>
      </c>
      <c r="F11" s="89">
        <v>3900</v>
      </c>
      <c r="H11" s="89">
        <v>6140</v>
      </c>
      <c r="I11" s="89">
        <v>0</v>
      </c>
      <c r="J11" s="251">
        <v>3586003.77</v>
      </c>
      <c r="K11" s="251">
        <v>21717.33</v>
      </c>
      <c r="O11" s="232">
        <v>0</v>
      </c>
      <c r="Q11" s="251">
        <v>3583834.57</v>
      </c>
      <c r="R11" s="251">
        <v>668.56</v>
      </c>
      <c r="S11" s="251">
        <v>99610.62</v>
      </c>
      <c r="W11" s="73">
        <v>234181.5</v>
      </c>
      <c r="X11" s="73">
        <v>65854.36</v>
      </c>
      <c r="Y11" s="340">
        <v>240551.5</v>
      </c>
      <c r="AB11" s="340">
        <v>5110</v>
      </c>
      <c r="AC11" s="340">
        <v>44334.36</v>
      </c>
      <c r="AD11" s="340">
        <v>76392.649999999994</v>
      </c>
      <c r="AG11" s="73">
        <f t="shared" si="1"/>
        <v>10040</v>
      </c>
      <c r="AH11" s="78">
        <f t="shared" si="2"/>
        <v>0</v>
      </c>
      <c r="AI11" s="21">
        <f t="shared" si="5"/>
        <v>10040</v>
      </c>
      <c r="AJ11" s="22">
        <f t="shared" si="3"/>
        <v>540587.36</v>
      </c>
      <c r="AK11" s="16">
        <f t="shared" si="4"/>
        <v>125837.01</v>
      </c>
      <c r="AL11" s="26">
        <f t="shared" si="6"/>
        <v>414750.35</v>
      </c>
    </row>
    <row r="12" spans="1:38" x14ac:dyDescent="0.2">
      <c r="A12" s="1" t="s">
        <v>421</v>
      </c>
      <c r="B12" s="1" t="s">
        <v>423</v>
      </c>
      <c r="C12" s="65">
        <v>4017</v>
      </c>
      <c r="D12" s="65" t="s">
        <v>1022</v>
      </c>
      <c r="E12" s="251" t="s">
        <v>2959</v>
      </c>
      <c r="F12" s="89">
        <v>805749.27</v>
      </c>
      <c r="G12" s="89">
        <v>1875</v>
      </c>
      <c r="H12" s="89">
        <v>52150.86</v>
      </c>
      <c r="J12" s="251">
        <v>1200838.82</v>
      </c>
      <c r="K12" s="251">
        <v>331799.73</v>
      </c>
      <c r="L12" s="232">
        <v>7500</v>
      </c>
      <c r="M12" s="232">
        <v>18720</v>
      </c>
      <c r="R12" s="251">
        <v>204236.28</v>
      </c>
      <c r="S12" s="251">
        <v>685585.33</v>
      </c>
      <c r="T12" s="73">
        <v>516442.17</v>
      </c>
      <c r="U12" s="73">
        <v>192219</v>
      </c>
      <c r="W12" s="73">
        <v>1330694</v>
      </c>
      <c r="Y12" s="340">
        <v>1381900.4</v>
      </c>
      <c r="AC12" s="340">
        <v>151161.60999999999</v>
      </c>
      <c r="AD12" s="340">
        <v>163671.29</v>
      </c>
      <c r="AG12" s="73">
        <f t="shared" si="1"/>
        <v>859775.13</v>
      </c>
      <c r="AH12" s="78">
        <f t="shared" si="2"/>
        <v>26220</v>
      </c>
      <c r="AI12" s="21">
        <f>AG12-AH12</f>
        <v>833555.13</v>
      </c>
      <c r="AJ12" s="22">
        <f>SUM(T12:X12)</f>
        <v>2039355.17</v>
      </c>
      <c r="AK12" s="16">
        <f>SUM(Y12:AF12)</f>
        <v>1696733.2999999998</v>
      </c>
      <c r="AL12" s="26">
        <f>AJ12-AK12</f>
        <v>342621.87000000011</v>
      </c>
    </row>
    <row r="13" spans="1:38" x14ac:dyDescent="0.2">
      <c r="A13" s="1" t="s">
        <v>421</v>
      </c>
      <c r="B13" s="1" t="s">
        <v>423</v>
      </c>
      <c r="C13" s="65">
        <v>4254</v>
      </c>
      <c r="D13" s="65" t="s">
        <v>1023</v>
      </c>
      <c r="E13" s="251" t="s">
        <v>2960</v>
      </c>
      <c r="F13" s="89">
        <v>896802.61</v>
      </c>
      <c r="G13" s="89">
        <v>1875</v>
      </c>
      <c r="H13" s="89">
        <v>201333.15</v>
      </c>
      <c r="J13" s="251">
        <v>294770.78000000003</v>
      </c>
      <c r="K13" s="251">
        <v>258380.1</v>
      </c>
      <c r="L13" s="232">
        <v>0</v>
      </c>
      <c r="R13" s="251">
        <v>243061.17</v>
      </c>
      <c r="S13" s="251">
        <v>1517319.83</v>
      </c>
      <c r="T13" s="73">
        <v>539134.98</v>
      </c>
      <c r="U13" s="73">
        <v>319920</v>
      </c>
      <c r="W13" s="73">
        <v>1012042.5</v>
      </c>
      <c r="X13" s="73">
        <v>14000</v>
      </c>
      <c r="Y13" s="340">
        <v>1146087.5</v>
      </c>
      <c r="AC13" s="340">
        <v>111199.45</v>
      </c>
      <c r="AD13" s="340">
        <v>104228.21</v>
      </c>
      <c r="AG13" s="73">
        <f t="shared" ref="AG13:AG76" si="7">SUM(F13:I13)</f>
        <v>1100010.76</v>
      </c>
      <c r="AH13" s="78">
        <f t="shared" ref="AH13:AH76" si="8">SUM(L13:O13)</f>
        <v>0</v>
      </c>
      <c r="AI13" s="21">
        <f t="shared" si="5"/>
        <v>1100010.76</v>
      </c>
      <c r="AJ13" s="22">
        <f t="shared" ref="AJ13:AJ76" si="9">SUM(T13:X13)</f>
        <v>1885097.48</v>
      </c>
      <c r="AK13" s="16">
        <f t="shared" ref="AK13:AK76" si="10">SUM(Y13:AF13)</f>
        <v>1361515.16</v>
      </c>
      <c r="AL13" s="26">
        <f t="shared" si="6"/>
        <v>523582.32000000007</v>
      </c>
    </row>
    <row r="14" spans="1:38" x14ac:dyDescent="0.2">
      <c r="A14" s="1" t="s">
        <v>421</v>
      </c>
      <c r="B14" s="1" t="s">
        <v>423</v>
      </c>
      <c r="C14" s="65">
        <v>2828</v>
      </c>
      <c r="D14" s="65" t="s">
        <v>1024</v>
      </c>
      <c r="E14" s="251" t="s">
        <v>2961</v>
      </c>
      <c r="F14" s="89">
        <v>423422.38</v>
      </c>
      <c r="H14" s="89">
        <v>37744.89</v>
      </c>
      <c r="J14" s="251">
        <v>914336.47</v>
      </c>
      <c r="K14" s="251">
        <v>356531.46</v>
      </c>
      <c r="L14" s="232">
        <v>0</v>
      </c>
      <c r="R14" s="251">
        <v>167368.68</v>
      </c>
      <c r="S14" s="251">
        <v>1326846.8</v>
      </c>
      <c r="T14" s="73">
        <v>568974.87</v>
      </c>
      <c r="W14" s="73">
        <v>518962</v>
      </c>
      <c r="Y14" s="340">
        <v>566212</v>
      </c>
      <c r="AC14" s="340">
        <v>220551.21</v>
      </c>
      <c r="AD14" s="340">
        <v>146942.97</v>
      </c>
      <c r="AG14" s="73">
        <f t="shared" si="7"/>
        <v>461167.27</v>
      </c>
      <c r="AH14" s="78">
        <f t="shared" si="8"/>
        <v>0</v>
      </c>
      <c r="AI14" s="21">
        <f t="shared" si="5"/>
        <v>461167.27</v>
      </c>
      <c r="AJ14" s="22">
        <f t="shared" si="9"/>
        <v>1087936.8700000001</v>
      </c>
      <c r="AK14" s="16">
        <f t="shared" si="10"/>
        <v>933706.17999999993</v>
      </c>
      <c r="AL14" s="26">
        <f t="shared" si="6"/>
        <v>154230.69000000018</v>
      </c>
    </row>
    <row r="15" spans="1:38" x14ac:dyDescent="0.2">
      <c r="A15" s="1" t="s">
        <v>421</v>
      </c>
      <c r="B15" s="1" t="s">
        <v>423</v>
      </c>
      <c r="C15" s="65">
        <v>4184</v>
      </c>
      <c r="D15" s="65" t="s">
        <v>1025</v>
      </c>
      <c r="E15" s="251" t="s">
        <v>2962</v>
      </c>
      <c r="F15" s="89">
        <v>1041996.41</v>
      </c>
      <c r="G15" s="89">
        <v>1875</v>
      </c>
      <c r="H15" s="89">
        <v>89427.06</v>
      </c>
      <c r="J15" s="251">
        <v>31173.919999999998</v>
      </c>
      <c r="K15" s="251">
        <v>219467.65</v>
      </c>
      <c r="L15" s="232">
        <v>13000</v>
      </c>
      <c r="M15" s="232">
        <v>18780</v>
      </c>
      <c r="R15" s="251">
        <v>166554.06</v>
      </c>
      <c r="S15" s="251">
        <v>1336486.2</v>
      </c>
      <c r="T15" s="73">
        <v>1091995.47</v>
      </c>
      <c r="U15" s="73">
        <v>55160</v>
      </c>
      <c r="W15" s="73">
        <v>1239460</v>
      </c>
      <c r="X15" s="73">
        <v>21600</v>
      </c>
      <c r="Y15" s="340">
        <v>1337659</v>
      </c>
      <c r="AC15" s="340">
        <v>218753.88</v>
      </c>
      <c r="AD15" s="340">
        <v>90152.68</v>
      </c>
      <c r="AG15" s="73">
        <f t="shared" si="7"/>
        <v>1133298.47</v>
      </c>
      <c r="AH15" s="78">
        <f t="shared" si="8"/>
        <v>31780</v>
      </c>
      <c r="AI15" s="21">
        <f t="shared" si="5"/>
        <v>1101518.47</v>
      </c>
      <c r="AJ15" s="22">
        <f t="shared" si="9"/>
        <v>2408215.4699999997</v>
      </c>
      <c r="AK15" s="16">
        <f t="shared" si="10"/>
        <v>1646565.5599999998</v>
      </c>
      <c r="AL15" s="26">
        <f t="shared" si="6"/>
        <v>761649.90999999992</v>
      </c>
    </row>
    <row r="16" spans="1:38" x14ac:dyDescent="0.2">
      <c r="A16" s="1" t="s">
        <v>421</v>
      </c>
      <c r="B16" s="1" t="s">
        <v>423</v>
      </c>
      <c r="C16" s="65">
        <v>7069</v>
      </c>
      <c r="D16" s="65" t="s">
        <v>1026</v>
      </c>
      <c r="E16" s="251" t="s">
        <v>2963</v>
      </c>
      <c r="F16" s="89">
        <v>1445377.76</v>
      </c>
      <c r="H16" s="89">
        <v>100784.43</v>
      </c>
      <c r="J16" s="251">
        <v>983743.65</v>
      </c>
      <c r="K16" s="251">
        <v>435979.46</v>
      </c>
      <c r="L16" s="232">
        <v>117740</v>
      </c>
      <c r="M16" s="232">
        <v>7000</v>
      </c>
      <c r="O16" s="232">
        <v>34.049999999999997</v>
      </c>
      <c r="R16" s="251">
        <v>375090.9</v>
      </c>
      <c r="S16" s="251">
        <v>2146839.4900000002</v>
      </c>
      <c r="T16" s="73">
        <v>1008472.1</v>
      </c>
      <c r="U16" s="73">
        <v>200000</v>
      </c>
      <c r="W16" s="73">
        <v>1254186.7</v>
      </c>
      <c r="Y16" s="340">
        <v>1492574.82</v>
      </c>
      <c r="AC16" s="340">
        <v>246654.78</v>
      </c>
      <c r="AD16" s="340">
        <v>165084.13</v>
      </c>
      <c r="AG16" s="73">
        <f t="shared" si="7"/>
        <v>1546162.19</v>
      </c>
      <c r="AH16" s="78">
        <f t="shared" si="8"/>
        <v>124774.05</v>
      </c>
      <c r="AI16" s="21">
        <f t="shared" si="5"/>
        <v>1421388.14</v>
      </c>
      <c r="AJ16" s="22">
        <f t="shared" si="9"/>
        <v>2462658.7999999998</v>
      </c>
      <c r="AK16" s="16">
        <f t="shared" si="10"/>
        <v>1904313.73</v>
      </c>
      <c r="AL16" s="26">
        <f t="shared" si="6"/>
        <v>558345.06999999983</v>
      </c>
    </row>
    <row r="17" spans="1:38" x14ac:dyDescent="0.2">
      <c r="A17" s="1" t="s">
        <v>421</v>
      </c>
      <c r="B17" s="1" t="s">
        <v>423</v>
      </c>
      <c r="C17" s="65">
        <v>6198</v>
      </c>
      <c r="D17" s="65" t="s">
        <v>1027</v>
      </c>
      <c r="E17" s="251" t="s">
        <v>2964</v>
      </c>
      <c r="F17" s="89">
        <v>1269547.01</v>
      </c>
      <c r="G17" s="89">
        <v>1875</v>
      </c>
      <c r="H17" s="89">
        <v>77887.47</v>
      </c>
      <c r="J17" s="251">
        <v>119149.45</v>
      </c>
      <c r="K17" s="251">
        <v>285505.15000000002</v>
      </c>
      <c r="L17" s="232">
        <v>84000</v>
      </c>
      <c r="O17" s="232">
        <v>0</v>
      </c>
      <c r="R17" s="251">
        <v>269329.91999999998</v>
      </c>
      <c r="S17" s="251">
        <v>1602780.76</v>
      </c>
      <c r="T17" s="73">
        <v>1264589.68</v>
      </c>
      <c r="W17" s="73">
        <v>1028604.5</v>
      </c>
      <c r="X17" s="73">
        <v>20000</v>
      </c>
      <c r="Y17" s="340">
        <v>1296373.42</v>
      </c>
      <c r="AC17" s="340">
        <v>348773.41</v>
      </c>
      <c r="AD17" s="340">
        <v>91151.79</v>
      </c>
      <c r="AF17" s="340">
        <v>30000</v>
      </c>
      <c r="AG17" s="73">
        <f t="shared" si="7"/>
        <v>1349309.48</v>
      </c>
      <c r="AH17" s="78">
        <f t="shared" si="8"/>
        <v>84000</v>
      </c>
      <c r="AI17" s="21">
        <f t="shared" si="5"/>
        <v>1265309.48</v>
      </c>
      <c r="AJ17" s="22">
        <f t="shared" si="9"/>
        <v>2313194.1799999997</v>
      </c>
      <c r="AK17" s="16">
        <f t="shared" si="10"/>
        <v>1766298.6199999999</v>
      </c>
      <c r="AL17" s="26">
        <f t="shared" si="6"/>
        <v>546895.55999999982</v>
      </c>
    </row>
    <row r="18" spans="1:38" x14ac:dyDescent="0.2">
      <c r="A18" s="1" t="s">
        <v>421</v>
      </c>
      <c r="B18" s="1" t="s">
        <v>423</v>
      </c>
      <c r="C18" s="65">
        <v>2120</v>
      </c>
      <c r="D18" s="65" t="s">
        <v>1028</v>
      </c>
      <c r="E18" s="251" t="s">
        <v>2965</v>
      </c>
      <c r="F18" s="89">
        <v>1150352.68</v>
      </c>
      <c r="G18" s="89">
        <v>3750</v>
      </c>
      <c r="H18" s="89">
        <v>38813.49</v>
      </c>
      <c r="J18" s="251">
        <v>397105.59</v>
      </c>
      <c r="K18" s="251">
        <v>1872114.14</v>
      </c>
      <c r="L18" s="232">
        <v>-8000</v>
      </c>
      <c r="R18" s="251">
        <v>94033</v>
      </c>
      <c r="S18" s="251">
        <v>2036704.82</v>
      </c>
      <c r="T18" s="73">
        <v>1149537.33</v>
      </c>
      <c r="U18" s="73">
        <v>7600</v>
      </c>
      <c r="W18" s="73">
        <v>622123.5</v>
      </c>
      <c r="Y18" s="340">
        <v>654123.5</v>
      </c>
      <c r="AC18" s="340">
        <v>204267.31</v>
      </c>
      <c r="AD18" s="340">
        <v>417859.54</v>
      </c>
      <c r="AG18" s="73">
        <f t="shared" si="7"/>
        <v>1192916.17</v>
      </c>
      <c r="AH18" s="78">
        <f t="shared" si="8"/>
        <v>-8000</v>
      </c>
      <c r="AI18" s="21">
        <f t="shared" si="5"/>
        <v>1200916.17</v>
      </c>
      <c r="AJ18" s="22">
        <f t="shared" si="9"/>
        <v>1779260.83</v>
      </c>
      <c r="AK18" s="16">
        <f t="shared" si="10"/>
        <v>1276250.3500000001</v>
      </c>
      <c r="AL18" s="26">
        <f t="shared" si="6"/>
        <v>503010.48</v>
      </c>
    </row>
    <row r="19" spans="1:38" x14ac:dyDescent="0.2">
      <c r="A19" s="1" t="s">
        <v>421</v>
      </c>
      <c r="B19" s="1" t="s">
        <v>423</v>
      </c>
      <c r="C19" s="65">
        <v>808</v>
      </c>
      <c r="D19" s="65" t="s">
        <v>1029</v>
      </c>
      <c r="E19" s="251" t="s">
        <v>2966</v>
      </c>
      <c r="F19" s="89">
        <v>658611.29</v>
      </c>
      <c r="H19" s="89">
        <v>99435.02</v>
      </c>
      <c r="J19" s="251">
        <v>1114528.8600000001</v>
      </c>
      <c r="K19" s="251">
        <v>551847.36</v>
      </c>
      <c r="L19" s="232">
        <v>0</v>
      </c>
      <c r="M19" s="232">
        <v>7000</v>
      </c>
      <c r="R19" s="251">
        <v>107746.14</v>
      </c>
      <c r="S19" s="251">
        <v>118427.08</v>
      </c>
      <c r="T19" s="73">
        <v>477487.72</v>
      </c>
      <c r="U19" s="73">
        <v>40000</v>
      </c>
      <c r="W19" s="73">
        <v>500900</v>
      </c>
      <c r="Y19" s="340">
        <v>500900</v>
      </c>
      <c r="AC19" s="340">
        <v>169592.09</v>
      </c>
      <c r="AD19" s="340">
        <v>177930.72</v>
      </c>
      <c r="AG19" s="73">
        <f t="shared" si="7"/>
        <v>758046.31</v>
      </c>
      <c r="AH19" s="78">
        <f t="shared" si="8"/>
        <v>7000</v>
      </c>
      <c r="AI19" s="21">
        <f t="shared" si="5"/>
        <v>751046.31</v>
      </c>
      <c r="AJ19" s="22">
        <f t="shared" si="9"/>
        <v>1018387.72</v>
      </c>
      <c r="AK19" s="16">
        <f t="shared" si="10"/>
        <v>848422.80999999994</v>
      </c>
      <c r="AL19" s="26">
        <f t="shared" si="6"/>
        <v>169964.91000000003</v>
      </c>
    </row>
    <row r="20" spans="1:38" x14ac:dyDescent="0.2">
      <c r="A20" s="1" t="s">
        <v>421</v>
      </c>
      <c r="B20" s="1" t="s">
        <v>423</v>
      </c>
      <c r="C20" s="65">
        <v>5257</v>
      </c>
      <c r="D20" s="65" t="s">
        <v>1030</v>
      </c>
      <c r="E20" s="251" t="s">
        <v>2967</v>
      </c>
      <c r="F20" s="89">
        <v>1257174.23</v>
      </c>
      <c r="G20" s="89">
        <v>9375</v>
      </c>
      <c r="H20" s="89">
        <v>64541.23</v>
      </c>
      <c r="J20" s="251">
        <v>91495.54</v>
      </c>
      <c r="K20" s="251">
        <v>297588.95</v>
      </c>
      <c r="L20" s="232">
        <v>0</v>
      </c>
      <c r="M20" s="232">
        <v>8400</v>
      </c>
      <c r="R20" s="251">
        <v>218614.48</v>
      </c>
      <c r="S20" s="251">
        <v>1863971.92</v>
      </c>
      <c r="T20" s="73">
        <v>1088134.51</v>
      </c>
      <c r="U20" s="73">
        <v>140000</v>
      </c>
      <c r="W20" s="73">
        <v>417516</v>
      </c>
      <c r="Y20" s="340">
        <v>592449.84</v>
      </c>
      <c r="AC20" s="340">
        <v>260543.35999999999</v>
      </c>
      <c r="AD20" s="340">
        <v>115239.1</v>
      </c>
      <c r="AF20" s="340">
        <v>20000</v>
      </c>
      <c r="AG20" s="73">
        <f t="shared" si="7"/>
        <v>1331090.46</v>
      </c>
      <c r="AH20" s="78">
        <f t="shared" si="8"/>
        <v>8400</v>
      </c>
      <c r="AI20" s="21">
        <f t="shared" si="5"/>
        <v>1322690.46</v>
      </c>
      <c r="AJ20" s="22">
        <f t="shared" si="9"/>
        <v>1645650.51</v>
      </c>
      <c r="AK20" s="16">
        <f t="shared" si="10"/>
        <v>988232.29999999993</v>
      </c>
      <c r="AL20" s="26">
        <f t="shared" si="6"/>
        <v>657418.21000000008</v>
      </c>
    </row>
    <row r="21" spans="1:38" x14ac:dyDescent="0.2">
      <c r="A21" s="1" t="s">
        <v>421</v>
      </c>
      <c r="B21" s="1" t="s">
        <v>423</v>
      </c>
      <c r="C21" s="65">
        <v>5547</v>
      </c>
      <c r="D21" s="65" t="s">
        <v>1031</v>
      </c>
      <c r="E21" s="251" t="s">
        <v>2968</v>
      </c>
      <c r="F21" s="89">
        <v>1063803.6100000001</v>
      </c>
      <c r="G21" s="89">
        <v>1875</v>
      </c>
      <c r="H21" s="89">
        <v>129128.65</v>
      </c>
      <c r="J21" s="251">
        <v>670033.53</v>
      </c>
      <c r="K21" s="251">
        <v>1692060.03</v>
      </c>
      <c r="L21" s="232">
        <v>63000</v>
      </c>
      <c r="M21" s="232">
        <v>7000</v>
      </c>
      <c r="O21" s="232">
        <v>0</v>
      </c>
      <c r="R21" s="251">
        <v>431872.18</v>
      </c>
      <c r="S21" s="251">
        <v>2519990.75</v>
      </c>
      <c r="T21" s="73">
        <v>969994.62</v>
      </c>
      <c r="U21" s="73">
        <v>184000</v>
      </c>
      <c r="W21" s="73">
        <v>931525</v>
      </c>
      <c r="Y21" s="340">
        <v>1137825</v>
      </c>
      <c r="AC21" s="340">
        <v>736461.92</v>
      </c>
      <c r="AD21" s="340">
        <v>315645.31</v>
      </c>
      <c r="AG21" s="73">
        <f t="shared" si="7"/>
        <v>1194807.26</v>
      </c>
      <c r="AH21" s="78">
        <f t="shared" si="8"/>
        <v>70000</v>
      </c>
      <c r="AI21" s="21">
        <f t="shared" si="5"/>
        <v>1124807.26</v>
      </c>
      <c r="AJ21" s="22">
        <f t="shared" si="9"/>
        <v>2085519.62</v>
      </c>
      <c r="AK21" s="16">
        <f t="shared" si="10"/>
        <v>2189932.23</v>
      </c>
      <c r="AL21" s="26">
        <f t="shared" si="6"/>
        <v>-104412.60999999987</v>
      </c>
    </row>
    <row r="22" spans="1:38" x14ac:dyDescent="0.2">
      <c r="A22" s="1" t="s">
        <v>421</v>
      </c>
      <c r="B22" s="1" t="s">
        <v>423</v>
      </c>
      <c r="C22" s="65">
        <v>4817</v>
      </c>
      <c r="D22" s="65" t="s">
        <v>1032</v>
      </c>
      <c r="E22" s="251" t="s">
        <v>2969</v>
      </c>
      <c r="F22" s="89">
        <v>650729.91</v>
      </c>
      <c r="H22" s="89">
        <v>34612</v>
      </c>
      <c r="J22" s="251">
        <v>559493.44999999995</v>
      </c>
      <c r="K22" s="251">
        <v>409174.53</v>
      </c>
      <c r="L22" s="232">
        <v>0</v>
      </c>
      <c r="M22" s="232">
        <v>-13825</v>
      </c>
      <c r="R22" s="251">
        <v>203592.26</v>
      </c>
      <c r="S22" s="251">
        <v>4994895.4800000004</v>
      </c>
      <c r="T22" s="73">
        <v>673886.24</v>
      </c>
      <c r="U22" s="73">
        <v>155505</v>
      </c>
      <c r="W22" s="73">
        <v>880128.5</v>
      </c>
      <c r="X22" s="73">
        <v>10500</v>
      </c>
      <c r="Y22" s="340">
        <v>940041.5</v>
      </c>
      <c r="AC22" s="340">
        <v>438164.99</v>
      </c>
      <c r="AD22" s="340">
        <v>240521.4</v>
      </c>
      <c r="AG22" s="73">
        <f t="shared" si="7"/>
        <v>685341.91</v>
      </c>
      <c r="AH22" s="78">
        <f t="shared" si="8"/>
        <v>-13825</v>
      </c>
      <c r="AI22" s="21">
        <f t="shared" si="5"/>
        <v>699166.91</v>
      </c>
      <c r="AJ22" s="22">
        <f t="shared" si="9"/>
        <v>1720019.74</v>
      </c>
      <c r="AK22" s="16">
        <f t="shared" si="10"/>
        <v>1618727.89</v>
      </c>
      <c r="AL22" s="26">
        <f t="shared" si="6"/>
        <v>101291.85000000009</v>
      </c>
    </row>
    <row r="23" spans="1:38" x14ac:dyDescent="0.2">
      <c r="A23" s="1" t="s">
        <v>421</v>
      </c>
      <c r="B23" s="1" t="s">
        <v>423</v>
      </c>
      <c r="C23" s="65">
        <v>4661</v>
      </c>
      <c r="D23" s="65" t="s">
        <v>1033</v>
      </c>
      <c r="E23" s="251" t="s">
        <v>2970</v>
      </c>
      <c r="F23" s="89">
        <v>824652.11</v>
      </c>
      <c r="G23" s="89">
        <v>1875</v>
      </c>
      <c r="H23" s="89">
        <v>112322.72</v>
      </c>
      <c r="J23" s="251">
        <v>849859.27</v>
      </c>
      <c r="K23" s="251">
        <v>366311.45</v>
      </c>
      <c r="L23" s="232">
        <v>39000</v>
      </c>
      <c r="M23" s="232">
        <v>20600</v>
      </c>
      <c r="O23" s="232">
        <v>39.25</v>
      </c>
      <c r="R23" s="251">
        <v>238111.41</v>
      </c>
      <c r="S23" s="251">
        <v>1550129.81</v>
      </c>
      <c r="T23" s="73">
        <v>1026924.77</v>
      </c>
      <c r="W23" s="73">
        <v>1058467.5</v>
      </c>
      <c r="X23" s="73">
        <v>20000</v>
      </c>
      <c r="Y23" s="340">
        <v>1114261.5</v>
      </c>
      <c r="AC23" s="340">
        <v>274944.44</v>
      </c>
      <c r="AD23" s="340">
        <v>151500.28</v>
      </c>
      <c r="AG23" s="73">
        <f t="shared" si="7"/>
        <v>938849.83</v>
      </c>
      <c r="AH23" s="78">
        <f t="shared" si="8"/>
        <v>59639.25</v>
      </c>
      <c r="AI23" s="21">
        <f t="shared" si="5"/>
        <v>879210.58</v>
      </c>
      <c r="AJ23" s="22">
        <f t="shared" si="9"/>
        <v>2105392.27</v>
      </c>
      <c r="AK23" s="16">
        <f t="shared" si="10"/>
        <v>1540706.22</v>
      </c>
      <c r="AL23" s="26">
        <f t="shared" si="6"/>
        <v>564686.05000000005</v>
      </c>
    </row>
    <row r="24" spans="1:38" x14ac:dyDescent="0.2">
      <c r="A24" s="1" t="s">
        <v>421</v>
      </c>
      <c r="B24" s="1" t="s">
        <v>423</v>
      </c>
      <c r="C24" s="65">
        <v>7585</v>
      </c>
      <c r="D24" s="65" t="s">
        <v>1034</v>
      </c>
      <c r="E24" s="251" t="s">
        <v>2971</v>
      </c>
      <c r="F24" s="89">
        <v>3582561.73</v>
      </c>
      <c r="H24" s="89">
        <v>22179.23</v>
      </c>
      <c r="J24" s="251">
        <v>87974.02</v>
      </c>
      <c r="K24" s="251">
        <v>586799.06999999995</v>
      </c>
      <c r="L24" s="232">
        <v>32000</v>
      </c>
      <c r="M24" s="232">
        <v>46521.69</v>
      </c>
      <c r="R24" s="251">
        <v>404852.17</v>
      </c>
      <c r="S24" s="251">
        <v>2878887.21</v>
      </c>
      <c r="T24" s="73">
        <v>1473026.62</v>
      </c>
      <c r="W24" s="73">
        <v>1676488.8</v>
      </c>
      <c r="X24" s="73">
        <v>415000</v>
      </c>
      <c r="Y24" s="340">
        <v>1808278.8</v>
      </c>
      <c r="AC24" s="340">
        <v>459503.08</v>
      </c>
      <c r="AD24" s="340">
        <v>173123.76</v>
      </c>
      <c r="AG24" s="73">
        <f t="shared" si="7"/>
        <v>3604740.96</v>
      </c>
      <c r="AH24" s="78">
        <f t="shared" si="8"/>
        <v>78521.69</v>
      </c>
      <c r="AI24" s="21">
        <f t="shared" si="5"/>
        <v>3526219.27</v>
      </c>
      <c r="AJ24" s="22">
        <f t="shared" si="9"/>
        <v>3564515.42</v>
      </c>
      <c r="AK24" s="16">
        <f t="shared" si="10"/>
        <v>2440905.6399999997</v>
      </c>
      <c r="AL24" s="26">
        <f t="shared" si="6"/>
        <v>1123609.7800000003</v>
      </c>
    </row>
    <row r="25" spans="1:38" x14ac:dyDescent="0.2">
      <c r="A25" s="1" t="s">
        <v>421</v>
      </c>
      <c r="B25" s="1" t="s">
        <v>423</v>
      </c>
      <c r="C25" s="65">
        <v>6519</v>
      </c>
      <c r="D25" s="65" t="s">
        <v>1035</v>
      </c>
      <c r="E25" s="251" t="s">
        <v>2972</v>
      </c>
      <c r="F25" s="89">
        <v>989585.82</v>
      </c>
      <c r="G25" s="89">
        <v>1875</v>
      </c>
      <c r="H25" s="89">
        <v>35155.32</v>
      </c>
      <c r="J25" s="251">
        <v>408296.41</v>
      </c>
      <c r="K25" s="251">
        <v>359327.05</v>
      </c>
      <c r="R25" s="251">
        <v>269830.08</v>
      </c>
      <c r="S25" s="251">
        <v>2079998.65</v>
      </c>
      <c r="T25" s="73">
        <v>604842</v>
      </c>
      <c r="U25" s="73">
        <v>373930</v>
      </c>
      <c r="W25" s="73">
        <v>1167076</v>
      </c>
      <c r="Y25" s="340">
        <v>1254472.8</v>
      </c>
      <c r="AC25" s="340">
        <v>147209.44</v>
      </c>
      <c r="AD25" s="340">
        <v>131564.89000000001</v>
      </c>
      <c r="AG25" s="73">
        <f t="shared" si="7"/>
        <v>1026616.1399999999</v>
      </c>
      <c r="AH25" s="78">
        <f t="shared" si="8"/>
        <v>0</v>
      </c>
      <c r="AI25" s="21">
        <f t="shared" si="5"/>
        <v>1026616.1399999999</v>
      </c>
      <c r="AJ25" s="22">
        <f t="shared" si="9"/>
        <v>2145848</v>
      </c>
      <c r="AK25" s="16">
        <f t="shared" si="10"/>
        <v>1533247.13</v>
      </c>
      <c r="AL25" s="26">
        <f t="shared" si="6"/>
        <v>612600.87000000011</v>
      </c>
    </row>
    <row r="26" spans="1:38" x14ac:dyDescent="0.2">
      <c r="A26" s="1" t="s">
        <v>421</v>
      </c>
      <c r="B26" s="1" t="s">
        <v>423</v>
      </c>
      <c r="C26" s="65">
        <v>4531</v>
      </c>
      <c r="D26" s="65" t="s">
        <v>1036</v>
      </c>
      <c r="E26" s="251" t="s">
        <v>2973</v>
      </c>
      <c r="F26" s="89">
        <v>805724.63</v>
      </c>
      <c r="H26" s="89">
        <v>46693.7</v>
      </c>
      <c r="J26" s="251">
        <v>1086382.18</v>
      </c>
      <c r="K26" s="251">
        <v>177185.25</v>
      </c>
      <c r="L26" s="232">
        <v>0</v>
      </c>
      <c r="M26" s="232">
        <v>7600</v>
      </c>
      <c r="R26" s="251">
        <v>232078.86</v>
      </c>
      <c r="S26" s="251">
        <v>413083.29</v>
      </c>
      <c r="T26" s="73">
        <v>629640.63</v>
      </c>
      <c r="U26" s="73">
        <v>150000</v>
      </c>
      <c r="W26" s="73">
        <v>991386</v>
      </c>
      <c r="Y26" s="340">
        <v>1102692</v>
      </c>
      <c r="AC26" s="340">
        <v>166692.51999999999</v>
      </c>
      <c r="AD26" s="340">
        <v>103098.21</v>
      </c>
      <c r="AF26" s="340">
        <v>250000</v>
      </c>
      <c r="AG26" s="73">
        <f t="shared" si="7"/>
        <v>852418.33</v>
      </c>
      <c r="AH26" s="78">
        <f t="shared" si="8"/>
        <v>7600</v>
      </c>
      <c r="AI26" s="21">
        <f t="shared" si="5"/>
        <v>844818.33</v>
      </c>
      <c r="AJ26" s="22">
        <f t="shared" si="9"/>
        <v>1771026.63</v>
      </c>
      <c r="AK26" s="16">
        <f t="shared" si="10"/>
        <v>1622482.73</v>
      </c>
      <c r="AL26" s="26">
        <f t="shared" si="6"/>
        <v>148543.89999999991</v>
      </c>
    </row>
    <row r="27" spans="1:38" x14ac:dyDescent="0.2">
      <c r="A27" s="1" t="s">
        <v>421</v>
      </c>
      <c r="B27" s="1" t="s">
        <v>423</v>
      </c>
      <c r="C27" s="65">
        <v>2937</v>
      </c>
      <c r="D27" s="65" t="s">
        <v>1037</v>
      </c>
      <c r="E27" s="251" t="s">
        <v>2974</v>
      </c>
      <c r="F27" s="89">
        <v>768610.26</v>
      </c>
      <c r="H27" s="89">
        <v>29888.47</v>
      </c>
      <c r="J27" s="251">
        <v>645839.88</v>
      </c>
      <c r="K27" s="251">
        <v>234813.67</v>
      </c>
      <c r="L27" s="232">
        <v>0</v>
      </c>
      <c r="R27" s="251">
        <v>176737.94</v>
      </c>
      <c r="S27" s="251">
        <v>2337378.21</v>
      </c>
      <c r="T27" s="73">
        <v>722977.48</v>
      </c>
      <c r="W27" s="73">
        <v>728799.4</v>
      </c>
      <c r="Y27" s="340">
        <v>763389.64</v>
      </c>
      <c r="AC27" s="340">
        <v>210324.98</v>
      </c>
      <c r="AD27" s="340">
        <v>138720.79999999999</v>
      </c>
      <c r="AF27" s="340">
        <v>100000</v>
      </c>
      <c r="AG27" s="73">
        <f t="shared" si="7"/>
        <v>798498.73</v>
      </c>
      <c r="AH27" s="78">
        <f t="shared" si="8"/>
        <v>0</v>
      </c>
      <c r="AI27" s="21">
        <f t="shared" si="5"/>
        <v>798498.73</v>
      </c>
      <c r="AJ27" s="22">
        <f t="shared" si="9"/>
        <v>1451776.88</v>
      </c>
      <c r="AK27" s="16">
        <f t="shared" si="10"/>
        <v>1212435.42</v>
      </c>
      <c r="AL27" s="26">
        <f t="shared" si="6"/>
        <v>239341.45999999996</v>
      </c>
    </row>
    <row r="28" spans="1:38" x14ac:dyDescent="0.2">
      <c r="A28" s="1" t="s">
        <v>421</v>
      </c>
      <c r="B28" s="1" t="s">
        <v>423</v>
      </c>
      <c r="C28" s="65">
        <v>2576</v>
      </c>
      <c r="D28" s="65" t="s">
        <v>1038</v>
      </c>
      <c r="E28" s="251" t="s">
        <v>2975</v>
      </c>
      <c r="F28" s="89">
        <v>543054.1</v>
      </c>
      <c r="G28" s="89">
        <v>1875</v>
      </c>
      <c r="H28" s="89">
        <v>25474.77</v>
      </c>
      <c r="J28" s="251">
        <v>373969.15</v>
      </c>
      <c r="K28" s="251">
        <v>425682.89</v>
      </c>
      <c r="L28" s="232">
        <v>32200</v>
      </c>
      <c r="M28" s="232">
        <v>0</v>
      </c>
      <c r="R28" s="251">
        <v>218467.11</v>
      </c>
      <c r="S28" s="251">
        <v>2446216.73</v>
      </c>
      <c r="T28" s="73">
        <v>262115</v>
      </c>
      <c r="U28" s="73">
        <v>151970</v>
      </c>
      <c r="W28" s="73">
        <v>303152.5</v>
      </c>
      <c r="Y28" s="340">
        <v>400452.5</v>
      </c>
      <c r="AC28" s="340">
        <v>177315.19</v>
      </c>
      <c r="AD28" s="340">
        <v>136899.54999999999</v>
      </c>
      <c r="AG28" s="73">
        <f t="shared" si="7"/>
        <v>570403.87</v>
      </c>
      <c r="AH28" s="78">
        <f t="shared" si="8"/>
        <v>32200</v>
      </c>
      <c r="AI28" s="21">
        <f t="shared" si="5"/>
        <v>538203.87</v>
      </c>
      <c r="AJ28" s="22">
        <f t="shared" si="9"/>
        <v>717237.5</v>
      </c>
      <c r="AK28" s="16">
        <f t="shared" si="10"/>
        <v>714667.24</v>
      </c>
      <c r="AL28" s="26">
        <f t="shared" si="6"/>
        <v>2570.2600000000093</v>
      </c>
    </row>
    <row r="29" spans="1:38" x14ac:dyDescent="0.2">
      <c r="A29" s="1" t="s">
        <v>426</v>
      </c>
      <c r="B29" s="1" t="s">
        <v>427</v>
      </c>
      <c r="C29" s="65">
        <v>3880</v>
      </c>
      <c r="D29" s="65" t="s">
        <v>1039</v>
      </c>
      <c r="E29" s="251" t="s">
        <v>2976</v>
      </c>
      <c r="F29" s="89">
        <v>1256458.8999999999</v>
      </c>
      <c r="G29" s="89">
        <v>0</v>
      </c>
      <c r="H29" s="89">
        <v>5009.32</v>
      </c>
      <c r="J29" s="251">
        <v>642300.91</v>
      </c>
      <c r="K29" s="251">
        <v>495469.22</v>
      </c>
      <c r="O29" s="232">
        <v>8700</v>
      </c>
      <c r="S29" s="251">
        <v>1940194.37</v>
      </c>
      <c r="T29" s="73">
        <v>1114482.78</v>
      </c>
      <c r="U29" s="73">
        <v>2500</v>
      </c>
      <c r="W29" s="73">
        <v>1202170.5</v>
      </c>
      <c r="Y29" s="340">
        <v>1339670.5</v>
      </c>
      <c r="AC29" s="340">
        <v>193187.59</v>
      </c>
      <c r="AD29" s="340">
        <v>133705.22</v>
      </c>
      <c r="AG29" s="73">
        <f t="shared" si="7"/>
        <v>1261468.22</v>
      </c>
      <c r="AH29" s="78">
        <f t="shared" si="8"/>
        <v>8700</v>
      </c>
      <c r="AI29" s="21">
        <f t="shared" si="5"/>
        <v>1252768.22</v>
      </c>
      <c r="AJ29" s="22">
        <f t="shared" si="9"/>
        <v>2319153.2800000003</v>
      </c>
      <c r="AK29" s="16">
        <f t="shared" si="10"/>
        <v>1666563.31</v>
      </c>
      <c r="AL29" s="26">
        <f t="shared" si="6"/>
        <v>652589.9700000002</v>
      </c>
    </row>
    <row r="30" spans="1:38" x14ac:dyDescent="0.2">
      <c r="A30" s="1" t="s">
        <v>426</v>
      </c>
      <c r="B30" s="1" t="s">
        <v>427</v>
      </c>
      <c r="C30" s="65">
        <v>3169</v>
      </c>
      <c r="D30" s="65" t="s">
        <v>1040</v>
      </c>
      <c r="E30" s="251" t="s">
        <v>2977</v>
      </c>
      <c r="F30" s="89">
        <v>1119588.24</v>
      </c>
      <c r="H30" s="89">
        <v>35701.43</v>
      </c>
      <c r="J30" s="251">
        <v>2152532.5499999998</v>
      </c>
      <c r="K30" s="251">
        <v>935062.02</v>
      </c>
      <c r="R30" s="251">
        <v>478350.78</v>
      </c>
      <c r="S30" s="251">
        <v>225942.27</v>
      </c>
      <c r="T30" s="73">
        <v>952759.57</v>
      </c>
      <c r="U30" s="73">
        <v>80000</v>
      </c>
      <c r="V30" s="73">
        <v>286.04000000000002</v>
      </c>
      <c r="W30" s="73">
        <v>806643.19999999995</v>
      </c>
      <c r="Y30" s="340">
        <v>967393.2</v>
      </c>
      <c r="AC30" s="340">
        <v>319976.64</v>
      </c>
      <c r="AD30" s="340">
        <v>182959.3</v>
      </c>
      <c r="AG30" s="73">
        <f t="shared" si="7"/>
        <v>1155289.67</v>
      </c>
      <c r="AH30" s="78">
        <f t="shared" si="8"/>
        <v>0</v>
      </c>
      <c r="AI30" s="21">
        <f t="shared" si="5"/>
        <v>1155289.67</v>
      </c>
      <c r="AJ30" s="22">
        <f t="shared" si="9"/>
        <v>1839688.81</v>
      </c>
      <c r="AK30" s="16">
        <f t="shared" si="10"/>
        <v>1470329.14</v>
      </c>
      <c r="AL30" s="26">
        <f t="shared" si="6"/>
        <v>369359.67000000016</v>
      </c>
    </row>
    <row r="31" spans="1:38" x14ac:dyDescent="0.2">
      <c r="A31" s="1" t="s">
        <v>426</v>
      </c>
      <c r="B31" s="1" t="s">
        <v>427</v>
      </c>
      <c r="C31" s="65">
        <v>7059</v>
      </c>
      <c r="D31" s="65" t="s">
        <v>1041</v>
      </c>
      <c r="E31" s="251" t="s">
        <v>2978</v>
      </c>
      <c r="F31" s="89">
        <v>2103156.44</v>
      </c>
      <c r="G31" s="89">
        <v>88560</v>
      </c>
      <c r="H31" s="89">
        <v>12904.04</v>
      </c>
      <c r="J31" s="251">
        <v>923871.35</v>
      </c>
      <c r="K31" s="251">
        <v>310712.05</v>
      </c>
      <c r="L31" s="232">
        <v>0</v>
      </c>
      <c r="R31" s="251">
        <v>-0.6</v>
      </c>
      <c r="S31" s="251">
        <v>519805.36</v>
      </c>
      <c r="T31" s="73">
        <v>1642438.87</v>
      </c>
      <c r="V31" s="73">
        <v>157.88</v>
      </c>
      <c r="W31" s="73">
        <v>1425007.3</v>
      </c>
      <c r="Y31" s="340">
        <v>1757348.3</v>
      </c>
      <c r="AC31" s="340">
        <v>566876.9</v>
      </c>
      <c r="AD31" s="340">
        <v>71116.61</v>
      </c>
      <c r="AG31" s="73">
        <f t="shared" si="7"/>
        <v>2204620.48</v>
      </c>
      <c r="AH31" s="78">
        <f t="shared" si="8"/>
        <v>0</v>
      </c>
      <c r="AI31" s="21">
        <f t="shared" si="5"/>
        <v>2204620.48</v>
      </c>
      <c r="AJ31" s="22">
        <f t="shared" si="9"/>
        <v>3067604.05</v>
      </c>
      <c r="AK31" s="16">
        <f t="shared" si="10"/>
        <v>2395341.81</v>
      </c>
      <c r="AL31" s="26">
        <f t="shared" si="6"/>
        <v>672262.23999999976</v>
      </c>
    </row>
    <row r="32" spans="1:38" x14ac:dyDescent="0.2">
      <c r="A32" s="1" t="s">
        <v>426</v>
      </c>
      <c r="B32" s="1" t="s">
        <v>427</v>
      </c>
      <c r="C32" s="65">
        <v>4668</v>
      </c>
      <c r="D32" s="65" t="s">
        <v>1042</v>
      </c>
      <c r="E32" s="251" t="s">
        <v>2979</v>
      </c>
      <c r="F32" s="89">
        <v>1571635.51</v>
      </c>
      <c r="H32" s="89">
        <v>39265.919999999998</v>
      </c>
      <c r="J32" s="251">
        <v>2232618.56</v>
      </c>
      <c r="K32" s="251">
        <v>767939.07</v>
      </c>
      <c r="S32" s="251">
        <v>164243.42000000001</v>
      </c>
      <c r="T32" s="73">
        <v>1078201.26</v>
      </c>
      <c r="W32" s="73">
        <v>705100.3</v>
      </c>
      <c r="X32" s="73">
        <v>100000</v>
      </c>
      <c r="Y32" s="340">
        <v>942804.3</v>
      </c>
      <c r="AC32" s="340">
        <v>277890.74</v>
      </c>
      <c r="AD32" s="340">
        <v>174900.1</v>
      </c>
      <c r="AG32" s="73">
        <f t="shared" si="7"/>
        <v>1610901.43</v>
      </c>
      <c r="AH32" s="78">
        <f t="shared" si="8"/>
        <v>0</v>
      </c>
      <c r="AI32" s="21">
        <f t="shared" si="5"/>
        <v>1610901.43</v>
      </c>
      <c r="AJ32" s="22">
        <f t="shared" si="9"/>
        <v>1883301.56</v>
      </c>
      <c r="AK32" s="16">
        <f t="shared" si="10"/>
        <v>1395595.1400000001</v>
      </c>
      <c r="AL32" s="26">
        <f t="shared" si="6"/>
        <v>487706.41999999993</v>
      </c>
    </row>
    <row r="33" spans="1:38" x14ac:dyDescent="0.2">
      <c r="A33" s="1" t="s">
        <v>426</v>
      </c>
      <c r="B33" s="1" t="s">
        <v>427</v>
      </c>
      <c r="C33" s="65">
        <v>5951</v>
      </c>
      <c r="D33" s="65" t="s">
        <v>1043</v>
      </c>
      <c r="E33" s="251" t="s">
        <v>2980</v>
      </c>
      <c r="F33" s="89">
        <v>1354605.97</v>
      </c>
      <c r="G33" s="89">
        <v>0</v>
      </c>
      <c r="H33" s="89">
        <v>836.05</v>
      </c>
      <c r="J33" s="251">
        <v>400675.7</v>
      </c>
      <c r="K33" s="251">
        <v>464661.16</v>
      </c>
      <c r="R33" s="251">
        <v>-3900</v>
      </c>
      <c r="S33" s="251">
        <v>3631737.05</v>
      </c>
      <c r="T33" s="73">
        <v>1754604.63</v>
      </c>
      <c r="W33" s="73">
        <v>1170538.8999999999</v>
      </c>
      <c r="Y33" s="340">
        <v>1264730.8999999999</v>
      </c>
      <c r="AC33" s="340">
        <v>452147.03</v>
      </c>
      <c r="AD33" s="340">
        <v>147678.56</v>
      </c>
      <c r="AG33" s="73">
        <f t="shared" si="7"/>
        <v>1355442.02</v>
      </c>
      <c r="AH33" s="78">
        <f t="shared" si="8"/>
        <v>0</v>
      </c>
      <c r="AI33" s="21">
        <f t="shared" si="5"/>
        <v>1355442.02</v>
      </c>
      <c r="AJ33" s="22">
        <f t="shared" si="9"/>
        <v>2925143.53</v>
      </c>
      <c r="AK33" s="16">
        <f t="shared" si="10"/>
        <v>1864556.49</v>
      </c>
      <c r="AL33" s="26">
        <f t="shared" si="6"/>
        <v>1060587.0399999998</v>
      </c>
    </row>
    <row r="34" spans="1:38" x14ac:dyDescent="0.2">
      <c r="A34" s="1" t="s">
        <v>426</v>
      </c>
      <c r="B34" s="1" t="s">
        <v>427</v>
      </c>
      <c r="C34" s="65">
        <v>4528</v>
      </c>
      <c r="D34" s="65" t="s">
        <v>1044</v>
      </c>
      <c r="E34" s="251" t="s">
        <v>2981</v>
      </c>
      <c r="F34" s="89">
        <v>1447628.07</v>
      </c>
      <c r="G34" s="89">
        <v>39000</v>
      </c>
      <c r="H34" s="89">
        <v>42052.03</v>
      </c>
      <c r="J34" s="251">
        <v>310874.78999999998</v>
      </c>
      <c r="K34" s="251">
        <v>364675.8</v>
      </c>
      <c r="S34" s="251">
        <v>669957.9</v>
      </c>
      <c r="T34" s="73">
        <v>1237704.83</v>
      </c>
      <c r="U34" s="73">
        <v>265000</v>
      </c>
      <c r="V34" s="73">
        <v>601.25</v>
      </c>
      <c r="W34" s="73">
        <v>219660</v>
      </c>
      <c r="Y34" s="340">
        <v>453055</v>
      </c>
      <c r="AC34" s="340">
        <v>397069.24</v>
      </c>
      <c r="AD34" s="340">
        <v>115661.52</v>
      </c>
      <c r="AG34" s="73">
        <f t="shared" si="7"/>
        <v>1528680.1</v>
      </c>
      <c r="AH34" s="78">
        <f t="shared" si="8"/>
        <v>0</v>
      </c>
      <c r="AI34" s="21">
        <f t="shared" si="5"/>
        <v>1528680.1</v>
      </c>
      <c r="AJ34" s="22">
        <f t="shared" si="9"/>
        <v>1722966.08</v>
      </c>
      <c r="AK34" s="16">
        <f t="shared" si="10"/>
        <v>965785.76</v>
      </c>
      <c r="AL34" s="26">
        <f t="shared" si="6"/>
        <v>757180.32000000007</v>
      </c>
    </row>
    <row r="35" spans="1:38" x14ac:dyDescent="0.2">
      <c r="A35" s="1" t="s">
        <v>426</v>
      </c>
      <c r="B35" s="1" t="s">
        <v>427</v>
      </c>
      <c r="C35" s="65">
        <v>5805</v>
      </c>
      <c r="D35" s="65" t="s">
        <v>1045</v>
      </c>
      <c r="E35" s="251" t="s">
        <v>2982</v>
      </c>
      <c r="F35" s="89">
        <v>1773818.1</v>
      </c>
      <c r="G35" s="89">
        <v>26600</v>
      </c>
      <c r="H35" s="89">
        <v>13194.11</v>
      </c>
      <c r="J35" s="251">
        <v>587614.5</v>
      </c>
      <c r="K35" s="251">
        <v>241825.31</v>
      </c>
      <c r="R35" s="251">
        <v>75</v>
      </c>
      <c r="S35" s="251">
        <v>2501284.2200000002</v>
      </c>
      <c r="T35" s="73">
        <v>1127244.8899999999</v>
      </c>
      <c r="V35" s="73">
        <v>292.36</v>
      </c>
      <c r="W35" s="73">
        <v>837541</v>
      </c>
      <c r="Y35" s="340">
        <v>1052268.8600000001</v>
      </c>
      <c r="AC35" s="340">
        <v>194927.16</v>
      </c>
      <c r="AD35" s="340">
        <v>89411.5</v>
      </c>
      <c r="AG35" s="73">
        <f t="shared" si="7"/>
        <v>1813612.2100000002</v>
      </c>
      <c r="AH35" s="78">
        <f t="shared" si="8"/>
        <v>0</v>
      </c>
      <c r="AI35" s="21">
        <f t="shared" si="5"/>
        <v>1813612.2100000002</v>
      </c>
      <c r="AJ35" s="22">
        <f t="shared" si="9"/>
        <v>1965078.25</v>
      </c>
      <c r="AK35" s="16">
        <f t="shared" si="10"/>
        <v>1336607.52</v>
      </c>
      <c r="AL35" s="26">
        <f t="shared" si="6"/>
        <v>628470.73</v>
      </c>
    </row>
    <row r="36" spans="1:38" x14ac:dyDescent="0.2">
      <c r="A36" s="1" t="s">
        <v>426</v>
      </c>
      <c r="B36" s="1" t="s">
        <v>427</v>
      </c>
      <c r="C36" s="65">
        <v>3290</v>
      </c>
      <c r="D36" s="65" t="s">
        <v>1046</v>
      </c>
      <c r="E36" s="251" t="s">
        <v>2983</v>
      </c>
      <c r="F36" s="89">
        <v>1092945.4099999999</v>
      </c>
      <c r="G36" s="89">
        <v>29400</v>
      </c>
      <c r="H36" s="89">
        <v>1212.51</v>
      </c>
      <c r="J36" s="251">
        <v>2303692.1</v>
      </c>
      <c r="K36" s="251">
        <v>725291.06</v>
      </c>
      <c r="M36" s="232">
        <v>31920</v>
      </c>
      <c r="O36" s="232">
        <v>53355</v>
      </c>
      <c r="S36" s="251">
        <v>1692932.58</v>
      </c>
      <c r="T36" s="73">
        <v>1015429.49</v>
      </c>
      <c r="U36" s="73">
        <v>244037</v>
      </c>
      <c r="W36" s="73">
        <v>500615</v>
      </c>
      <c r="Y36" s="340">
        <v>784026</v>
      </c>
      <c r="AC36" s="340">
        <v>239569.33</v>
      </c>
      <c r="AD36" s="340">
        <v>282894.03999999998</v>
      </c>
      <c r="AG36" s="73">
        <f t="shared" si="7"/>
        <v>1123557.92</v>
      </c>
      <c r="AH36" s="78">
        <f t="shared" si="8"/>
        <v>85275</v>
      </c>
      <c r="AI36" s="21">
        <f t="shared" si="5"/>
        <v>1038282.9199999999</v>
      </c>
      <c r="AJ36" s="22">
        <f t="shared" si="9"/>
        <v>1760081.49</v>
      </c>
      <c r="AK36" s="16">
        <f t="shared" si="10"/>
        <v>1306489.3699999999</v>
      </c>
      <c r="AL36" s="26">
        <f t="shared" si="6"/>
        <v>453592.12000000011</v>
      </c>
    </row>
    <row r="37" spans="1:38" x14ac:dyDescent="0.2">
      <c r="A37" s="1" t="s">
        <v>426</v>
      </c>
      <c r="B37" s="1" t="s">
        <v>427</v>
      </c>
      <c r="C37" s="65">
        <v>5014</v>
      </c>
      <c r="D37" s="65" t="s">
        <v>1047</v>
      </c>
      <c r="E37" s="251" t="s">
        <v>2984</v>
      </c>
      <c r="F37" s="89">
        <v>726542.28</v>
      </c>
      <c r="H37" s="89">
        <v>36148.730000000003</v>
      </c>
      <c r="J37" s="251">
        <v>1262956.45</v>
      </c>
      <c r="K37" s="251">
        <v>423699.61</v>
      </c>
      <c r="O37" s="232">
        <v>70930</v>
      </c>
      <c r="R37" s="251">
        <v>5756.86</v>
      </c>
      <c r="T37" s="73">
        <v>915627.56</v>
      </c>
      <c r="U37" s="73">
        <v>31570</v>
      </c>
      <c r="W37" s="73">
        <v>711094.4</v>
      </c>
      <c r="Y37" s="340">
        <v>839694.4</v>
      </c>
      <c r="AC37" s="340">
        <v>284701.14</v>
      </c>
      <c r="AD37" s="340">
        <v>145165.20000000001</v>
      </c>
      <c r="AF37" s="340">
        <v>100000</v>
      </c>
      <c r="AG37" s="73">
        <f t="shared" si="7"/>
        <v>762691.01</v>
      </c>
      <c r="AH37" s="78">
        <f t="shared" si="8"/>
        <v>70930</v>
      </c>
      <c r="AI37" s="21">
        <f t="shared" si="5"/>
        <v>691761.01</v>
      </c>
      <c r="AJ37" s="22">
        <f t="shared" si="9"/>
        <v>1658291.96</v>
      </c>
      <c r="AK37" s="16">
        <f t="shared" si="10"/>
        <v>1369560.74</v>
      </c>
      <c r="AL37" s="26">
        <f t="shared" si="6"/>
        <v>288731.21999999997</v>
      </c>
    </row>
    <row r="38" spans="1:38" x14ac:dyDescent="0.2">
      <c r="A38" s="1" t="s">
        <v>426</v>
      </c>
      <c r="B38" s="1" t="s">
        <v>427</v>
      </c>
      <c r="C38" s="65">
        <v>4611</v>
      </c>
      <c r="D38" s="65" t="s">
        <v>1048</v>
      </c>
      <c r="E38" s="251" t="s">
        <v>2985</v>
      </c>
      <c r="F38" s="89">
        <v>1174071.1200000001</v>
      </c>
      <c r="H38" s="89">
        <v>3765.86</v>
      </c>
      <c r="J38" s="251">
        <v>947161.92</v>
      </c>
      <c r="K38" s="251">
        <v>313684.34999999998</v>
      </c>
      <c r="M38" s="232">
        <v>8450</v>
      </c>
      <c r="R38" s="251">
        <v>-96933.42</v>
      </c>
      <c r="T38" s="73">
        <v>1067877.8999999999</v>
      </c>
      <c r="V38" s="73">
        <v>131.31</v>
      </c>
      <c r="W38" s="73">
        <v>1385151.1</v>
      </c>
      <c r="Y38" s="340">
        <v>1608438.1</v>
      </c>
      <c r="AC38" s="340">
        <v>279670.45</v>
      </c>
      <c r="AD38" s="340">
        <v>71954.100000000006</v>
      </c>
      <c r="AG38" s="73">
        <f t="shared" si="7"/>
        <v>1177836.9800000002</v>
      </c>
      <c r="AH38" s="78">
        <f t="shared" si="8"/>
        <v>8450</v>
      </c>
      <c r="AI38" s="21">
        <f t="shared" si="5"/>
        <v>1169386.9800000002</v>
      </c>
      <c r="AJ38" s="22">
        <f t="shared" si="9"/>
        <v>2453160.31</v>
      </c>
      <c r="AK38" s="16">
        <f t="shared" si="10"/>
        <v>1960062.6500000001</v>
      </c>
      <c r="AL38" s="26">
        <f t="shared" si="6"/>
        <v>493097.65999999992</v>
      </c>
    </row>
    <row r="39" spans="1:38" x14ac:dyDescent="0.2">
      <c r="A39" s="1" t="s">
        <v>430</v>
      </c>
      <c r="B39" s="1" t="s">
        <v>431</v>
      </c>
      <c r="C39" s="65">
        <v>2051</v>
      </c>
      <c r="D39" s="65" t="s">
        <v>1049</v>
      </c>
      <c r="E39" s="251" t="s">
        <v>2986</v>
      </c>
      <c r="F39" s="89">
        <v>1099591.6200000001</v>
      </c>
      <c r="G39" s="89">
        <v>0</v>
      </c>
      <c r="H39" s="89">
        <v>64819.1</v>
      </c>
      <c r="J39" s="251">
        <v>467978.02</v>
      </c>
      <c r="K39" s="251">
        <v>189157.02</v>
      </c>
      <c r="L39" s="232">
        <v>3205.2</v>
      </c>
      <c r="M39" s="232">
        <v>7000</v>
      </c>
      <c r="O39" s="232">
        <v>89.37</v>
      </c>
      <c r="P39" s="251">
        <v>53413.13</v>
      </c>
      <c r="S39" s="251">
        <v>1814650.86</v>
      </c>
      <c r="T39" s="73">
        <v>689566.22</v>
      </c>
      <c r="U39" s="73">
        <v>7057.5</v>
      </c>
      <c r="V39" s="73">
        <v>1533.33</v>
      </c>
      <c r="W39" s="73">
        <v>1095033.8</v>
      </c>
      <c r="X39" s="73">
        <v>11700</v>
      </c>
      <c r="Y39" s="340">
        <v>1238333.8</v>
      </c>
      <c r="AC39" s="340">
        <v>254768.89</v>
      </c>
      <c r="AD39" s="340">
        <v>68419.399999999994</v>
      </c>
      <c r="AG39" s="73">
        <f t="shared" si="7"/>
        <v>1164410.7200000002</v>
      </c>
      <c r="AH39" s="78">
        <f t="shared" si="8"/>
        <v>10294.570000000002</v>
      </c>
      <c r="AI39" s="21">
        <f t="shared" si="5"/>
        <v>1154116.1500000001</v>
      </c>
      <c r="AJ39" s="22">
        <f t="shared" si="9"/>
        <v>1804890.85</v>
      </c>
      <c r="AK39" s="16">
        <f t="shared" si="10"/>
        <v>1561522.0899999999</v>
      </c>
      <c r="AL39" s="26">
        <f t="shared" si="6"/>
        <v>243368.76000000024</v>
      </c>
    </row>
    <row r="40" spans="1:38" x14ac:dyDescent="0.2">
      <c r="A40" s="1" t="s">
        <v>430</v>
      </c>
      <c r="B40" s="1" t="s">
        <v>431</v>
      </c>
      <c r="C40" s="65">
        <v>1787</v>
      </c>
      <c r="D40" s="65" t="s">
        <v>1050</v>
      </c>
      <c r="E40" s="251" t="s">
        <v>2987</v>
      </c>
      <c r="F40" s="89">
        <v>239685.54</v>
      </c>
      <c r="G40" s="89">
        <v>11400</v>
      </c>
      <c r="H40" s="89">
        <v>58178.28</v>
      </c>
      <c r="J40" s="251">
        <v>1432904.22</v>
      </c>
      <c r="K40" s="251">
        <v>231946.51</v>
      </c>
      <c r="L40" s="232">
        <v>2696.4</v>
      </c>
      <c r="M40" s="232">
        <v>8300</v>
      </c>
      <c r="O40" s="232">
        <v>110720</v>
      </c>
      <c r="R40" s="251">
        <v>2889</v>
      </c>
      <c r="S40" s="251">
        <v>1633793.05</v>
      </c>
      <c r="T40" s="73">
        <v>817516.58</v>
      </c>
      <c r="W40" s="73">
        <v>805228.6</v>
      </c>
      <c r="X40" s="73">
        <v>70000</v>
      </c>
      <c r="Y40" s="340">
        <v>991041.6</v>
      </c>
      <c r="AC40" s="340">
        <v>610863.16</v>
      </c>
      <c r="AD40" s="340">
        <v>130202.36</v>
      </c>
      <c r="AG40" s="73">
        <f t="shared" si="7"/>
        <v>309263.82</v>
      </c>
      <c r="AH40" s="78">
        <f t="shared" si="8"/>
        <v>121716.4</v>
      </c>
      <c r="AI40" s="21">
        <f t="shared" si="5"/>
        <v>187547.42</v>
      </c>
      <c r="AJ40" s="22">
        <f t="shared" si="9"/>
        <v>1692745.18</v>
      </c>
      <c r="AK40" s="16">
        <f t="shared" si="10"/>
        <v>1732107.12</v>
      </c>
      <c r="AL40" s="26">
        <f t="shared" si="6"/>
        <v>-39361.940000000177</v>
      </c>
    </row>
    <row r="41" spans="1:38" x14ac:dyDescent="0.2">
      <c r="A41" s="1" t="s">
        <v>430</v>
      </c>
      <c r="B41" s="1" t="s">
        <v>431</v>
      </c>
      <c r="C41" s="65">
        <v>2904</v>
      </c>
      <c r="D41" s="65" t="s">
        <v>1051</v>
      </c>
      <c r="E41" s="251" t="s">
        <v>2988</v>
      </c>
      <c r="F41" s="89">
        <v>770676.06</v>
      </c>
      <c r="H41" s="89">
        <v>38158.239999999998</v>
      </c>
      <c r="J41" s="251">
        <v>1110582.6399999999</v>
      </c>
      <c r="K41" s="251">
        <v>284737.3</v>
      </c>
      <c r="L41" s="232">
        <v>2954.4</v>
      </c>
      <c r="M41" s="232">
        <v>21749.759999999998</v>
      </c>
      <c r="O41" s="232">
        <v>0</v>
      </c>
      <c r="S41" s="251">
        <v>174893.33</v>
      </c>
      <c r="T41" s="73">
        <v>662284.65</v>
      </c>
      <c r="W41" s="73">
        <v>849512.5</v>
      </c>
      <c r="X41" s="73">
        <v>27600</v>
      </c>
      <c r="Y41" s="340">
        <v>994007.5</v>
      </c>
      <c r="AC41" s="340">
        <v>370366.71</v>
      </c>
      <c r="AD41" s="340">
        <v>145674.23000000001</v>
      </c>
      <c r="AG41" s="73">
        <f t="shared" si="7"/>
        <v>808834.3</v>
      </c>
      <c r="AH41" s="78">
        <f t="shared" si="8"/>
        <v>24704.16</v>
      </c>
      <c r="AI41" s="21">
        <f t="shared" si="5"/>
        <v>784130.14</v>
      </c>
      <c r="AJ41" s="22">
        <f t="shared" si="9"/>
        <v>1539397.15</v>
      </c>
      <c r="AK41" s="16">
        <f t="shared" si="10"/>
        <v>1510048.44</v>
      </c>
      <c r="AL41" s="26">
        <f t="shared" si="6"/>
        <v>29348.709999999963</v>
      </c>
    </row>
    <row r="42" spans="1:38" x14ac:dyDescent="0.2">
      <c r="A42" s="1" t="s">
        <v>430</v>
      </c>
      <c r="B42" s="1" t="s">
        <v>431</v>
      </c>
      <c r="C42" s="65">
        <v>3978</v>
      </c>
      <c r="D42" s="65" t="s">
        <v>1052</v>
      </c>
      <c r="E42" s="251" t="s">
        <v>2989</v>
      </c>
      <c r="F42" s="89">
        <v>1963586.5600000001</v>
      </c>
      <c r="H42" s="89">
        <v>140578</v>
      </c>
      <c r="J42" s="251">
        <v>1234063.56</v>
      </c>
      <c r="K42" s="251">
        <v>235907.38</v>
      </c>
      <c r="L42" s="232">
        <v>12474</v>
      </c>
      <c r="M42" s="232">
        <v>26100</v>
      </c>
      <c r="O42" s="232">
        <v>0</v>
      </c>
      <c r="R42" s="251">
        <v>22000</v>
      </c>
      <c r="S42" s="251">
        <v>1781475.04</v>
      </c>
      <c r="T42" s="73">
        <v>1299433.46</v>
      </c>
      <c r="U42" s="73">
        <v>-8010.76</v>
      </c>
      <c r="V42" s="73">
        <v>3842.46</v>
      </c>
      <c r="W42" s="73">
        <v>1225852.5</v>
      </c>
      <c r="X42" s="73">
        <v>15000</v>
      </c>
      <c r="Y42" s="340">
        <v>1411902.5</v>
      </c>
      <c r="AC42" s="340">
        <v>600027.81999999995</v>
      </c>
      <c r="AD42" s="340">
        <v>170445.64</v>
      </c>
      <c r="AE42" s="340">
        <v>289030</v>
      </c>
      <c r="AG42" s="73">
        <f t="shared" si="7"/>
        <v>2104164.56</v>
      </c>
      <c r="AH42" s="78">
        <f t="shared" si="8"/>
        <v>38574</v>
      </c>
      <c r="AI42" s="21">
        <f t="shared" si="5"/>
        <v>2065590.56</v>
      </c>
      <c r="AJ42" s="22">
        <f t="shared" si="9"/>
        <v>2536117.66</v>
      </c>
      <c r="AK42" s="16">
        <f t="shared" si="10"/>
        <v>2471405.96</v>
      </c>
      <c r="AL42" s="26">
        <f t="shared" si="6"/>
        <v>64711.700000000186</v>
      </c>
    </row>
    <row r="43" spans="1:38" x14ac:dyDescent="0.2">
      <c r="A43" s="1" t="s">
        <v>430</v>
      </c>
      <c r="B43" s="1" t="s">
        <v>431</v>
      </c>
      <c r="C43" s="65">
        <v>3763</v>
      </c>
      <c r="D43" s="65" t="s">
        <v>1053</v>
      </c>
      <c r="E43" s="251" t="s">
        <v>2990</v>
      </c>
      <c r="F43" s="89">
        <v>1206473.02</v>
      </c>
      <c r="G43" s="89">
        <v>9375</v>
      </c>
      <c r="H43" s="89">
        <v>63193.85</v>
      </c>
      <c r="J43" s="251">
        <v>315395.65000000002</v>
      </c>
      <c r="K43" s="251">
        <v>221139.29</v>
      </c>
      <c r="L43" s="232">
        <v>4578</v>
      </c>
      <c r="M43" s="232">
        <v>44200</v>
      </c>
      <c r="O43" s="232">
        <v>27.95</v>
      </c>
      <c r="R43" s="251">
        <v>7700</v>
      </c>
      <c r="S43" s="251">
        <v>1769380.27</v>
      </c>
      <c r="T43" s="73">
        <v>938174.5</v>
      </c>
      <c r="W43" s="73">
        <v>1231017.8999999999</v>
      </c>
      <c r="X43" s="73">
        <v>22500</v>
      </c>
      <c r="Y43" s="340">
        <v>1394115.9</v>
      </c>
      <c r="AC43" s="340">
        <v>716483.01</v>
      </c>
      <c r="AD43" s="340">
        <v>102785.45</v>
      </c>
      <c r="AG43" s="73">
        <f t="shared" si="7"/>
        <v>1279041.8700000001</v>
      </c>
      <c r="AH43" s="78">
        <f t="shared" si="8"/>
        <v>48805.95</v>
      </c>
      <c r="AI43" s="21">
        <f t="shared" si="5"/>
        <v>1230235.9200000002</v>
      </c>
      <c r="AJ43" s="22">
        <f t="shared" si="9"/>
        <v>2191692.4</v>
      </c>
      <c r="AK43" s="16">
        <f t="shared" si="10"/>
        <v>2213384.3600000003</v>
      </c>
      <c r="AL43" s="26">
        <f t="shared" si="6"/>
        <v>-21691.960000000428</v>
      </c>
    </row>
    <row r="44" spans="1:38" x14ac:dyDescent="0.2">
      <c r="A44" s="1" t="s">
        <v>430</v>
      </c>
      <c r="B44" s="1" t="s">
        <v>431</v>
      </c>
      <c r="C44" s="65">
        <v>973</v>
      </c>
      <c r="D44" s="65" t="s">
        <v>1054</v>
      </c>
      <c r="E44" s="251" t="s">
        <v>2991</v>
      </c>
      <c r="F44" s="89">
        <v>506988.18</v>
      </c>
      <c r="G44" s="89">
        <v>0</v>
      </c>
      <c r="H44" s="89">
        <v>33610.400000000001</v>
      </c>
      <c r="J44" s="251">
        <v>969526.59</v>
      </c>
      <c r="K44" s="251">
        <v>197924.53</v>
      </c>
      <c r="L44" s="232">
        <v>3375.6</v>
      </c>
      <c r="M44" s="232">
        <v>16200</v>
      </c>
      <c r="O44" s="232">
        <v>220</v>
      </c>
      <c r="S44" s="251">
        <v>2854151.72</v>
      </c>
      <c r="T44" s="73">
        <v>570466.59</v>
      </c>
      <c r="W44" s="73">
        <v>648860</v>
      </c>
      <c r="X44" s="73">
        <v>13100</v>
      </c>
      <c r="Y44" s="340">
        <v>819160</v>
      </c>
      <c r="AC44" s="340">
        <v>182486.47</v>
      </c>
      <c r="AD44" s="340">
        <v>134810.01</v>
      </c>
      <c r="AG44" s="73">
        <f t="shared" si="7"/>
        <v>540598.57999999996</v>
      </c>
      <c r="AH44" s="78">
        <f t="shared" si="8"/>
        <v>19795.599999999999</v>
      </c>
      <c r="AI44" s="21">
        <f t="shared" si="5"/>
        <v>520802.98</v>
      </c>
      <c r="AJ44" s="22">
        <f t="shared" si="9"/>
        <v>1232426.5899999999</v>
      </c>
      <c r="AK44" s="16">
        <f t="shared" si="10"/>
        <v>1136456.48</v>
      </c>
      <c r="AL44" s="26">
        <f t="shared" si="6"/>
        <v>95970.10999999987</v>
      </c>
    </row>
    <row r="45" spans="1:38" x14ac:dyDescent="0.2">
      <c r="A45" s="1" t="s">
        <v>430</v>
      </c>
      <c r="B45" s="1" t="s">
        <v>431</v>
      </c>
      <c r="C45" s="65">
        <v>4069</v>
      </c>
      <c r="D45" s="65" t="s">
        <v>1055</v>
      </c>
      <c r="E45" s="251" t="s">
        <v>2992</v>
      </c>
      <c r="F45" s="89">
        <v>595303.31000000006</v>
      </c>
      <c r="G45" s="89">
        <v>15960</v>
      </c>
      <c r="H45" s="89">
        <v>10731.65</v>
      </c>
      <c r="J45" s="251">
        <v>525876.99</v>
      </c>
      <c r="K45" s="251">
        <v>173256.18</v>
      </c>
      <c r="L45" s="232">
        <v>6392.4</v>
      </c>
      <c r="M45" s="232">
        <v>9376.4</v>
      </c>
      <c r="R45" s="251">
        <v>820</v>
      </c>
      <c r="S45" s="251">
        <v>1653756.5</v>
      </c>
      <c r="T45" s="73">
        <v>744943.7</v>
      </c>
      <c r="U45" s="73">
        <v>135000</v>
      </c>
      <c r="W45" s="73">
        <v>446627.4</v>
      </c>
      <c r="X45" s="73">
        <v>16900</v>
      </c>
      <c r="Y45" s="340">
        <v>662497.4</v>
      </c>
      <c r="AC45" s="340">
        <v>253616.16</v>
      </c>
      <c r="AD45" s="340">
        <v>77455.28</v>
      </c>
      <c r="AG45" s="73">
        <f t="shared" si="7"/>
        <v>621994.96000000008</v>
      </c>
      <c r="AH45" s="78">
        <f t="shared" si="8"/>
        <v>15768.8</v>
      </c>
      <c r="AI45" s="21">
        <f t="shared" si="5"/>
        <v>606226.16</v>
      </c>
      <c r="AJ45" s="22">
        <f t="shared" si="9"/>
        <v>1343471.1</v>
      </c>
      <c r="AK45" s="16">
        <f t="shared" si="10"/>
        <v>993568.84000000008</v>
      </c>
      <c r="AL45" s="26">
        <f t="shared" si="6"/>
        <v>349902.26</v>
      </c>
    </row>
    <row r="46" spans="1:38" x14ac:dyDescent="0.2">
      <c r="A46" s="1" t="s">
        <v>430</v>
      </c>
      <c r="B46" s="1" t="s">
        <v>431</v>
      </c>
      <c r="C46" s="65">
        <v>5012</v>
      </c>
      <c r="D46" s="65" t="s">
        <v>1056</v>
      </c>
      <c r="E46" s="251" t="s">
        <v>2993</v>
      </c>
      <c r="F46" s="89">
        <v>281311.07</v>
      </c>
      <c r="G46" s="89">
        <v>3600</v>
      </c>
      <c r="H46" s="89">
        <v>44326.05</v>
      </c>
      <c r="J46" s="251">
        <v>694455.36</v>
      </c>
      <c r="K46" s="251">
        <v>325752.05</v>
      </c>
      <c r="L46" s="232">
        <v>5500</v>
      </c>
      <c r="M46" s="232">
        <v>8749.09</v>
      </c>
      <c r="O46" s="232">
        <v>2281.16</v>
      </c>
      <c r="R46" s="251">
        <v>208746.94</v>
      </c>
      <c r="S46" s="251">
        <v>1474437.8</v>
      </c>
      <c r="T46" s="73">
        <v>524146.85</v>
      </c>
      <c r="U46" s="73">
        <v>98700</v>
      </c>
      <c r="W46" s="73">
        <v>216675.5</v>
      </c>
      <c r="X46" s="73">
        <v>7500</v>
      </c>
      <c r="Y46" s="340">
        <v>333205.5</v>
      </c>
      <c r="AC46" s="340">
        <v>203499.25</v>
      </c>
      <c r="AD46" s="340">
        <v>104752.06</v>
      </c>
      <c r="AG46" s="73">
        <f t="shared" si="7"/>
        <v>329237.12</v>
      </c>
      <c r="AH46" s="78">
        <f t="shared" si="8"/>
        <v>16530.25</v>
      </c>
      <c r="AI46" s="21">
        <f t="shared" si="5"/>
        <v>312706.87</v>
      </c>
      <c r="AJ46" s="22">
        <f t="shared" si="9"/>
        <v>847022.35</v>
      </c>
      <c r="AK46" s="16">
        <f t="shared" si="10"/>
        <v>641456.81000000006</v>
      </c>
      <c r="AL46" s="26">
        <f t="shared" si="6"/>
        <v>205565.53999999992</v>
      </c>
    </row>
    <row r="47" spans="1:38" x14ac:dyDescent="0.2">
      <c r="A47" s="1" t="s">
        <v>430</v>
      </c>
      <c r="B47" s="1" t="s">
        <v>431</v>
      </c>
      <c r="C47" s="65">
        <v>5988</v>
      </c>
      <c r="D47" s="65" t="s">
        <v>1057</v>
      </c>
      <c r="E47" s="251" t="s">
        <v>2994</v>
      </c>
      <c r="F47" s="89">
        <v>635878.19999999995</v>
      </c>
      <c r="H47" s="89">
        <v>82834.259999999995</v>
      </c>
      <c r="J47" s="251">
        <v>1446548.58</v>
      </c>
      <c r="K47" s="251">
        <v>214295.16</v>
      </c>
      <c r="L47" s="232">
        <v>12485.2</v>
      </c>
      <c r="M47" s="232">
        <v>44650</v>
      </c>
      <c r="O47" s="232">
        <v>45.2</v>
      </c>
      <c r="R47" s="251">
        <v>20000</v>
      </c>
      <c r="S47" s="251">
        <v>2017007.85</v>
      </c>
      <c r="T47" s="73">
        <v>1232981.42</v>
      </c>
      <c r="U47" s="73">
        <v>354650</v>
      </c>
      <c r="W47" s="73">
        <v>904677.6</v>
      </c>
      <c r="X47" s="73">
        <v>12500</v>
      </c>
      <c r="Y47" s="340">
        <v>1214711.6000000001</v>
      </c>
      <c r="AC47" s="340">
        <v>684054.31</v>
      </c>
      <c r="AD47" s="340">
        <v>133154.89000000001</v>
      </c>
      <c r="AG47" s="73">
        <f t="shared" si="7"/>
        <v>718712.46</v>
      </c>
      <c r="AH47" s="78">
        <f t="shared" si="8"/>
        <v>57180.399999999994</v>
      </c>
      <c r="AI47" s="21">
        <f t="shared" si="5"/>
        <v>661532.05999999994</v>
      </c>
      <c r="AJ47" s="22">
        <f t="shared" si="9"/>
        <v>2504809.02</v>
      </c>
      <c r="AK47" s="16">
        <f t="shared" si="10"/>
        <v>2031920.8000000003</v>
      </c>
      <c r="AL47" s="26">
        <f t="shared" si="6"/>
        <v>472888.21999999974</v>
      </c>
    </row>
    <row r="48" spans="1:38" x14ac:dyDescent="0.2">
      <c r="A48" s="1" t="s">
        <v>430</v>
      </c>
      <c r="B48" s="1" t="s">
        <v>431</v>
      </c>
      <c r="C48" s="65">
        <v>2518</v>
      </c>
      <c r="D48" s="65" t="s">
        <v>1058</v>
      </c>
      <c r="E48" s="251" t="s">
        <v>2995</v>
      </c>
      <c r="F48" s="89">
        <v>466677.19</v>
      </c>
      <c r="H48" s="89">
        <v>8243.41</v>
      </c>
      <c r="J48" s="251">
        <v>1207677.99</v>
      </c>
      <c r="K48" s="251">
        <v>132723.84</v>
      </c>
      <c r="L48" s="232">
        <v>2669</v>
      </c>
      <c r="M48" s="232">
        <v>25000</v>
      </c>
      <c r="O48" s="232">
        <v>606.1</v>
      </c>
      <c r="R48" s="251">
        <v>1234.55</v>
      </c>
      <c r="S48" s="251">
        <v>216270.07999999999</v>
      </c>
      <c r="T48" s="73">
        <v>571803.41</v>
      </c>
      <c r="U48" s="73">
        <v>150000</v>
      </c>
      <c r="W48" s="73">
        <v>725814</v>
      </c>
      <c r="X48" s="73">
        <v>31500</v>
      </c>
      <c r="Y48" s="340">
        <v>911364</v>
      </c>
      <c r="AC48" s="340">
        <v>387527.91</v>
      </c>
      <c r="AD48" s="340">
        <v>97560</v>
      </c>
      <c r="AG48" s="73">
        <f t="shared" si="7"/>
        <v>474920.6</v>
      </c>
      <c r="AH48" s="78">
        <f t="shared" si="8"/>
        <v>28275.1</v>
      </c>
      <c r="AI48" s="21">
        <f t="shared" si="5"/>
        <v>446645.5</v>
      </c>
      <c r="AJ48" s="22">
        <f t="shared" si="9"/>
        <v>1479117.4100000001</v>
      </c>
      <c r="AK48" s="16">
        <f t="shared" si="10"/>
        <v>1396451.91</v>
      </c>
      <c r="AL48" s="26">
        <f t="shared" si="6"/>
        <v>82665.500000000233</v>
      </c>
    </row>
    <row r="49" spans="1:38" x14ac:dyDescent="0.2">
      <c r="A49" s="1" t="s">
        <v>430</v>
      </c>
      <c r="B49" s="1" t="s">
        <v>431</v>
      </c>
      <c r="C49" s="65">
        <v>5747</v>
      </c>
      <c r="D49" s="65" t="s">
        <v>1059</v>
      </c>
      <c r="E49" s="251" t="s">
        <v>2996</v>
      </c>
      <c r="F49" s="89">
        <v>1032893.36</v>
      </c>
      <c r="H49" s="89">
        <v>79490.320000000007</v>
      </c>
      <c r="J49" s="251">
        <v>1281489.52</v>
      </c>
      <c r="K49" s="251">
        <v>411459</v>
      </c>
      <c r="L49" s="232">
        <v>5404.2</v>
      </c>
      <c r="M49" s="232">
        <v>25400</v>
      </c>
      <c r="O49" s="232">
        <v>37.28</v>
      </c>
      <c r="P49" s="251">
        <v>275416.81</v>
      </c>
      <c r="R49" s="251">
        <v>702</v>
      </c>
      <c r="S49" s="251">
        <v>2076002.99</v>
      </c>
      <c r="T49" s="73">
        <v>1380325.02</v>
      </c>
      <c r="U49" s="73">
        <v>376583.3</v>
      </c>
      <c r="W49" s="73">
        <v>1121588.7</v>
      </c>
      <c r="X49" s="73">
        <v>22500</v>
      </c>
      <c r="Y49" s="340">
        <v>1490530.7</v>
      </c>
      <c r="AC49" s="340">
        <v>564772.66</v>
      </c>
      <c r="AD49" s="340">
        <v>173625.18</v>
      </c>
      <c r="AG49" s="73">
        <f t="shared" si="7"/>
        <v>1112383.68</v>
      </c>
      <c r="AH49" s="78">
        <f t="shared" si="8"/>
        <v>30841.48</v>
      </c>
      <c r="AI49" s="21">
        <f t="shared" si="5"/>
        <v>1081542.2</v>
      </c>
      <c r="AJ49" s="22">
        <f t="shared" si="9"/>
        <v>2900997.02</v>
      </c>
      <c r="AK49" s="16">
        <f t="shared" si="10"/>
        <v>2228928.54</v>
      </c>
      <c r="AL49" s="26">
        <f t="shared" si="6"/>
        <v>672068.48</v>
      </c>
    </row>
    <row r="50" spans="1:38" x14ac:dyDescent="0.2">
      <c r="A50" s="1" t="s">
        <v>430</v>
      </c>
      <c r="B50" s="1" t="s">
        <v>431</v>
      </c>
      <c r="C50" s="65">
        <v>3454</v>
      </c>
      <c r="D50" s="65" t="s">
        <v>1060</v>
      </c>
      <c r="E50" s="251" t="s">
        <v>2997</v>
      </c>
      <c r="F50" s="89">
        <v>359698.77</v>
      </c>
      <c r="G50" s="89">
        <v>0</v>
      </c>
      <c r="H50" s="89">
        <v>22921.05</v>
      </c>
      <c r="J50" s="251">
        <v>806025.8</v>
      </c>
      <c r="K50" s="251">
        <v>177006.68</v>
      </c>
      <c r="L50" s="232">
        <v>3124.2</v>
      </c>
      <c r="M50" s="232">
        <v>39500</v>
      </c>
      <c r="O50" s="232">
        <v>96.93</v>
      </c>
      <c r="R50" s="251">
        <v>466.06</v>
      </c>
      <c r="S50" s="251">
        <v>2700044.99</v>
      </c>
      <c r="T50" s="73">
        <v>700354.6</v>
      </c>
      <c r="U50" s="73">
        <v>107115</v>
      </c>
      <c r="W50" s="73">
        <v>586623.80000000005</v>
      </c>
      <c r="X50" s="73">
        <v>28500</v>
      </c>
      <c r="Y50" s="340">
        <v>820443.8</v>
      </c>
      <c r="AC50" s="340">
        <v>360997.08</v>
      </c>
      <c r="AD50" s="340">
        <v>130048.34</v>
      </c>
      <c r="AG50" s="73">
        <f t="shared" si="7"/>
        <v>382619.82</v>
      </c>
      <c r="AH50" s="78">
        <f t="shared" si="8"/>
        <v>42721.13</v>
      </c>
      <c r="AI50" s="21">
        <f t="shared" si="5"/>
        <v>339898.69</v>
      </c>
      <c r="AJ50" s="22">
        <f t="shared" si="9"/>
        <v>1422593.4</v>
      </c>
      <c r="AK50" s="16">
        <f t="shared" si="10"/>
        <v>1311489.2200000002</v>
      </c>
      <c r="AL50" s="26">
        <f t="shared" si="6"/>
        <v>111104.1799999997</v>
      </c>
    </row>
    <row r="51" spans="1:38" x14ac:dyDescent="0.2">
      <c r="A51" s="1" t="s">
        <v>430</v>
      </c>
      <c r="B51" s="1" t="s">
        <v>431</v>
      </c>
      <c r="C51" s="65">
        <v>3787</v>
      </c>
      <c r="D51" s="65" t="s">
        <v>1061</v>
      </c>
      <c r="E51" s="251" t="s">
        <v>2998</v>
      </c>
      <c r="F51" s="89">
        <v>479529.88</v>
      </c>
      <c r="H51" s="89">
        <v>37760.160000000003</v>
      </c>
      <c r="J51" s="251">
        <v>724466.55</v>
      </c>
      <c r="K51" s="251">
        <v>101854.69</v>
      </c>
      <c r="L51" s="232">
        <v>2404</v>
      </c>
      <c r="M51" s="232">
        <v>7000</v>
      </c>
      <c r="O51" s="232">
        <v>37.380000000000003</v>
      </c>
      <c r="P51" s="251">
        <v>49816.91</v>
      </c>
      <c r="S51" s="251">
        <v>1671717.03</v>
      </c>
      <c r="T51" s="73">
        <v>756186.21</v>
      </c>
      <c r="U51" s="73">
        <v>118739.4</v>
      </c>
      <c r="V51" s="73">
        <v>890.96</v>
      </c>
      <c r="W51" s="73">
        <v>450374.40000000002</v>
      </c>
      <c r="X51" s="73">
        <v>5000</v>
      </c>
      <c r="Y51" s="340">
        <v>612772.4</v>
      </c>
      <c r="AC51" s="340">
        <v>410910.25</v>
      </c>
      <c r="AD51" s="340">
        <v>102200.97</v>
      </c>
      <c r="AG51" s="73">
        <f t="shared" si="7"/>
        <v>517290.04000000004</v>
      </c>
      <c r="AH51" s="78">
        <f t="shared" si="8"/>
        <v>9441.3799999999992</v>
      </c>
      <c r="AI51" s="21">
        <f t="shared" si="5"/>
        <v>507848.66000000003</v>
      </c>
      <c r="AJ51" s="22">
        <f t="shared" si="9"/>
        <v>1331190.97</v>
      </c>
      <c r="AK51" s="16">
        <f t="shared" si="10"/>
        <v>1125883.6200000001</v>
      </c>
      <c r="AL51" s="26">
        <f t="shared" si="6"/>
        <v>205307.34999999986</v>
      </c>
    </row>
    <row r="52" spans="1:38" x14ac:dyDescent="0.2">
      <c r="A52" s="1" t="s">
        <v>430</v>
      </c>
      <c r="B52" s="1" t="s">
        <v>431</v>
      </c>
      <c r="C52" s="65">
        <v>4306</v>
      </c>
      <c r="D52" s="65" t="s">
        <v>1062</v>
      </c>
      <c r="E52" s="251" t="s">
        <v>2999</v>
      </c>
      <c r="F52" s="89">
        <v>445109.44</v>
      </c>
      <c r="H52" s="89">
        <v>50052</v>
      </c>
      <c r="J52" s="251">
        <v>884327.29</v>
      </c>
      <c r="K52" s="251">
        <v>190307.95</v>
      </c>
      <c r="L52" s="232">
        <v>15940.6</v>
      </c>
      <c r="M52" s="232">
        <v>44600</v>
      </c>
      <c r="O52" s="232">
        <v>0</v>
      </c>
      <c r="S52" s="251">
        <v>579857.57999999996</v>
      </c>
      <c r="T52" s="73">
        <v>748534.51</v>
      </c>
      <c r="W52" s="73">
        <v>315993.5</v>
      </c>
      <c r="X52" s="73">
        <v>9500</v>
      </c>
      <c r="Y52" s="340">
        <v>488683.58</v>
      </c>
      <c r="AC52" s="340">
        <v>496517.25</v>
      </c>
      <c r="AD52" s="340">
        <v>90843.78</v>
      </c>
      <c r="AG52" s="73">
        <f t="shared" si="7"/>
        <v>495161.44</v>
      </c>
      <c r="AH52" s="78">
        <f t="shared" si="8"/>
        <v>60540.6</v>
      </c>
      <c r="AI52" s="21">
        <f t="shared" si="5"/>
        <v>434620.84</v>
      </c>
      <c r="AJ52" s="22">
        <f t="shared" si="9"/>
        <v>1074028.01</v>
      </c>
      <c r="AK52" s="16">
        <f t="shared" si="10"/>
        <v>1076044.6100000001</v>
      </c>
      <c r="AL52" s="26">
        <f t="shared" si="6"/>
        <v>-2016.6000000000931</v>
      </c>
    </row>
    <row r="53" spans="1:38" x14ac:dyDescent="0.2">
      <c r="A53" s="1" t="s">
        <v>430</v>
      </c>
      <c r="B53" s="1" t="s">
        <v>431</v>
      </c>
      <c r="C53" s="65">
        <v>2587</v>
      </c>
      <c r="D53" s="65" t="s">
        <v>1063</v>
      </c>
      <c r="E53" s="251" t="s">
        <v>3000</v>
      </c>
      <c r="F53" s="89">
        <v>672382.76</v>
      </c>
      <c r="H53" s="89">
        <v>37085.949999999997</v>
      </c>
      <c r="J53" s="251">
        <v>1243407.29</v>
      </c>
      <c r="K53" s="251">
        <v>166007.35</v>
      </c>
      <c r="L53" s="232">
        <v>3075.6</v>
      </c>
      <c r="M53" s="232">
        <v>29844.3</v>
      </c>
      <c r="O53" s="232">
        <v>78.28</v>
      </c>
      <c r="P53" s="251">
        <v>-2222.1999999999998</v>
      </c>
      <c r="R53" s="251">
        <v>-2213.33</v>
      </c>
      <c r="S53" s="251">
        <v>446722.69</v>
      </c>
      <c r="T53" s="73">
        <v>817628.3</v>
      </c>
      <c r="U53" s="73">
        <v>2222.1999999999998</v>
      </c>
      <c r="V53" s="73">
        <v>812.87</v>
      </c>
      <c r="W53" s="73">
        <v>847249.5</v>
      </c>
      <c r="X53" s="73">
        <v>4800</v>
      </c>
      <c r="Y53" s="340">
        <v>996349.5</v>
      </c>
      <c r="AC53" s="340">
        <v>297869.46000000002</v>
      </c>
      <c r="AD53" s="340">
        <v>99936.94</v>
      </c>
      <c r="AG53" s="73">
        <f t="shared" si="7"/>
        <v>709468.71</v>
      </c>
      <c r="AH53" s="78">
        <f t="shared" si="8"/>
        <v>32998.18</v>
      </c>
      <c r="AI53" s="21">
        <f t="shared" si="5"/>
        <v>676470.52999999991</v>
      </c>
      <c r="AJ53" s="22">
        <f t="shared" si="9"/>
        <v>1672712.87</v>
      </c>
      <c r="AK53" s="16">
        <f t="shared" si="10"/>
        <v>1394155.9</v>
      </c>
      <c r="AL53" s="26">
        <f t="shared" si="6"/>
        <v>278556.9700000002</v>
      </c>
    </row>
    <row r="54" spans="1:38" x14ac:dyDescent="0.2">
      <c r="A54" s="1" t="s">
        <v>434</v>
      </c>
      <c r="B54" s="1" t="s">
        <v>435</v>
      </c>
      <c r="C54" s="65">
        <v>2455</v>
      </c>
      <c r="D54" s="65" t="s">
        <v>1064</v>
      </c>
      <c r="E54" s="251" t="s">
        <v>3003</v>
      </c>
      <c r="F54" s="89">
        <v>375402.27</v>
      </c>
      <c r="G54" s="89">
        <v>1875</v>
      </c>
      <c r="H54" s="89">
        <v>63445.22</v>
      </c>
      <c r="J54" s="251">
        <v>4</v>
      </c>
      <c r="K54" s="251">
        <v>516556.23</v>
      </c>
      <c r="L54" s="232">
        <v>0</v>
      </c>
      <c r="M54" s="232">
        <v>55275.67</v>
      </c>
      <c r="O54" s="232">
        <v>37.380000000000003</v>
      </c>
      <c r="R54" s="251">
        <v>1852129.74</v>
      </c>
      <c r="S54" s="251">
        <v>1557377.06</v>
      </c>
      <c r="T54" s="73">
        <v>301981.82</v>
      </c>
      <c r="U54" s="73">
        <v>192500</v>
      </c>
      <c r="W54" s="73">
        <v>579428.5</v>
      </c>
      <c r="X54" s="73">
        <v>11050</v>
      </c>
      <c r="Y54" s="340">
        <v>724528.5</v>
      </c>
      <c r="AC54" s="340">
        <v>117722.61</v>
      </c>
      <c r="AD54" s="340">
        <v>91661.66</v>
      </c>
      <c r="AG54" s="73">
        <f t="shared" si="7"/>
        <v>440722.49</v>
      </c>
      <c r="AH54" s="78">
        <f t="shared" si="8"/>
        <v>55313.049999999996</v>
      </c>
      <c r="AI54" s="21">
        <f t="shared" si="5"/>
        <v>385409.44</v>
      </c>
      <c r="AJ54" s="22">
        <f t="shared" si="9"/>
        <v>1084960.32</v>
      </c>
      <c r="AK54" s="16">
        <f t="shared" si="10"/>
        <v>933912.77</v>
      </c>
      <c r="AL54" s="26">
        <f t="shared" si="6"/>
        <v>151047.55000000005</v>
      </c>
    </row>
    <row r="55" spans="1:38" x14ac:dyDescent="0.2">
      <c r="A55" s="1" t="s">
        <v>434</v>
      </c>
      <c r="B55" s="1" t="s">
        <v>435</v>
      </c>
      <c r="C55" s="65">
        <v>2020</v>
      </c>
      <c r="D55" s="65" t="s">
        <v>1065</v>
      </c>
      <c r="E55" s="251" t="s">
        <v>3004</v>
      </c>
      <c r="F55" s="89">
        <v>390459.96</v>
      </c>
      <c r="G55" s="89">
        <v>8400</v>
      </c>
      <c r="H55" s="89">
        <v>53899.34</v>
      </c>
      <c r="J55" s="251">
        <v>946231.33</v>
      </c>
      <c r="K55" s="251">
        <v>371569.68</v>
      </c>
      <c r="L55" s="232">
        <v>0</v>
      </c>
      <c r="M55" s="232">
        <v>198240.13</v>
      </c>
      <c r="O55" s="232">
        <v>235.51</v>
      </c>
      <c r="R55" s="251">
        <v>1722871.56</v>
      </c>
      <c r="S55" s="251">
        <v>1296912.72</v>
      </c>
      <c r="T55" s="73">
        <v>625307.73</v>
      </c>
      <c r="W55" s="73">
        <v>580713</v>
      </c>
      <c r="X55" s="73">
        <v>9000</v>
      </c>
      <c r="Y55" s="340">
        <v>714513</v>
      </c>
      <c r="AC55" s="340">
        <v>262100.94</v>
      </c>
      <c r="AD55" s="340">
        <v>142413.04</v>
      </c>
      <c r="AG55" s="73">
        <f t="shared" si="7"/>
        <v>452759.30000000005</v>
      </c>
      <c r="AH55" s="78">
        <f t="shared" si="8"/>
        <v>198475.64</v>
      </c>
      <c r="AI55" s="21">
        <f t="shared" si="5"/>
        <v>254283.66000000003</v>
      </c>
      <c r="AJ55" s="22">
        <f t="shared" si="9"/>
        <v>1215020.73</v>
      </c>
      <c r="AK55" s="16">
        <f t="shared" si="10"/>
        <v>1119026.98</v>
      </c>
      <c r="AL55" s="26">
        <f t="shared" si="6"/>
        <v>95993.75</v>
      </c>
    </row>
    <row r="56" spans="1:38" x14ac:dyDescent="0.2">
      <c r="A56" s="1" t="s">
        <v>434</v>
      </c>
      <c r="B56" s="1" t="s">
        <v>435</v>
      </c>
      <c r="C56" s="65">
        <v>3422</v>
      </c>
      <c r="D56" s="65" t="s">
        <v>1066</v>
      </c>
      <c r="E56" s="251" t="s">
        <v>3005</v>
      </c>
      <c r="F56" s="89">
        <v>745764.61</v>
      </c>
      <c r="G56" s="89">
        <v>3375</v>
      </c>
      <c r="H56" s="89">
        <v>44225.15</v>
      </c>
      <c r="J56" s="251">
        <v>492056.17</v>
      </c>
      <c r="K56" s="251">
        <v>132824.41</v>
      </c>
      <c r="L56" s="232">
        <v>7000</v>
      </c>
      <c r="M56" s="232">
        <v>88438.01</v>
      </c>
      <c r="O56" s="232">
        <v>0</v>
      </c>
      <c r="R56" s="251">
        <v>1413296.48</v>
      </c>
      <c r="S56" s="251">
        <v>1593000.06</v>
      </c>
      <c r="T56" s="73">
        <v>590349.77</v>
      </c>
      <c r="U56" s="73">
        <v>181735</v>
      </c>
      <c r="W56" s="73">
        <v>789367.6</v>
      </c>
      <c r="X56" s="73">
        <v>70000</v>
      </c>
      <c r="Y56" s="340">
        <v>938997.6</v>
      </c>
      <c r="AC56" s="340">
        <v>254025.49</v>
      </c>
      <c r="AD56" s="340">
        <v>65786.509999999995</v>
      </c>
      <c r="AG56" s="73">
        <f t="shared" si="7"/>
        <v>793364.76</v>
      </c>
      <c r="AH56" s="78">
        <f t="shared" si="8"/>
        <v>95438.01</v>
      </c>
      <c r="AI56" s="21">
        <f t="shared" si="5"/>
        <v>697926.75</v>
      </c>
      <c r="AJ56" s="22">
        <f t="shared" si="9"/>
        <v>1631452.37</v>
      </c>
      <c r="AK56" s="16">
        <f t="shared" si="10"/>
        <v>1258809.5999999999</v>
      </c>
      <c r="AL56" s="26">
        <f t="shared" si="6"/>
        <v>372642.77000000025</v>
      </c>
    </row>
    <row r="57" spans="1:38" x14ac:dyDescent="0.2">
      <c r="A57" s="1" t="s">
        <v>434</v>
      </c>
      <c r="B57" s="1" t="s">
        <v>435</v>
      </c>
      <c r="C57" s="65">
        <v>2553</v>
      </c>
      <c r="D57" s="65" t="s">
        <v>1067</v>
      </c>
      <c r="E57" s="251" t="s">
        <v>3006</v>
      </c>
      <c r="F57" s="89">
        <v>679270.93</v>
      </c>
      <c r="H57" s="89">
        <v>17389.86</v>
      </c>
      <c r="J57" s="251">
        <v>2</v>
      </c>
      <c r="K57" s="251">
        <v>113916.99</v>
      </c>
      <c r="L57" s="232">
        <v>0</v>
      </c>
      <c r="M57" s="232">
        <v>53806.93</v>
      </c>
      <c r="O57" s="232">
        <v>37.380000000000003</v>
      </c>
      <c r="R57" s="251">
        <v>483527.12</v>
      </c>
      <c r="S57" s="251">
        <v>1261656.71</v>
      </c>
      <c r="T57" s="73">
        <v>442974.41</v>
      </c>
      <c r="U57" s="73">
        <v>279248</v>
      </c>
      <c r="W57" s="73">
        <v>788962.5</v>
      </c>
      <c r="X57" s="73">
        <v>3600</v>
      </c>
      <c r="Y57" s="340">
        <v>974600.5</v>
      </c>
      <c r="AC57" s="340">
        <v>181153.61</v>
      </c>
      <c r="AD57" s="340">
        <v>29278.39</v>
      </c>
      <c r="AG57" s="73">
        <f t="shared" si="7"/>
        <v>696660.79</v>
      </c>
      <c r="AH57" s="78">
        <f t="shared" si="8"/>
        <v>53844.31</v>
      </c>
      <c r="AI57" s="21">
        <f t="shared" si="5"/>
        <v>642816.48</v>
      </c>
      <c r="AJ57" s="22">
        <f t="shared" si="9"/>
        <v>1514784.91</v>
      </c>
      <c r="AK57" s="16">
        <f t="shared" si="10"/>
        <v>1185032.4999999998</v>
      </c>
      <c r="AL57" s="26">
        <f t="shared" si="6"/>
        <v>329752.41000000015</v>
      </c>
    </row>
    <row r="58" spans="1:38" x14ac:dyDescent="0.2">
      <c r="A58" s="1" t="s">
        <v>434</v>
      </c>
      <c r="B58" s="1" t="s">
        <v>435</v>
      </c>
      <c r="C58" s="65">
        <v>961</v>
      </c>
      <c r="D58" s="65" t="s">
        <v>1068</v>
      </c>
      <c r="E58" s="251" t="s">
        <v>3030</v>
      </c>
      <c r="F58" s="89">
        <v>252215.52</v>
      </c>
      <c r="G58" s="89">
        <v>3000</v>
      </c>
      <c r="H58" s="89">
        <v>41486.67</v>
      </c>
      <c r="J58" s="251">
        <v>3</v>
      </c>
      <c r="K58" s="251">
        <v>311389.21999999997</v>
      </c>
      <c r="L58" s="232">
        <v>3000</v>
      </c>
      <c r="M58" s="232">
        <v>55056.85</v>
      </c>
      <c r="O58" s="232">
        <v>0</v>
      </c>
      <c r="R58" s="251">
        <v>1476690.69</v>
      </c>
      <c r="S58" s="251">
        <v>2075132.5</v>
      </c>
      <c r="T58" s="73">
        <v>295069.81</v>
      </c>
      <c r="U58" s="73">
        <v>107600</v>
      </c>
      <c r="W58" s="73">
        <v>409656.9</v>
      </c>
      <c r="X58" s="73">
        <v>2400</v>
      </c>
      <c r="Y58" s="340">
        <v>495006.9</v>
      </c>
      <c r="AC58" s="340">
        <v>107386.68</v>
      </c>
      <c r="AD58" s="340">
        <v>44869.04</v>
      </c>
      <c r="AF58" s="340">
        <v>8592</v>
      </c>
      <c r="AG58" s="73">
        <f t="shared" si="7"/>
        <v>296702.19</v>
      </c>
      <c r="AH58" s="78">
        <f t="shared" si="8"/>
        <v>58056.85</v>
      </c>
      <c r="AI58" s="21">
        <f t="shared" si="5"/>
        <v>238645.34</v>
      </c>
      <c r="AJ58" s="22">
        <f t="shared" si="9"/>
        <v>814726.71</v>
      </c>
      <c r="AK58" s="16">
        <f t="shared" si="10"/>
        <v>655854.62000000011</v>
      </c>
      <c r="AL58" s="26">
        <f t="shared" si="6"/>
        <v>158872.08999999985</v>
      </c>
    </row>
    <row r="59" spans="1:38" x14ac:dyDescent="0.2">
      <c r="A59" s="1" t="s">
        <v>434</v>
      </c>
      <c r="B59" s="1" t="s">
        <v>435</v>
      </c>
      <c r="C59" s="65">
        <v>2039</v>
      </c>
      <c r="D59" s="65" t="s">
        <v>1069</v>
      </c>
      <c r="E59" s="251" t="s">
        <v>3031</v>
      </c>
      <c r="F59" s="89">
        <v>777290.84</v>
      </c>
      <c r="G59" s="89">
        <v>4875</v>
      </c>
      <c r="H59" s="89">
        <v>30787.1</v>
      </c>
      <c r="J59" s="251">
        <v>358434.21</v>
      </c>
      <c r="K59" s="251">
        <v>104032.32000000001</v>
      </c>
      <c r="L59" s="232">
        <v>6750</v>
      </c>
      <c r="M59" s="232">
        <v>51227.6</v>
      </c>
      <c r="O59" s="232">
        <v>18.690000000000001</v>
      </c>
      <c r="R59" s="251">
        <v>1932011.23</v>
      </c>
      <c r="S59" s="251">
        <v>3409443.43</v>
      </c>
      <c r="T59" s="73">
        <v>411882.23</v>
      </c>
      <c r="W59" s="73">
        <v>689564</v>
      </c>
      <c r="Y59" s="340">
        <v>831694</v>
      </c>
      <c r="AC59" s="340">
        <v>159113.13</v>
      </c>
      <c r="AD59" s="340">
        <v>80558.42</v>
      </c>
      <c r="AF59" s="340">
        <v>49000</v>
      </c>
      <c r="AG59" s="73">
        <f t="shared" si="7"/>
        <v>812952.94</v>
      </c>
      <c r="AH59" s="78">
        <f t="shared" si="8"/>
        <v>57996.29</v>
      </c>
      <c r="AI59" s="21">
        <f t="shared" si="5"/>
        <v>754956.64999999991</v>
      </c>
      <c r="AJ59" s="22">
        <f t="shared" si="9"/>
        <v>1101446.23</v>
      </c>
      <c r="AK59" s="16">
        <f t="shared" si="10"/>
        <v>1120365.55</v>
      </c>
      <c r="AL59" s="26">
        <f t="shared" si="6"/>
        <v>-18919.320000000065</v>
      </c>
    </row>
    <row r="60" spans="1:38" x14ac:dyDescent="0.2">
      <c r="A60" s="1" t="s">
        <v>438</v>
      </c>
      <c r="B60" s="1" t="s">
        <v>439</v>
      </c>
      <c r="C60" s="65">
        <v>3187</v>
      </c>
      <c r="D60" s="65" t="s">
        <v>1070</v>
      </c>
      <c r="E60" s="251" t="s">
        <v>3010</v>
      </c>
      <c r="F60" s="89">
        <v>570682.53</v>
      </c>
      <c r="H60" s="89">
        <v>3736.92</v>
      </c>
      <c r="J60" s="251">
        <v>78013.960000000006</v>
      </c>
      <c r="K60" s="251">
        <v>94451.72</v>
      </c>
      <c r="R60" s="251">
        <v>49233.02</v>
      </c>
      <c r="S60" s="251">
        <v>280935.62</v>
      </c>
      <c r="T60" s="73">
        <v>943949.52</v>
      </c>
      <c r="W60" s="73">
        <v>704752</v>
      </c>
      <c r="Y60" s="340">
        <v>934788</v>
      </c>
      <c r="AC60" s="340">
        <v>281157.59999999998</v>
      </c>
      <c r="AD60" s="340">
        <v>21700.51</v>
      </c>
      <c r="AG60" s="73">
        <f t="shared" si="7"/>
        <v>574419.45000000007</v>
      </c>
      <c r="AH60" s="78">
        <f t="shared" si="8"/>
        <v>0</v>
      </c>
      <c r="AI60" s="21">
        <f t="shared" si="5"/>
        <v>574419.45000000007</v>
      </c>
      <c r="AJ60" s="22">
        <f t="shared" si="9"/>
        <v>1648701.52</v>
      </c>
      <c r="AK60" s="16">
        <f t="shared" si="10"/>
        <v>1237646.1100000001</v>
      </c>
      <c r="AL60" s="26">
        <f t="shared" si="6"/>
        <v>411055.40999999992</v>
      </c>
    </row>
    <row r="61" spans="1:38" x14ac:dyDescent="0.2">
      <c r="A61" s="1" t="s">
        <v>438</v>
      </c>
      <c r="B61" s="1" t="s">
        <v>439</v>
      </c>
      <c r="C61" s="65">
        <v>4931</v>
      </c>
      <c r="D61" s="65" t="s">
        <v>1071</v>
      </c>
      <c r="E61" s="251" t="s">
        <v>3011</v>
      </c>
      <c r="F61" s="89">
        <v>1022823.26</v>
      </c>
      <c r="H61" s="89">
        <v>6737.18</v>
      </c>
      <c r="J61" s="251">
        <v>259007.41</v>
      </c>
      <c r="K61" s="251">
        <v>3233.17</v>
      </c>
      <c r="R61" s="251">
        <v>92253.84</v>
      </c>
      <c r="S61" s="251">
        <v>179132.84</v>
      </c>
      <c r="T61" s="73">
        <v>739788.31</v>
      </c>
      <c r="V61" s="73">
        <v>542</v>
      </c>
      <c r="W61" s="73">
        <v>963300</v>
      </c>
      <c r="Y61" s="340">
        <v>1088730</v>
      </c>
      <c r="AB61" s="340">
        <v>4280</v>
      </c>
      <c r="AC61" s="340">
        <v>151997.24</v>
      </c>
      <c r="AD61" s="340">
        <v>49774.45</v>
      </c>
      <c r="AG61" s="73">
        <f t="shared" si="7"/>
        <v>1029560.4400000001</v>
      </c>
      <c r="AH61" s="78">
        <f t="shared" si="8"/>
        <v>0</v>
      </c>
      <c r="AI61" s="21">
        <f t="shared" si="5"/>
        <v>1029560.4400000001</v>
      </c>
      <c r="AJ61" s="22">
        <f t="shared" si="9"/>
        <v>1703630.31</v>
      </c>
      <c r="AK61" s="16">
        <f t="shared" si="10"/>
        <v>1294781.69</v>
      </c>
      <c r="AL61" s="26">
        <f t="shared" si="6"/>
        <v>408848.62000000011</v>
      </c>
    </row>
    <row r="62" spans="1:38" x14ac:dyDescent="0.2">
      <c r="A62" s="1" t="s">
        <v>589</v>
      </c>
      <c r="B62" s="1" t="s">
        <v>439</v>
      </c>
      <c r="C62" s="65">
        <v>2673</v>
      </c>
      <c r="D62" s="65" t="s">
        <v>1072</v>
      </c>
      <c r="E62" s="251" t="s">
        <v>3012</v>
      </c>
      <c r="F62" s="89">
        <v>566636.28</v>
      </c>
      <c r="H62" s="89">
        <v>6785.6</v>
      </c>
      <c r="J62" s="251">
        <v>290412.34999999998</v>
      </c>
      <c r="K62" s="251">
        <v>131050</v>
      </c>
      <c r="R62" s="251">
        <v>191848.52</v>
      </c>
      <c r="S62" s="251">
        <v>2768470.84</v>
      </c>
      <c r="T62" s="73">
        <v>761885.99</v>
      </c>
      <c r="W62" s="73">
        <v>662940</v>
      </c>
      <c r="Y62" s="340">
        <v>881700</v>
      </c>
      <c r="AC62" s="340">
        <v>197438.91</v>
      </c>
      <c r="AD62" s="340">
        <v>77609.960000000006</v>
      </c>
      <c r="AG62" s="73">
        <f t="shared" si="7"/>
        <v>573421.88</v>
      </c>
      <c r="AH62" s="78">
        <f t="shared" si="8"/>
        <v>0</v>
      </c>
      <c r="AI62" s="21">
        <f t="shared" si="5"/>
        <v>573421.88</v>
      </c>
      <c r="AJ62" s="22">
        <f t="shared" si="9"/>
        <v>1424825.99</v>
      </c>
      <c r="AK62" s="16">
        <f t="shared" si="10"/>
        <v>1156748.8699999999</v>
      </c>
      <c r="AL62" s="26">
        <f t="shared" si="6"/>
        <v>268077.12000000011</v>
      </c>
    </row>
    <row r="63" spans="1:38" x14ac:dyDescent="0.2">
      <c r="A63" s="1" t="s">
        <v>438</v>
      </c>
      <c r="B63" s="1" t="s">
        <v>439</v>
      </c>
      <c r="C63" s="65">
        <v>3204</v>
      </c>
      <c r="D63" s="65" t="s">
        <v>1073</v>
      </c>
      <c r="E63" s="251" t="s">
        <v>3013</v>
      </c>
      <c r="F63" s="89">
        <v>764702.05</v>
      </c>
      <c r="H63" s="89">
        <v>21058.59</v>
      </c>
      <c r="J63" s="251">
        <v>345306.22</v>
      </c>
      <c r="K63" s="251">
        <v>100469.96</v>
      </c>
      <c r="R63" s="251">
        <v>23614.77</v>
      </c>
      <c r="S63" s="251">
        <v>2027508.56</v>
      </c>
      <c r="T63" s="73">
        <v>1367241.4</v>
      </c>
      <c r="W63" s="73">
        <v>755180</v>
      </c>
      <c r="Y63" s="340">
        <v>1219632</v>
      </c>
      <c r="AC63" s="340">
        <v>652796.55000000005</v>
      </c>
      <c r="AD63" s="340">
        <v>71323.59</v>
      </c>
      <c r="AG63" s="73">
        <f t="shared" si="7"/>
        <v>785760.64</v>
      </c>
      <c r="AH63" s="78">
        <f t="shared" si="8"/>
        <v>0</v>
      </c>
      <c r="AI63" s="21">
        <f t="shared" si="5"/>
        <v>785760.64</v>
      </c>
      <c r="AJ63" s="22">
        <f t="shared" si="9"/>
        <v>2122421.4</v>
      </c>
      <c r="AK63" s="16">
        <f t="shared" si="10"/>
        <v>1943752.1400000001</v>
      </c>
      <c r="AL63" s="26">
        <f t="shared" si="6"/>
        <v>178669.25999999978</v>
      </c>
    </row>
    <row r="64" spans="1:38" x14ac:dyDescent="0.2">
      <c r="A64" s="1" t="s">
        <v>438</v>
      </c>
      <c r="B64" s="1" t="s">
        <v>439</v>
      </c>
      <c r="C64" s="65">
        <v>2244</v>
      </c>
      <c r="D64" s="65" t="s">
        <v>1074</v>
      </c>
      <c r="E64" s="251" t="s">
        <v>3014</v>
      </c>
      <c r="F64" s="89">
        <v>1913546.17</v>
      </c>
      <c r="H64" s="89">
        <v>15833.45</v>
      </c>
      <c r="J64" s="251">
        <v>645272.34</v>
      </c>
      <c r="K64" s="251">
        <v>218198.68</v>
      </c>
      <c r="R64" s="251">
        <v>2729.7</v>
      </c>
      <c r="S64" s="251">
        <v>179132.84</v>
      </c>
      <c r="T64" s="73">
        <v>2446128.52</v>
      </c>
      <c r="W64" s="73">
        <v>327070</v>
      </c>
      <c r="Y64" s="340">
        <v>527991</v>
      </c>
      <c r="AB64" s="340">
        <v>6040</v>
      </c>
      <c r="AC64" s="340">
        <v>394338.82</v>
      </c>
      <c r="AD64" s="340">
        <v>61336.160000000003</v>
      </c>
      <c r="AG64" s="73">
        <f t="shared" si="7"/>
        <v>1929379.6199999999</v>
      </c>
      <c r="AH64" s="78">
        <f t="shared" si="8"/>
        <v>0</v>
      </c>
      <c r="AI64" s="21">
        <f t="shared" si="5"/>
        <v>1929379.6199999999</v>
      </c>
      <c r="AJ64" s="22">
        <f t="shared" si="9"/>
        <v>2773198.52</v>
      </c>
      <c r="AK64" s="16">
        <f t="shared" si="10"/>
        <v>989705.9800000001</v>
      </c>
      <c r="AL64" s="26">
        <f t="shared" si="6"/>
        <v>1783492.54</v>
      </c>
    </row>
    <row r="65" spans="1:38" x14ac:dyDescent="0.2">
      <c r="A65" s="1" t="s">
        <v>442</v>
      </c>
      <c r="B65" s="1" t="s">
        <v>443</v>
      </c>
      <c r="C65" s="65">
        <v>5619</v>
      </c>
      <c r="D65" s="65" t="s">
        <v>1075</v>
      </c>
      <c r="E65" s="251" t="s">
        <v>3015</v>
      </c>
      <c r="F65" s="89">
        <v>307441.5</v>
      </c>
      <c r="H65" s="89">
        <v>83988.89</v>
      </c>
      <c r="J65" s="251">
        <v>1675849.18</v>
      </c>
      <c r="K65" s="251">
        <v>270441.98</v>
      </c>
      <c r="L65" s="232">
        <v>0</v>
      </c>
      <c r="O65" s="232">
        <v>8700</v>
      </c>
      <c r="R65" s="251">
        <v>-139558.35</v>
      </c>
      <c r="S65" s="251">
        <v>2752937.45</v>
      </c>
      <c r="T65" s="73">
        <v>275567.38</v>
      </c>
      <c r="W65" s="73">
        <v>983392.5</v>
      </c>
      <c r="X65" s="73">
        <v>26250</v>
      </c>
      <c r="Y65" s="340">
        <v>1139816.5</v>
      </c>
      <c r="AC65" s="340">
        <v>250653</v>
      </c>
      <c r="AD65" s="340">
        <v>131152.48000000001</v>
      </c>
      <c r="AF65" s="340">
        <v>3.95</v>
      </c>
      <c r="AG65" s="73">
        <f t="shared" si="7"/>
        <v>391430.39</v>
      </c>
      <c r="AH65" s="78">
        <f t="shared" si="8"/>
        <v>8700</v>
      </c>
      <c r="AI65" s="21">
        <f t="shared" si="5"/>
        <v>382730.39</v>
      </c>
      <c r="AJ65" s="22">
        <f t="shared" si="9"/>
        <v>1285209.8799999999</v>
      </c>
      <c r="AK65" s="16">
        <f t="shared" si="10"/>
        <v>1521625.93</v>
      </c>
      <c r="AL65" s="26">
        <f t="shared" si="6"/>
        <v>-236416.05000000005</v>
      </c>
    </row>
    <row r="66" spans="1:38" x14ac:dyDescent="0.2">
      <c r="A66" s="1" t="s">
        <v>442</v>
      </c>
      <c r="B66" s="1" t="s">
        <v>443</v>
      </c>
      <c r="C66" s="65">
        <v>5086</v>
      </c>
      <c r="D66" s="65" t="s">
        <v>1076</v>
      </c>
      <c r="E66" s="251" t="s">
        <v>3016</v>
      </c>
      <c r="F66" s="89">
        <v>421393.36</v>
      </c>
      <c r="G66" s="89">
        <v>4800</v>
      </c>
      <c r="H66" s="89">
        <v>60461.08</v>
      </c>
      <c r="J66" s="251">
        <v>719627.23</v>
      </c>
      <c r="K66" s="251">
        <v>1308027.44</v>
      </c>
      <c r="L66" s="232">
        <v>0</v>
      </c>
      <c r="M66" s="232">
        <v>0</v>
      </c>
      <c r="O66" s="232">
        <v>5300</v>
      </c>
      <c r="R66" s="251">
        <v>-617694.13</v>
      </c>
      <c r="S66" s="251">
        <v>3437556.74</v>
      </c>
      <c r="T66" s="73">
        <v>229933.43</v>
      </c>
      <c r="W66" s="73">
        <v>853527.5</v>
      </c>
      <c r="X66" s="73">
        <v>28500</v>
      </c>
      <c r="Y66" s="340">
        <v>989837.5</v>
      </c>
      <c r="AC66" s="340">
        <v>142190.63</v>
      </c>
      <c r="AD66" s="340">
        <v>285334.3</v>
      </c>
      <c r="AG66" s="73">
        <f t="shared" si="7"/>
        <v>486654.44</v>
      </c>
      <c r="AH66" s="78">
        <f t="shared" si="8"/>
        <v>5300</v>
      </c>
      <c r="AI66" s="21">
        <f t="shared" si="5"/>
        <v>481354.44</v>
      </c>
      <c r="AJ66" s="22">
        <f t="shared" si="9"/>
        <v>1111960.93</v>
      </c>
      <c r="AK66" s="16">
        <f t="shared" si="10"/>
        <v>1417362.43</v>
      </c>
      <c r="AL66" s="26">
        <f t="shared" si="6"/>
        <v>-305401.5</v>
      </c>
    </row>
    <row r="67" spans="1:38" x14ac:dyDescent="0.2">
      <c r="A67" s="1" t="s">
        <v>442</v>
      </c>
      <c r="B67" s="1" t="s">
        <v>443</v>
      </c>
      <c r="C67" s="65">
        <v>7208</v>
      </c>
      <c r="D67" s="65" t="s">
        <v>1077</v>
      </c>
      <c r="E67" s="251" t="s">
        <v>3017</v>
      </c>
      <c r="F67" s="89">
        <v>787211.88</v>
      </c>
      <c r="H67" s="89">
        <v>59156.92</v>
      </c>
      <c r="J67" s="251">
        <v>1363427.9</v>
      </c>
      <c r="K67" s="251">
        <v>245968.23</v>
      </c>
      <c r="L67" s="232">
        <v>0</v>
      </c>
      <c r="M67" s="232">
        <v>0</v>
      </c>
      <c r="O67" s="232">
        <v>12530</v>
      </c>
      <c r="R67" s="251">
        <v>1634176.38</v>
      </c>
      <c r="S67" s="251">
        <v>785641.8</v>
      </c>
      <c r="T67" s="73">
        <v>280490.84000000003</v>
      </c>
      <c r="U67" s="73">
        <v>330192</v>
      </c>
      <c r="W67" s="73">
        <v>822414.8</v>
      </c>
      <c r="X67" s="73">
        <v>27000</v>
      </c>
      <c r="Y67" s="340">
        <v>964176.8</v>
      </c>
      <c r="AA67" s="340">
        <v>5816</v>
      </c>
      <c r="AC67" s="340">
        <v>253232.89</v>
      </c>
      <c r="AD67" s="340">
        <v>91948.6</v>
      </c>
      <c r="AG67" s="73">
        <f t="shared" si="7"/>
        <v>846368.8</v>
      </c>
      <c r="AH67" s="78">
        <f t="shared" si="8"/>
        <v>12530</v>
      </c>
      <c r="AI67" s="21">
        <f t="shared" si="5"/>
        <v>833838.8</v>
      </c>
      <c r="AJ67" s="22">
        <f t="shared" si="9"/>
        <v>1460097.6400000001</v>
      </c>
      <c r="AK67" s="16">
        <f t="shared" si="10"/>
        <v>1315174.29</v>
      </c>
      <c r="AL67" s="26">
        <f t="shared" si="6"/>
        <v>144923.35000000009</v>
      </c>
    </row>
    <row r="68" spans="1:38" x14ac:dyDescent="0.2">
      <c r="A68" s="1" t="s">
        <v>446</v>
      </c>
      <c r="B68" s="1" t="s">
        <v>447</v>
      </c>
      <c r="C68" s="65">
        <v>2983</v>
      </c>
      <c r="D68" s="65" t="s">
        <v>1078</v>
      </c>
      <c r="E68" s="251" t="s">
        <v>3018</v>
      </c>
      <c r="F68" s="89">
        <v>1705651.78</v>
      </c>
      <c r="G68" s="89">
        <v>14000</v>
      </c>
      <c r="H68" s="89">
        <v>35409.919999999998</v>
      </c>
      <c r="J68" s="251">
        <v>435308.61</v>
      </c>
      <c r="K68" s="251">
        <v>240987.88</v>
      </c>
      <c r="L68" s="232">
        <v>486</v>
      </c>
      <c r="M68" s="232">
        <v>5812.73</v>
      </c>
      <c r="O68" s="232">
        <v>3977.58</v>
      </c>
      <c r="R68" s="251">
        <v>421357.14</v>
      </c>
      <c r="S68" s="251">
        <v>2929218.73</v>
      </c>
      <c r="T68" s="73">
        <v>2087313.51</v>
      </c>
      <c r="W68" s="73">
        <v>769081.2</v>
      </c>
      <c r="Y68" s="340">
        <v>1277715.2</v>
      </c>
      <c r="AC68" s="340">
        <v>207391.18</v>
      </c>
      <c r="AD68" s="340">
        <v>305881.7</v>
      </c>
      <c r="AG68" s="73">
        <f t="shared" si="7"/>
        <v>1755061.7</v>
      </c>
      <c r="AH68" s="78">
        <f t="shared" si="8"/>
        <v>10276.31</v>
      </c>
      <c r="AI68" s="21">
        <f t="shared" si="5"/>
        <v>1744785.39</v>
      </c>
      <c r="AJ68" s="22">
        <f t="shared" si="9"/>
        <v>2856394.71</v>
      </c>
      <c r="AK68" s="16">
        <f t="shared" si="10"/>
        <v>1790988.0799999998</v>
      </c>
      <c r="AL68" s="26">
        <f t="shared" si="6"/>
        <v>1065406.6300000001</v>
      </c>
    </row>
    <row r="69" spans="1:38" x14ac:dyDescent="0.2">
      <c r="A69" s="1" t="s">
        <v>446</v>
      </c>
      <c r="B69" s="1" t="s">
        <v>447</v>
      </c>
      <c r="C69" s="65">
        <v>3185</v>
      </c>
      <c r="D69" s="65" t="s">
        <v>1079</v>
      </c>
      <c r="E69" s="251" t="s">
        <v>3019</v>
      </c>
      <c r="F69" s="89">
        <v>795552.79</v>
      </c>
      <c r="H69" s="89">
        <v>26830.13</v>
      </c>
      <c r="J69" s="251">
        <v>1618171.59</v>
      </c>
      <c r="K69" s="251">
        <v>132794.78</v>
      </c>
      <c r="O69" s="232">
        <v>-48529.599999999999</v>
      </c>
      <c r="R69" s="251">
        <v>166909.32999999999</v>
      </c>
      <c r="S69" s="251">
        <v>574529.34</v>
      </c>
      <c r="T69" s="73">
        <v>1279627.1000000001</v>
      </c>
      <c r="W69" s="73">
        <v>460175.8</v>
      </c>
      <c r="Y69" s="340">
        <v>590544.80000000005</v>
      </c>
      <c r="AC69" s="340">
        <v>326774.45</v>
      </c>
      <c r="AD69" s="340">
        <v>128517.59</v>
      </c>
      <c r="AG69" s="73">
        <f t="shared" si="7"/>
        <v>822382.92</v>
      </c>
      <c r="AH69" s="78">
        <f t="shared" si="8"/>
        <v>-48529.599999999999</v>
      </c>
      <c r="AI69" s="21">
        <f t="shared" ref="AI69:AI86" si="11">AG69-AH69</f>
        <v>870912.52</v>
      </c>
      <c r="AJ69" s="22">
        <f t="shared" si="9"/>
        <v>1739802.9000000001</v>
      </c>
      <c r="AK69" s="16">
        <f t="shared" si="10"/>
        <v>1045836.84</v>
      </c>
      <c r="AL69" s="26">
        <f t="shared" ref="AL69:AL83" si="12">AJ69-AK69</f>
        <v>693966.06000000017</v>
      </c>
    </row>
    <row r="70" spans="1:38" x14ac:dyDescent="0.2">
      <c r="A70" s="1" t="s">
        <v>446</v>
      </c>
      <c r="B70" s="1" t="s">
        <v>447</v>
      </c>
      <c r="C70" s="65">
        <v>5687</v>
      </c>
      <c r="D70" s="65" t="s">
        <v>1080</v>
      </c>
      <c r="E70" s="251" t="s">
        <v>3020</v>
      </c>
      <c r="F70" s="89">
        <v>886689</v>
      </c>
      <c r="H70" s="89">
        <v>38272.400000000001</v>
      </c>
      <c r="J70" s="251">
        <v>142551.93</v>
      </c>
      <c r="K70" s="251">
        <v>322720.95</v>
      </c>
      <c r="O70" s="232">
        <v>299.29000000000002</v>
      </c>
      <c r="R70" s="251">
        <v>56433.919999999998</v>
      </c>
      <c r="S70" s="251">
        <v>2183187.2799999998</v>
      </c>
      <c r="T70" s="73">
        <v>1956561.65</v>
      </c>
      <c r="W70" s="73">
        <v>1156677.5</v>
      </c>
      <c r="Y70" s="340">
        <v>1415818.5</v>
      </c>
      <c r="AC70" s="340">
        <v>441413.81</v>
      </c>
      <c r="AD70" s="340">
        <v>77008.91</v>
      </c>
      <c r="AG70" s="73">
        <f t="shared" si="7"/>
        <v>924961.4</v>
      </c>
      <c r="AH70" s="78">
        <f t="shared" si="8"/>
        <v>299.29000000000002</v>
      </c>
      <c r="AI70" s="21">
        <f t="shared" si="11"/>
        <v>924662.11</v>
      </c>
      <c r="AJ70" s="22">
        <f t="shared" si="9"/>
        <v>3113239.15</v>
      </c>
      <c r="AK70" s="16">
        <f t="shared" si="10"/>
        <v>1934241.22</v>
      </c>
      <c r="AL70" s="26">
        <f t="shared" si="12"/>
        <v>1178997.93</v>
      </c>
    </row>
    <row r="71" spans="1:38" x14ac:dyDescent="0.2">
      <c r="A71" s="1" t="s">
        <v>446</v>
      </c>
      <c r="B71" s="1" t="s">
        <v>447</v>
      </c>
      <c r="C71" s="65">
        <v>5400</v>
      </c>
      <c r="D71" s="65" t="s">
        <v>1081</v>
      </c>
      <c r="E71" s="251" t="s">
        <v>3021</v>
      </c>
      <c r="F71" s="89">
        <v>2263533.56</v>
      </c>
      <c r="H71" s="89">
        <v>41335</v>
      </c>
      <c r="J71" s="251">
        <v>1455436.86</v>
      </c>
      <c r="K71" s="251">
        <v>131755.46</v>
      </c>
      <c r="M71" s="232">
        <v>15680</v>
      </c>
      <c r="R71" s="251">
        <v>111360.57</v>
      </c>
      <c r="S71" s="251">
        <v>1562778.07</v>
      </c>
      <c r="T71" s="73">
        <v>1518791.24</v>
      </c>
      <c r="W71" s="73">
        <v>573073.19999999995</v>
      </c>
      <c r="Y71" s="340">
        <v>811471.2</v>
      </c>
      <c r="AC71" s="340">
        <v>402620.12</v>
      </c>
      <c r="AD71" s="340">
        <v>143076.72</v>
      </c>
      <c r="AG71" s="73">
        <f t="shared" si="7"/>
        <v>2304868.56</v>
      </c>
      <c r="AH71" s="78">
        <f t="shared" si="8"/>
        <v>15680</v>
      </c>
      <c r="AI71" s="21">
        <f t="shared" si="11"/>
        <v>2289188.56</v>
      </c>
      <c r="AJ71" s="22">
        <f t="shared" si="9"/>
        <v>2091864.44</v>
      </c>
      <c r="AK71" s="16">
        <f t="shared" si="10"/>
        <v>1357168.0399999998</v>
      </c>
      <c r="AL71" s="26">
        <f t="shared" si="12"/>
        <v>734696.40000000014</v>
      </c>
    </row>
    <row r="72" spans="1:38" x14ac:dyDescent="0.2">
      <c r="A72" s="1" t="s">
        <v>446</v>
      </c>
      <c r="B72" s="1" t="s">
        <v>447</v>
      </c>
      <c r="C72" s="65">
        <v>9957</v>
      </c>
      <c r="D72" s="65" t="s">
        <v>1082</v>
      </c>
      <c r="E72" s="251" t="s">
        <v>3022</v>
      </c>
      <c r="F72" s="89">
        <v>2008281.8</v>
      </c>
      <c r="H72" s="89">
        <v>14500</v>
      </c>
      <c r="J72" s="251">
        <v>1982472.51</v>
      </c>
      <c r="K72" s="251">
        <v>717846.7</v>
      </c>
      <c r="N72" s="232">
        <v>13000</v>
      </c>
      <c r="O72" s="232">
        <v>480.8</v>
      </c>
      <c r="R72" s="251">
        <v>481921.87</v>
      </c>
      <c r="S72" s="251">
        <v>1881658.83</v>
      </c>
      <c r="T72" s="73">
        <v>2376032.09</v>
      </c>
      <c r="W72" s="73">
        <v>1457901.3</v>
      </c>
      <c r="Y72" s="340">
        <v>1843044.3</v>
      </c>
      <c r="AC72" s="340">
        <v>519090.13</v>
      </c>
      <c r="AD72" s="340">
        <v>175671.59</v>
      </c>
      <c r="AG72" s="73">
        <f t="shared" si="7"/>
        <v>2022781.8</v>
      </c>
      <c r="AH72" s="78">
        <f t="shared" si="8"/>
        <v>13480.8</v>
      </c>
      <c r="AI72" s="21">
        <f t="shared" si="11"/>
        <v>2009301</v>
      </c>
      <c r="AJ72" s="22">
        <f t="shared" si="9"/>
        <v>3833933.3899999997</v>
      </c>
      <c r="AK72" s="16">
        <f t="shared" si="10"/>
        <v>2537806.02</v>
      </c>
      <c r="AL72" s="26">
        <f t="shared" si="12"/>
        <v>1296127.3699999996</v>
      </c>
    </row>
    <row r="73" spans="1:38" x14ac:dyDescent="0.2">
      <c r="A73" s="1" t="s">
        <v>446</v>
      </c>
      <c r="B73" s="1" t="s">
        <v>447</v>
      </c>
      <c r="C73" s="65">
        <v>2898</v>
      </c>
      <c r="D73" s="65" t="s">
        <v>1083</v>
      </c>
      <c r="E73" s="251" t="s">
        <v>3023</v>
      </c>
      <c r="F73" s="89">
        <v>1118095.33</v>
      </c>
      <c r="H73" s="89">
        <v>64663.839999999997</v>
      </c>
      <c r="J73" s="251">
        <v>219730.11</v>
      </c>
      <c r="K73" s="251">
        <v>216866.13</v>
      </c>
      <c r="O73" s="232">
        <v>434</v>
      </c>
      <c r="R73" s="251">
        <v>52090.44</v>
      </c>
      <c r="S73" s="251">
        <v>1497958.46</v>
      </c>
      <c r="T73" s="73">
        <v>946693.81</v>
      </c>
      <c r="V73" s="73">
        <v>1715</v>
      </c>
      <c r="W73" s="73">
        <v>597186.19999999995</v>
      </c>
      <c r="Y73" s="340">
        <v>655848.19999999995</v>
      </c>
      <c r="AC73" s="340">
        <v>255146.15</v>
      </c>
      <c r="AD73" s="340">
        <v>120111.78</v>
      </c>
      <c r="AG73" s="73">
        <f t="shared" si="7"/>
        <v>1182759.1700000002</v>
      </c>
      <c r="AH73" s="78">
        <f t="shared" si="8"/>
        <v>434</v>
      </c>
      <c r="AI73" s="21">
        <f t="shared" si="11"/>
        <v>1182325.1700000002</v>
      </c>
      <c r="AJ73" s="22">
        <f t="shared" si="9"/>
        <v>1545595.01</v>
      </c>
      <c r="AK73" s="16">
        <f t="shared" si="10"/>
        <v>1031106.13</v>
      </c>
      <c r="AL73" s="26">
        <f t="shared" si="12"/>
        <v>514488.88</v>
      </c>
    </row>
    <row r="74" spans="1:38" x14ac:dyDescent="0.2">
      <c r="A74" s="1" t="s">
        <v>446</v>
      </c>
      <c r="B74" s="1" t="s">
        <v>447</v>
      </c>
      <c r="C74" s="65">
        <v>3080</v>
      </c>
      <c r="D74" s="65" t="s">
        <v>1084</v>
      </c>
      <c r="E74" s="251" t="s">
        <v>3024</v>
      </c>
      <c r="F74" s="89">
        <v>579389.61</v>
      </c>
      <c r="H74" s="89">
        <v>14316.94</v>
      </c>
      <c r="J74" s="251">
        <v>1180100.72</v>
      </c>
      <c r="K74" s="251">
        <v>220978.58</v>
      </c>
      <c r="L74" s="232">
        <v>162</v>
      </c>
      <c r="M74" s="232">
        <v>-1892.19</v>
      </c>
      <c r="O74" s="232">
        <v>22649.56</v>
      </c>
      <c r="R74" s="251">
        <v>205872.86</v>
      </c>
      <c r="S74" s="251">
        <v>2412599.04</v>
      </c>
      <c r="T74" s="73">
        <v>999921.56</v>
      </c>
      <c r="W74" s="73">
        <v>396619.3</v>
      </c>
      <c r="Y74" s="340">
        <v>608594.30000000005</v>
      </c>
      <c r="AC74" s="340">
        <v>229561.98</v>
      </c>
      <c r="AD74" s="340">
        <v>80183.259999999995</v>
      </c>
      <c r="AG74" s="73">
        <f t="shared" si="7"/>
        <v>593706.54999999993</v>
      </c>
      <c r="AH74" s="78">
        <f t="shared" si="8"/>
        <v>20919.370000000003</v>
      </c>
      <c r="AI74" s="21">
        <f t="shared" si="11"/>
        <v>572787.17999999993</v>
      </c>
      <c r="AJ74" s="22">
        <f t="shared" si="9"/>
        <v>1396540.86</v>
      </c>
      <c r="AK74" s="16">
        <f t="shared" si="10"/>
        <v>918339.54</v>
      </c>
      <c r="AL74" s="26">
        <f t="shared" si="12"/>
        <v>478201.32000000007</v>
      </c>
    </row>
    <row r="75" spans="1:38" x14ac:dyDescent="0.2">
      <c r="A75" s="1" t="s">
        <v>450</v>
      </c>
      <c r="B75" s="1" t="s">
        <v>451</v>
      </c>
      <c r="C75" s="65">
        <v>5394</v>
      </c>
      <c r="D75" s="65" t="s">
        <v>1085</v>
      </c>
      <c r="E75" s="251" t="s">
        <v>3025</v>
      </c>
      <c r="F75" s="89">
        <v>702108.68</v>
      </c>
      <c r="G75" s="89">
        <v>20255</v>
      </c>
      <c r="H75" s="89">
        <v>10160</v>
      </c>
      <c r="J75" s="251">
        <v>878121.56</v>
      </c>
      <c r="K75" s="251">
        <v>1895230.41</v>
      </c>
      <c r="L75" s="232">
        <v>25000</v>
      </c>
      <c r="M75" s="232">
        <v>27260.38</v>
      </c>
      <c r="O75" s="232">
        <v>1888.74</v>
      </c>
      <c r="R75" s="251">
        <v>5971.91</v>
      </c>
      <c r="S75" s="251">
        <v>2174520.91</v>
      </c>
      <c r="T75" s="73">
        <v>1589387.08</v>
      </c>
      <c r="W75" s="73">
        <v>811328.3</v>
      </c>
      <c r="Y75" s="340">
        <v>1160543.3</v>
      </c>
      <c r="AC75" s="340">
        <v>492047.8</v>
      </c>
      <c r="AD75" s="340">
        <v>276897.11</v>
      </c>
      <c r="AG75" s="73">
        <f t="shared" si="7"/>
        <v>732523.68</v>
      </c>
      <c r="AH75" s="78">
        <f t="shared" si="8"/>
        <v>54149.120000000003</v>
      </c>
      <c r="AI75" s="21">
        <f t="shared" si="11"/>
        <v>678374.56</v>
      </c>
      <c r="AJ75" s="22">
        <f t="shared" si="9"/>
        <v>2400715.38</v>
      </c>
      <c r="AK75" s="16">
        <f t="shared" si="10"/>
        <v>1929488.21</v>
      </c>
      <c r="AL75" s="26">
        <f t="shared" si="12"/>
        <v>471227.16999999993</v>
      </c>
    </row>
    <row r="76" spans="1:38" x14ac:dyDescent="0.2">
      <c r="A76" s="1" t="s">
        <v>450</v>
      </c>
      <c r="B76" s="1" t="s">
        <v>451</v>
      </c>
      <c r="C76" s="65">
        <v>6493</v>
      </c>
      <c r="D76" s="65" t="s">
        <v>1086</v>
      </c>
      <c r="E76" s="251" t="s">
        <v>3026</v>
      </c>
      <c r="F76" s="89">
        <v>1390301.34</v>
      </c>
      <c r="H76" s="89">
        <v>35263.51</v>
      </c>
      <c r="J76" s="251">
        <v>1216566.93</v>
      </c>
      <c r="K76" s="251">
        <v>840353.4</v>
      </c>
      <c r="M76" s="232">
        <v>17678</v>
      </c>
      <c r="O76" s="232">
        <v>150800</v>
      </c>
      <c r="R76" s="251">
        <v>386828.45</v>
      </c>
      <c r="S76" s="251">
        <v>2426315.1</v>
      </c>
      <c r="T76" s="73">
        <v>1632231.27</v>
      </c>
      <c r="U76" s="73">
        <v>60000</v>
      </c>
      <c r="W76" s="73">
        <v>845482.23</v>
      </c>
      <c r="Y76" s="340">
        <v>1274511.23</v>
      </c>
      <c r="AC76" s="340">
        <v>345347.22</v>
      </c>
      <c r="AD76" s="340">
        <v>301714.42</v>
      </c>
      <c r="AG76" s="73">
        <f t="shared" si="7"/>
        <v>1425564.85</v>
      </c>
      <c r="AH76" s="78">
        <f t="shared" si="8"/>
        <v>168478</v>
      </c>
      <c r="AI76" s="21">
        <f t="shared" si="11"/>
        <v>1257086.8500000001</v>
      </c>
      <c r="AJ76" s="22">
        <f t="shared" si="9"/>
        <v>2537713.5</v>
      </c>
      <c r="AK76" s="16">
        <f t="shared" si="10"/>
        <v>1921572.8699999999</v>
      </c>
      <c r="AL76" s="26">
        <f t="shared" si="12"/>
        <v>616140.63000000012</v>
      </c>
    </row>
    <row r="77" spans="1:38" x14ac:dyDescent="0.2">
      <c r="A77" s="1" t="s">
        <v>450</v>
      </c>
      <c r="B77" s="1" t="s">
        <v>451</v>
      </c>
      <c r="C77" s="65">
        <v>2652</v>
      </c>
      <c r="D77" s="65" t="s">
        <v>1087</v>
      </c>
      <c r="E77" s="251" t="s">
        <v>3027</v>
      </c>
      <c r="F77" s="89">
        <v>635182.13</v>
      </c>
      <c r="H77" s="89">
        <v>14882.31</v>
      </c>
      <c r="J77" s="251">
        <v>149781.82</v>
      </c>
      <c r="K77" s="251">
        <v>125356.22</v>
      </c>
      <c r="M77" s="232">
        <v>9458.74</v>
      </c>
      <c r="O77" s="232">
        <v>4702.6099999999997</v>
      </c>
      <c r="R77" s="251">
        <v>-550512.43000000005</v>
      </c>
      <c r="S77" s="251">
        <v>1120243.3</v>
      </c>
      <c r="T77" s="73">
        <v>920582.86</v>
      </c>
      <c r="W77" s="73">
        <v>342907.6</v>
      </c>
      <c r="Y77" s="340">
        <v>511924.6</v>
      </c>
      <c r="AC77" s="340">
        <v>209519.3</v>
      </c>
      <c r="AD77" s="340">
        <v>71576.990000000005</v>
      </c>
      <c r="AG77" s="73">
        <f t="shared" ref="AG77:AG86" si="13">SUM(F77:I77)</f>
        <v>650064.44000000006</v>
      </c>
      <c r="AH77" s="78">
        <f t="shared" ref="AH77:AH86" si="14">SUM(L77:O77)</f>
        <v>14161.349999999999</v>
      </c>
      <c r="AI77" s="21">
        <f t="shared" si="11"/>
        <v>635903.09000000008</v>
      </c>
      <c r="AJ77" s="22">
        <f t="shared" ref="AJ77:AJ86" si="15">SUM(T77:X77)</f>
        <v>1263490.46</v>
      </c>
      <c r="AK77" s="16">
        <f t="shared" ref="AK77:AK86" si="16">SUM(Y77:AF77)</f>
        <v>793020.8899999999</v>
      </c>
      <c r="AL77" s="26">
        <f t="shared" si="12"/>
        <v>470469.57000000007</v>
      </c>
    </row>
    <row r="78" spans="1:38" x14ac:dyDescent="0.2">
      <c r="A78" s="1" t="s">
        <v>450</v>
      </c>
      <c r="B78" s="1" t="s">
        <v>451</v>
      </c>
      <c r="C78" s="65">
        <v>5048</v>
      </c>
      <c r="D78" s="65" t="s">
        <v>1088</v>
      </c>
      <c r="E78" s="251" t="s">
        <v>3028</v>
      </c>
      <c r="F78" s="89">
        <v>739004.57</v>
      </c>
      <c r="H78" s="89">
        <v>87904</v>
      </c>
      <c r="J78" s="251">
        <v>1081814.6599999999</v>
      </c>
      <c r="K78" s="251">
        <v>290043.24</v>
      </c>
      <c r="M78" s="232">
        <v>-18274.97</v>
      </c>
      <c r="O78" s="232">
        <v>161.32</v>
      </c>
      <c r="S78" s="251">
        <v>2732486.08</v>
      </c>
      <c r="T78" s="73">
        <v>1272905.99</v>
      </c>
      <c r="W78" s="73">
        <v>737638.3</v>
      </c>
      <c r="Y78" s="340">
        <v>1067980.3</v>
      </c>
      <c r="AC78" s="340">
        <v>291059.51</v>
      </c>
      <c r="AD78" s="340">
        <v>132417.25</v>
      </c>
      <c r="AF78" s="340">
        <v>40</v>
      </c>
      <c r="AG78" s="73">
        <f t="shared" si="13"/>
        <v>826908.57</v>
      </c>
      <c r="AH78" s="78">
        <f t="shared" si="14"/>
        <v>-18113.650000000001</v>
      </c>
      <c r="AI78" s="21">
        <f t="shared" si="11"/>
        <v>845022.22</v>
      </c>
      <c r="AJ78" s="22">
        <f t="shared" si="15"/>
        <v>2010544.29</v>
      </c>
      <c r="AK78" s="16">
        <f t="shared" si="16"/>
        <v>1491497.06</v>
      </c>
      <c r="AL78" s="26">
        <f t="shared" si="12"/>
        <v>519047.23</v>
      </c>
    </row>
    <row r="79" spans="1:38" x14ac:dyDescent="0.2">
      <c r="A79" s="1" t="s">
        <v>450</v>
      </c>
      <c r="B79" s="1" t="s">
        <v>451</v>
      </c>
      <c r="C79" s="65">
        <v>4607</v>
      </c>
      <c r="D79" s="65" t="s">
        <v>1089</v>
      </c>
      <c r="E79" s="251" t="s">
        <v>3029</v>
      </c>
      <c r="F79" s="89">
        <v>1601682.25</v>
      </c>
      <c r="G79" s="89">
        <v>1875</v>
      </c>
      <c r="H79" s="89">
        <v>12000</v>
      </c>
      <c r="J79" s="251">
        <v>1893394.28</v>
      </c>
      <c r="K79" s="251">
        <v>366530.26</v>
      </c>
      <c r="M79" s="232">
        <v>15889.49</v>
      </c>
      <c r="O79" s="232">
        <v>2764.96</v>
      </c>
      <c r="R79" s="251">
        <v>479</v>
      </c>
      <c r="S79" s="251">
        <v>3283107.89</v>
      </c>
      <c r="T79" s="73">
        <v>1428316.19</v>
      </c>
      <c r="U79" s="73">
        <v>3000</v>
      </c>
      <c r="W79" s="73">
        <v>614574.80000000005</v>
      </c>
      <c r="Y79" s="340">
        <v>855068.8</v>
      </c>
      <c r="AC79" s="340">
        <v>566665.82999999996</v>
      </c>
      <c r="AD79" s="340">
        <v>130354.12</v>
      </c>
      <c r="AF79" s="340">
        <v>150000</v>
      </c>
      <c r="AG79" s="73">
        <f t="shared" si="13"/>
        <v>1615557.25</v>
      </c>
      <c r="AH79" s="78">
        <f t="shared" si="14"/>
        <v>18654.45</v>
      </c>
      <c r="AI79" s="21">
        <f t="shared" si="11"/>
        <v>1596902.8</v>
      </c>
      <c r="AJ79" s="22">
        <f t="shared" si="15"/>
        <v>2045890.99</v>
      </c>
      <c r="AK79" s="16">
        <f t="shared" si="16"/>
        <v>1702088.75</v>
      </c>
      <c r="AL79" s="26">
        <f t="shared" si="12"/>
        <v>343802.24</v>
      </c>
    </row>
    <row r="80" spans="1:38" x14ac:dyDescent="0.2">
      <c r="A80" s="1" t="s">
        <v>450</v>
      </c>
      <c r="B80" s="1" t="s">
        <v>451</v>
      </c>
      <c r="C80" s="65">
        <v>3828</v>
      </c>
      <c r="D80" s="65" t="s">
        <v>1090</v>
      </c>
      <c r="E80" s="251" t="s">
        <v>3032</v>
      </c>
      <c r="F80" s="89">
        <v>1321137.19</v>
      </c>
      <c r="H80" s="89">
        <v>21375</v>
      </c>
      <c r="J80" s="251">
        <v>480571.86</v>
      </c>
      <c r="K80" s="251">
        <v>239926.39999999999</v>
      </c>
      <c r="M80" s="232">
        <v>10150</v>
      </c>
      <c r="O80" s="232">
        <v>81.040000000000006</v>
      </c>
      <c r="R80" s="251">
        <v>-295737.84000000003</v>
      </c>
      <c r="S80" s="251">
        <v>1600443.98</v>
      </c>
      <c r="T80" s="73">
        <v>1381165.75</v>
      </c>
      <c r="W80" s="73">
        <v>626551.30000000005</v>
      </c>
      <c r="Y80" s="340">
        <v>830458.3</v>
      </c>
      <c r="AC80" s="340">
        <v>271334.2</v>
      </c>
      <c r="AD80" s="340">
        <v>121354.28</v>
      </c>
      <c r="AG80" s="73">
        <f t="shared" si="13"/>
        <v>1342512.19</v>
      </c>
      <c r="AH80" s="78">
        <f t="shared" si="14"/>
        <v>10231.040000000001</v>
      </c>
      <c r="AI80" s="21">
        <f t="shared" si="11"/>
        <v>1332281.1499999999</v>
      </c>
      <c r="AJ80" s="22">
        <f t="shared" si="15"/>
        <v>2007717.05</v>
      </c>
      <c r="AK80" s="16">
        <f t="shared" si="16"/>
        <v>1223146.78</v>
      </c>
      <c r="AL80" s="26">
        <f t="shared" si="12"/>
        <v>784570.27</v>
      </c>
    </row>
    <row r="81" spans="1:38" x14ac:dyDescent="0.2">
      <c r="A81" s="1" t="s">
        <v>454</v>
      </c>
      <c r="B81" s="1" t="s">
        <v>455</v>
      </c>
      <c r="C81" s="65">
        <v>1142</v>
      </c>
      <c r="D81" s="65" t="s">
        <v>1091</v>
      </c>
      <c r="E81" s="251" t="s">
        <v>3001</v>
      </c>
      <c r="F81" s="89">
        <v>127084.04</v>
      </c>
      <c r="H81" s="89">
        <v>10606.57</v>
      </c>
      <c r="J81" s="251">
        <v>363117.91</v>
      </c>
      <c r="K81" s="251">
        <v>51472.61</v>
      </c>
      <c r="R81" s="251">
        <v>-608787.99</v>
      </c>
      <c r="S81" s="251">
        <v>2663000</v>
      </c>
      <c r="T81" s="73">
        <v>199528.28</v>
      </c>
      <c r="W81" s="73">
        <v>433637.6</v>
      </c>
      <c r="Y81" s="340">
        <v>565627.6</v>
      </c>
      <c r="AC81" s="340">
        <v>80052.649999999994</v>
      </c>
      <c r="AD81" s="340">
        <v>37700.769999999997</v>
      </c>
      <c r="AG81" s="73">
        <f t="shared" si="13"/>
        <v>137690.60999999999</v>
      </c>
      <c r="AH81" s="78">
        <f t="shared" si="14"/>
        <v>0</v>
      </c>
      <c r="AI81" s="21">
        <f t="shared" si="11"/>
        <v>137690.60999999999</v>
      </c>
      <c r="AJ81" s="22">
        <f t="shared" si="15"/>
        <v>633165.88</v>
      </c>
      <c r="AK81" s="16">
        <f t="shared" si="16"/>
        <v>683381.02</v>
      </c>
      <c r="AL81" s="26">
        <f t="shared" si="12"/>
        <v>-50215.140000000014</v>
      </c>
    </row>
    <row r="82" spans="1:38" x14ac:dyDescent="0.2">
      <c r="A82" s="1" t="s">
        <v>454</v>
      </c>
      <c r="B82" s="1" t="s">
        <v>455</v>
      </c>
      <c r="C82" s="65">
        <v>1176</v>
      </c>
      <c r="D82" s="65" t="s">
        <v>1092</v>
      </c>
      <c r="E82" s="251" t="s">
        <v>3002</v>
      </c>
      <c r="F82" s="89">
        <v>497203.51</v>
      </c>
      <c r="G82" s="89">
        <v>11400</v>
      </c>
      <c r="H82" s="89">
        <v>9267.02</v>
      </c>
      <c r="J82" s="251">
        <v>289640.90000000002</v>
      </c>
      <c r="K82" s="251">
        <v>87207.19</v>
      </c>
      <c r="R82" s="251">
        <v>36502.980000000003</v>
      </c>
      <c r="S82" s="251">
        <v>1891769.64</v>
      </c>
      <c r="T82" s="73">
        <v>463152.55</v>
      </c>
      <c r="W82" s="73">
        <v>128100</v>
      </c>
      <c r="Y82" s="340">
        <v>288516</v>
      </c>
      <c r="AC82" s="340">
        <v>47089.18</v>
      </c>
      <c r="AD82" s="340">
        <v>68502.600000000006</v>
      </c>
      <c r="AG82" s="73">
        <f t="shared" si="13"/>
        <v>517870.53</v>
      </c>
      <c r="AH82" s="78">
        <f t="shared" si="14"/>
        <v>0</v>
      </c>
      <c r="AI82" s="21">
        <f t="shared" si="11"/>
        <v>517870.53</v>
      </c>
      <c r="AJ82" s="22">
        <f t="shared" si="15"/>
        <v>591252.55000000005</v>
      </c>
      <c r="AK82" s="16">
        <f t="shared" si="16"/>
        <v>404107.78</v>
      </c>
      <c r="AL82" s="26">
        <f t="shared" si="12"/>
        <v>187144.77000000002</v>
      </c>
    </row>
    <row r="83" spans="1:38" x14ac:dyDescent="0.2">
      <c r="A83" s="1" t="s">
        <v>454</v>
      </c>
      <c r="B83" s="1" t="s">
        <v>455</v>
      </c>
      <c r="C83" s="65">
        <v>2332</v>
      </c>
      <c r="D83" s="65" t="s">
        <v>1093</v>
      </c>
      <c r="E83" s="251" t="s">
        <v>3007</v>
      </c>
      <c r="F83" s="89">
        <v>308113.7</v>
      </c>
      <c r="G83" s="89">
        <v>16500</v>
      </c>
      <c r="H83" s="89">
        <v>18230.36</v>
      </c>
      <c r="J83" s="251">
        <v>809542.3</v>
      </c>
      <c r="K83" s="251">
        <v>189134.25</v>
      </c>
      <c r="Q83" s="251">
        <v>-541668.11</v>
      </c>
      <c r="R83" s="251">
        <v>80744.12</v>
      </c>
      <c r="S83" s="251">
        <v>1861215.28</v>
      </c>
      <c r="T83" s="73">
        <v>399156.33</v>
      </c>
      <c r="W83" s="73">
        <v>631438.5</v>
      </c>
      <c r="Y83" s="340">
        <v>775063.5</v>
      </c>
      <c r="AC83" s="340">
        <v>198852.7</v>
      </c>
      <c r="AD83" s="340">
        <v>60278.31</v>
      </c>
      <c r="AG83" s="73">
        <f t="shared" si="13"/>
        <v>342844.06</v>
      </c>
      <c r="AH83" s="78">
        <f t="shared" si="14"/>
        <v>0</v>
      </c>
      <c r="AI83" s="21">
        <f t="shared" si="11"/>
        <v>342844.06</v>
      </c>
      <c r="AJ83" s="22">
        <f t="shared" si="15"/>
        <v>1030594.8300000001</v>
      </c>
      <c r="AK83" s="16">
        <f t="shared" si="16"/>
        <v>1034194.51</v>
      </c>
      <c r="AL83" s="26">
        <f t="shared" si="12"/>
        <v>-3599.6799999999348</v>
      </c>
    </row>
    <row r="84" spans="1:38" x14ac:dyDescent="0.2">
      <c r="A84" s="1" t="s">
        <v>454</v>
      </c>
      <c r="B84" s="1" t="s">
        <v>455</v>
      </c>
      <c r="C84" s="65">
        <v>2410</v>
      </c>
      <c r="D84" s="65" t="s">
        <v>1094</v>
      </c>
      <c r="E84" s="251" t="s">
        <v>3008</v>
      </c>
      <c r="F84" s="89">
        <v>124911.55</v>
      </c>
      <c r="H84" s="89">
        <v>10135.94</v>
      </c>
      <c r="J84" s="251">
        <v>302503.15999999997</v>
      </c>
      <c r="K84" s="251">
        <v>58487.68</v>
      </c>
      <c r="R84" s="251">
        <v>180617.58</v>
      </c>
      <c r="S84" s="251">
        <v>1831896</v>
      </c>
      <c r="T84" s="73">
        <v>429847.25</v>
      </c>
      <c r="W84" s="73">
        <v>836337</v>
      </c>
      <c r="Y84" s="340">
        <v>1045953</v>
      </c>
      <c r="AC84" s="340">
        <v>144233.66</v>
      </c>
      <c r="AD84" s="340">
        <v>98870.61</v>
      </c>
      <c r="AF84" s="340">
        <v>1400</v>
      </c>
      <c r="AG84" s="73">
        <f t="shared" si="13"/>
        <v>135047.49</v>
      </c>
      <c r="AH84" s="78">
        <f t="shared" si="14"/>
        <v>0</v>
      </c>
      <c r="AI84" s="21">
        <f t="shared" si="11"/>
        <v>135047.49</v>
      </c>
      <c r="AJ84" s="22">
        <f t="shared" si="15"/>
        <v>1266184.25</v>
      </c>
      <c r="AK84" s="16">
        <f t="shared" si="16"/>
        <v>1290457.27</v>
      </c>
      <c r="AL84" s="26">
        <f>AJ84-AK84</f>
        <v>-24273.020000000019</v>
      </c>
    </row>
    <row r="85" spans="1:38" s="260" customFormat="1" x14ac:dyDescent="0.2">
      <c r="A85" s="260" t="s">
        <v>454</v>
      </c>
      <c r="B85" s="260" t="s">
        <v>455</v>
      </c>
      <c r="C85" s="261">
        <v>3521</v>
      </c>
      <c r="D85" s="261" t="s">
        <v>1095</v>
      </c>
      <c r="E85" s="251" t="s">
        <v>3009</v>
      </c>
      <c r="F85" s="89">
        <v>280664.76</v>
      </c>
      <c r="G85" s="89"/>
      <c r="H85" s="89">
        <v>18559.240000000002</v>
      </c>
      <c r="I85" s="89"/>
      <c r="J85" s="251">
        <v>5302939.12</v>
      </c>
      <c r="K85" s="251">
        <v>106980.88</v>
      </c>
      <c r="L85" s="232"/>
      <c r="M85" s="232">
        <v>17200</v>
      </c>
      <c r="N85" s="232"/>
      <c r="O85" s="232"/>
      <c r="P85" s="251"/>
      <c r="Q85" s="251"/>
      <c r="R85" s="251">
        <v>362190.43</v>
      </c>
      <c r="S85" s="251">
        <v>4000000</v>
      </c>
      <c r="T85" s="73">
        <v>479750.28</v>
      </c>
      <c r="U85" s="73"/>
      <c r="V85" s="73"/>
      <c r="W85" s="73">
        <v>610719.9</v>
      </c>
      <c r="X85" s="73">
        <v>2720000</v>
      </c>
      <c r="Y85" s="340">
        <v>759660.9</v>
      </c>
      <c r="Z85" s="340"/>
      <c r="AA85" s="340"/>
      <c r="AB85" s="340"/>
      <c r="AC85" s="340">
        <v>192788.62</v>
      </c>
      <c r="AD85" s="340">
        <v>161657.96</v>
      </c>
      <c r="AE85" s="340"/>
      <c r="AF85" s="340"/>
      <c r="AG85" s="73">
        <f t="shared" si="13"/>
        <v>299224</v>
      </c>
      <c r="AH85" s="78">
        <f t="shared" si="14"/>
        <v>17200</v>
      </c>
      <c r="AI85" s="21">
        <f t="shared" si="11"/>
        <v>282024</v>
      </c>
      <c r="AJ85" s="22">
        <f t="shared" si="15"/>
        <v>3810470.18</v>
      </c>
      <c r="AK85" s="16">
        <f t="shared" si="16"/>
        <v>1114107.48</v>
      </c>
      <c r="AL85" s="26">
        <f t="shared" ref="AL85:AL86" si="17">AJ85-AK85</f>
        <v>2696362.7</v>
      </c>
    </row>
    <row r="86" spans="1:38" x14ac:dyDescent="0.2">
      <c r="AG86" s="73">
        <f t="shared" si="13"/>
        <v>0</v>
      </c>
      <c r="AH86" s="78">
        <f t="shared" si="14"/>
        <v>0</v>
      </c>
      <c r="AI86" s="21">
        <f t="shared" si="11"/>
        <v>0</v>
      </c>
      <c r="AJ86" s="22">
        <f t="shared" si="15"/>
        <v>0</v>
      </c>
      <c r="AK86" s="16">
        <f t="shared" si="16"/>
        <v>0</v>
      </c>
      <c r="AL86" s="26">
        <f t="shared" si="17"/>
        <v>0</v>
      </c>
    </row>
    <row r="87" spans="1:38" x14ac:dyDescent="0.2">
      <c r="AG87" s="42"/>
      <c r="AH87" s="29"/>
      <c r="AI87" s="26"/>
      <c r="AJ87" s="24"/>
      <c r="AK87" s="23"/>
    </row>
    <row r="88" spans="1:38" x14ac:dyDescent="0.2">
      <c r="AG88" s="42"/>
      <c r="AH88" s="29"/>
      <c r="AI88" s="26"/>
      <c r="AJ88" s="24"/>
      <c r="AK88" s="23"/>
    </row>
    <row r="89" spans="1:38" x14ac:dyDescent="0.2">
      <c r="AG89" s="42"/>
      <c r="AH89" s="29"/>
      <c r="AI89" s="26"/>
      <c r="AJ89" s="24"/>
      <c r="AK89" s="23"/>
    </row>
    <row r="90" spans="1:38" x14ac:dyDescent="0.2">
      <c r="AG90" s="42"/>
      <c r="AH90" s="29"/>
      <c r="AI90" s="26"/>
      <c r="AJ90" s="24"/>
      <c r="AK90" s="23"/>
    </row>
    <row r="91" spans="1:38" x14ac:dyDescent="0.2">
      <c r="AG91" s="42"/>
      <c r="AH91" s="29"/>
      <c r="AI91" s="26"/>
      <c r="AJ91" s="24"/>
      <c r="AK91" s="23"/>
    </row>
    <row r="92" spans="1:38" x14ac:dyDescent="0.2">
      <c r="AG92" s="42"/>
      <c r="AH92" s="29"/>
      <c r="AI92" s="26"/>
      <c r="AJ92" s="24"/>
      <c r="AK92" s="23"/>
    </row>
    <row r="93" spans="1:38" x14ac:dyDescent="0.2">
      <c r="AG93" s="42"/>
      <c r="AH93" s="29"/>
      <c r="AI93" s="26"/>
      <c r="AJ93" s="24"/>
      <c r="AK93" s="23"/>
    </row>
    <row r="94" spans="1:38" x14ac:dyDescent="0.2">
      <c r="AG94" s="42"/>
      <c r="AH94" s="29"/>
      <c r="AI94" s="26"/>
      <c r="AJ94" s="24"/>
      <c r="AK94" s="23"/>
    </row>
    <row r="95" spans="1:38" x14ac:dyDescent="0.2">
      <c r="AG95" s="42"/>
      <c r="AH95" s="29"/>
      <c r="AI95" s="26"/>
      <c r="AJ95" s="24"/>
      <c r="AK95" s="23"/>
    </row>
    <row r="96" spans="1:38" x14ac:dyDescent="0.2">
      <c r="AG96" s="42"/>
      <c r="AH96" s="29"/>
      <c r="AI96" s="26"/>
      <c r="AJ96" s="24"/>
      <c r="AK96" s="23"/>
    </row>
    <row r="97" spans="33:37" x14ac:dyDescent="0.2">
      <c r="AG97" s="42"/>
      <c r="AH97" s="29"/>
      <c r="AI97" s="26"/>
      <c r="AJ97" s="24"/>
      <c r="AK97" s="23"/>
    </row>
    <row r="98" spans="33:37" x14ac:dyDescent="0.2">
      <c r="AG98" s="42"/>
      <c r="AH98" s="29"/>
      <c r="AI98" s="26"/>
      <c r="AJ98" s="24"/>
      <c r="AK98" s="23"/>
    </row>
    <row r="99" spans="33:37" x14ac:dyDescent="0.2">
      <c r="AG99" s="42"/>
      <c r="AH99" s="29"/>
      <c r="AI99" s="26"/>
      <c r="AJ99" s="24"/>
      <c r="AK99" s="23"/>
    </row>
    <row r="100" spans="33:37" x14ac:dyDescent="0.2">
      <c r="AG100" s="42"/>
      <c r="AH100" s="29"/>
      <c r="AI100" s="26"/>
      <c r="AJ100" s="24"/>
      <c r="AK100" s="23"/>
    </row>
    <row r="101" spans="33:37" x14ac:dyDescent="0.2">
      <c r="AG101" s="42"/>
      <c r="AH101" s="29"/>
      <c r="AI101" s="26"/>
      <c r="AJ101" s="24"/>
      <c r="AK101" s="23"/>
    </row>
    <row r="102" spans="33:37" x14ac:dyDescent="0.2">
      <c r="AG102" s="42"/>
      <c r="AH102" s="29"/>
      <c r="AI102" s="26"/>
      <c r="AJ102" s="24"/>
      <c r="AK102" s="23"/>
    </row>
    <row r="103" spans="33:37" x14ac:dyDescent="0.2">
      <c r="AG103" s="42"/>
      <c r="AH103" s="29"/>
      <c r="AI103" s="26"/>
      <c r="AJ103" s="24"/>
      <c r="AK103" s="23"/>
    </row>
    <row r="104" spans="33:37" x14ac:dyDescent="0.2">
      <c r="AG104" s="42"/>
      <c r="AH104" s="29"/>
      <c r="AI104" s="26"/>
      <c r="AJ104" s="24"/>
      <c r="AK104" s="23"/>
    </row>
    <row r="105" spans="33:37" x14ac:dyDescent="0.2">
      <c r="AG105" s="42"/>
      <c r="AH105" s="29"/>
      <c r="AI105" s="26"/>
      <c r="AJ105" s="24"/>
      <c r="AK105" s="23"/>
    </row>
    <row r="106" spans="33:37" x14ac:dyDescent="0.2">
      <c r="AG106" s="42"/>
      <c r="AH106" s="29"/>
      <c r="AI106" s="26"/>
      <c r="AJ106" s="24"/>
      <c r="AK106" s="23"/>
    </row>
    <row r="107" spans="33:37" x14ac:dyDescent="0.2">
      <c r="AG107" s="42"/>
      <c r="AH107" s="29"/>
      <c r="AI107" s="26"/>
      <c r="AJ107" s="24"/>
      <c r="AK107" s="23"/>
    </row>
    <row r="108" spans="33:37" x14ac:dyDescent="0.2">
      <c r="AG108" s="42"/>
      <c r="AH108" s="29"/>
      <c r="AI108" s="26"/>
      <c r="AJ108" s="24"/>
      <c r="AK108" s="23"/>
    </row>
    <row r="109" spans="33:37" x14ac:dyDescent="0.2">
      <c r="AG109" s="42"/>
      <c r="AH109" s="29"/>
      <c r="AI109" s="26"/>
      <c r="AJ109" s="24"/>
      <c r="AK109" s="23"/>
    </row>
    <row r="110" spans="33:37" x14ac:dyDescent="0.2">
      <c r="AG110" s="42"/>
      <c r="AH110" s="29"/>
      <c r="AI110" s="26"/>
      <c r="AJ110" s="24"/>
      <c r="AK110" s="23"/>
    </row>
    <row r="111" spans="33:37" x14ac:dyDescent="0.2">
      <c r="AG111" s="42"/>
      <c r="AH111" s="29"/>
      <c r="AI111" s="26"/>
      <c r="AJ111" s="24"/>
      <c r="AK111" s="23"/>
    </row>
    <row r="112" spans="33:37" x14ac:dyDescent="0.2">
      <c r="AG112" s="42"/>
      <c r="AH112" s="29"/>
      <c r="AI112" s="26"/>
      <c r="AJ112" s="24"/>
      <c r="AK112" s="23"/>
    </row>
    <row r="113" spans="33:37" x14ac:dyDescent="0.2">
      <c r="AG113" s="42"/>
      <c r="AH113" s="29"/>
      <c r="AI113" s="26"/>
      <c r="AJ113" s="24"/>
      <c r="AK113" s="23"/>
    </row>
    <row r="114" spans="33:37" x14ac:dyDescent="0.2">
      <c r="AG114" s="42"/>
      <c r="AH114" s="29"/>
      <c r="AI114" s="26"/>
      <c r="AJ114" s="24"/>
      <c r="AK114" s="23"/>
    </row>
    <row r="115" spans="33:37" x14ac:dyDescent="0.2">
      <c r="AG115" s="42"/>
      <c r="AH115" s="29"/>
      <c r="AI115" s="26"/>
      <c r="AJ115" s="24"/>
      <c r="AK115" s="23"/>
    </row>
    <row r="116" spans="33:37" x14ac:dyDescent="0.2">
      <c r="AG116" s="42"/>
      <c r="AH116" s="29"/>
      <c r="AI116" s="26"/>
      <c r="AJ116" s="24"/>
      <c r="AK116" s="23"/>
    </row>
    <row r="117" spans="33:37" x14ac:dyDescent="0.2">
      <c r="AG117" s="42"/>
      <c r="AH117" s="29"/>
      <c r="AI117" s="26"/>
      <c r="AJ117" s="24"/>
      <c r="AK117" s="23"/>
    </row>
    <row r="118" spans="33:37" x14ac:dyDescent="0.2">
      <c r="AG118" s="42"/>
      <c r="AH118" s="29"/>
      <c r="AI118" s="26"/>
      <c r="AJ118" s="24"/>
      <c r="AK118" s="23"/>
    </row>
    <row r="119" spans="33:37" x14ac:dyDescent="0.2">
      <c r="AG119" s="42"/>
      <c r="AH119" s="29"/>
      <c r="AI119" s="26"/>
      <c r="AJ119" s="24"/>
      <c r="AK119" s="23"/>
    </row>
    <row r="120" spans="33:37" x14ac:dyDescent="0.2">
      <c r="AG120" s="42"/>
      <c r="AH120" s="29"/>
      <c r="AI120" s="26"/>
      <c r="AJ120" s="24"/>
      <c r="AK120" s="23"/>
    </row>
    <row r="121" spans="33:37" x14ac:dyDescent="0.2">
      <c r="AG121" s="42"/>
      <c r="AH121" s="29"/>
      <c r="AI121" s="26"/>
      <c r="AJ121" s="24"/>
      <c r="AK121" s="23"/>
    </row>
    <row r="122" spans="33:37" x14ac:dyDescent="0.2">
      <c r="AG122" s="42"/>
      <c r="AH122" s="29"/>
      <c r="AI122" s="26"/>
      <c r="AJ122" s="24"/>
      <c r="AK122" s="23"/>
    </row>
    <row r="123" spans="33:37" x14ac:dyDescent="0.2">
      <c r="AG123" s="42"/>
      <c r="AH123" s="29"/>
      <c r="AI123" s="26"/>
      <c r="AJ123" s="24"/>
      <c r="AK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9"/>
  <sheetViews>
    <sheetView zoomScale="80" zoomScaleNormal="80" workbookViewId="0">
      <selection activeCell="B22" sqref="B22"/>
    </sheetView>
  </sheetViews>
  <sheetFormatPr defaultColWidth="9" defaultRowHeight="14.25" x14ac:dyDescent="0.2"/>
  <cols>
    <col min="1" max="1" width="40.375" style="253" bestFit="1" customWidth="1"/>
    <col min="2" max="2" width="33.125" style="229" bestFit="1" customWidth="1"/>
    <col min="3" max="3" width="32.25" style="229" bestFit="1" customWidth="1"/>
    <col min="4" max="4" width="24" style="229" bestFit="1" customWidth="1"/>
    <col min="5" max="6" width="15.875" style="253" bestFit="1" customWidth="1"/>
    <col min="7" max="7" width="18" style="233" bestFit="1" customWidth="1"/>
    <col min="8" max="8" width="20.125" style="233" bestFit="1" customWidth="1"/>
    <col min="9" max="9" width="19.375" style="233" bestFit="1" customWidth="1"/>
    <col min="10" max="10" width="21.5" style="233" bestFit="1" customWidth="1"/>
    <col min="11" max="11" width="23.625" style="253" bestFit="1" customWidth="1"/>
    <col min="12" max="12" width="27.75" style="253" bestFit="1" customWidth="1"/>
    <col min="13" max="13" width="27.875" style="253" bestFit="1" customWidth="1"/>
    <col min="14" max="14" width="15.875" style="253" bestFit="1" customWidth="1"/>
    <col min="15" max="15" width="27.375" style="230" bestFit="1" customWidth="1"/>
    <col min="16" max="16" width="36.875" style="230" bestFit="1" customWidth="1"/>
    <col min="17" max="17" width="44.125" style="230" bestFit="1" customWidth="1"/>
    <col min="18" max="18" width="44.875" style="230" bestFit="1" customWidth="1"/>
    <col min="19" max="19" width="29" style="230" bestFit="1" customWidth="1"/>
    <col min="20" max="20" width="38.625" style="230" bestFit="1" customWidth="1"/>
    <col min="21" max="21" width="54.5" style="230" bestFit="1" customWidth="1"/>
    <col min="22" max="22" width="15.875" style="230" bestFit="1" customWidth="1"/>
    <col min="23" max="23" width="20.375" style="231" bestFit="1" customWidth="1"/>
    <col min="24" max="24" width="26.75" style="231" bestFit="1" customWidth="1"/>
    <col min="25" max="25" width="25.125" style="231" bestFit="1" customWidth="1"/>
    <col min="26" max="26" width="42.375" style="231" bestFit="1" customWidth="1"/>
    <col min="27" max="27" width="30.875" style="231" bestFit="1" customWidth="1"/>
    <col min="28" max="28" width="31.625" style="231" bestFit="1" customWidth="1"/>
    <col min="29" max="29" width="33.125" style="231" bestFit="1" customWidth="1"/>
    <col min="30" max="16384" width="9" style="253"/>
  </cols>
  <sheetData>
    <row r="1" spans="1:28" x14ac:dyDescent="0.2">
      <c r="A1" s="253" t="s">
        <v>2457</v>
      </c>
      <c r="B1" s="229" t="s">
        <v>2458</v>
      </c>
      <c r="C1" s="229" t="s">
        <v>2459</v>
      </c>
      <c r="D1" s="229" t="s">
        <v>2460</v>
      </c>
      <c r="E1" s="253" t="s">
        <v>2461</v>
      </c>
      <c r="F1" s="253" t="s">
        <v>2462</v>
      </c>
      <c r="G1" s="233" t="s">
        <v>2464</v>
      </c>
      <c r="H1" s="233" t="s">
        <v>2465</v>
      </c>
      <c r="I1" s="233" t="s">
        <v>2468</v>
      </c>
      <c r="J1" s="233" t="s">
        <v>2469</v>
      </c>
      <c r="K1" s="253" t="s">
        <v>2471</v>
      </c>
      <c r="L1" s="253" t="s">
        <v>2472</v>
      </c>
      <c r="M1" s="253" t="s">
        <v>2473</v>
      </c>
      <c r="N1" s="253" t="s">
        <v>2474</v>
      </c>
      <c r="O1" s="230" t="s">
        <v>2475</v>
      </c>
      <c r="P1" s="230" t="s">
        <v>2476</v>
      </c>
      <c r="Q1" s="230" t="s">
        <v>2477</v>
      </c>
      <c r="R1" s="230" t="s">
        <v>2611</v>
      </c>
      <c r="S1" s="230" t="s">
        <v>2478</v>
      </c>
      <c r="T1" s="230" t="s">
        <v>2479</v>
      </c>
      <c r="U1" s="230" t="s">
        <v>2480</v>
      </c>
      <c r="V1" s="230" t="s">
        <v>2481</v>
      </c>
      <c r="W1" s="231" t="s">
        <v>2482</v>
      </c>
      <c r="X1" s="231" t="s">
        <v>2483</v>
      </c>
      <c r="Y1" s="231" t="s">
        <v>2484</v>
      </c>
      <c r="Z1" s="231" t="s">
        <v>2485</v>
      </c>
      <c r="AA1" s="231" t="s">
        <v>2613</v>
      </c>
      <c r="AB1" s="231" t="s">
        <v>2487</v>
      </c>
    </row>
    <row r="2" spans="1:28" x14ac:dyDescent="0.2">
      <c r="A2" s="253" t="s">
        <v>2488</v>
      </c>
      <c r="B2" s="229" t="s">
        <v>2489</v>
      </c>
      <c r="C2" s="229" t="s">
        <v>2490</v>
      </c>
      <c r="D2" s="229" t="s">
        <v>2491</v>
      </c>
      <c r="E2" s="253" t="s">
        <v>2492</v>
      </c>
      <c r="F2" s="253" t="s">
        <v>2493</v>
      </c>
      <c r="G2" s="233" t="s">
        <v>2495</v>
      </c>
      <c r="H2" s="233" t="s">
        <v>2496</v>
      </c>
      <c r="I2" s="233" t="s">
        <v>2499</v>
      </c>
      <c r="J2" s="233" t="s">
        <v>2500</v>
      </c>
      <c r="K2" s="253" t="s">
        <v>2502</v>
      </c>
      <c r="L2" s="253" t="s">
        <v>2503</v>
      </c>
      <c r="M2" s="253" t="s">
        <v>2504</v>
      </c>
      <c r="N2" s="253" t="s">
        <v>2505</v>
      </c>
      <c r="O2" s="230" t="s">
        <v>2506</v>
      </c>
      <c r="P2" s="230" t="s">
        <v>2507</v>
      </c>
      <c r="Q2" s="230" t="s">
        <v>2508</v>
      </c>
      <c r="R2" s="230" t="s">
        <v>2618</v>
      </c>
      <c r="S2" s="230" t="s">
        <v>2509</v>
      </c>
      <c r="T2" s="230" t="s">
        <v>2510</v>
      </c>
      <c r="U2" s="230" t="s">
        <v>2511</v>
      </c>
      <c r="V2" s="230" t="s">
        <v>2512</v>
      </c>
      <c r="W2" s="231" t="s">
        <v>2513</v>
      </c>
      <c r="X2" s="231" t="s">
        <v>2514</v>
      </c>
      <c r="Y2" s="231" t="s">
        <v>2515</v>
      </c>
      <c r="Z2" s="231" t="s">
        <v>2516</v>
      </c>
      <c r="AA2" s="231" t="s">
        <v>2620</v>
      </c>
      <c r="AB2" s="231" t="s">
        <v>2518</v>
      </c>
    </row>
    <row r="3" spans="1:28" x14ac:dyDescent="0.2">
      <c r="A3" s="253" t="s">
        <v>2519</v>
      </c>
      <c r="B3" s="229">
        <v>98324301.909999996</v>
      </c>
      <c r="C3" s="229">
        <v>659913</v>
      </c>
      <c r="D3" s="229">
        <v>14889105.35</v>
      </c>
      <c r="E3" s="253">
        <v>92203746.939999998</v>
      </c>
      <c r="F3" s="253">
        <v>31030689.510000002</v>
      </c>
      <c r="G3" s="233">
        <v>366952.3</v>
      </c>
      <c r="H3" s="233">
        <v>832690.59</v>
      </c>
      <c r="I3" s="233">
        <v>175007</v>
      </c>
      <c r="J3" s="233">
        <v>643690.1</v>
      </c>
      <c r="K3" s="253">
        <v>-2750754.26</v>
      </c>
      <c r="L3" s="253">
        <v>-8926972.5500000007</v>
      </c>
      <c r="M3" s="253">
        <v>335388232.67000002</v>
      </c>
      <c r="N3" s="253">
        <v>2855.65</v>
      </c>
      <c r="O3" s="230">
        <v>122596426.38</v>
      </c>
      <c r="P3" s="230">
        <v>7508789.0899999999</v>
      </c>
      <c r="Q3" s="230">
        <v>6990.13</v>
      </c>
      <c r="R3" s="230">
        <v>0</v>
      </c>
      <c r="S3" s="230">
        <v>130094710.13</v>
      </c>
      <c r="T3" s="230">
        <v>88.58</v>
      </c>
      <c r="U3" s="230">
        <v>22471141.170000002</v>
      </c>
      <c r="V3" s="230">
        <v>178913337.49000001</v>
      </c>
      <c r="W3" s="231">
        <v>48517</v>
      </c>
      <c r="X3" s="231">
        <v>52582.400000000001</v>
      </c>
      <c r="Y3" s="231">
        <v>55332853.020000003</v>
      </c>
      <c r="Z3" s="231">
        <v>10960500.710000001</v>
      </c>
      <c r="AA3" s="231">
        <v>86570.71</v>
      </c>
      <c r="AB3" s="231">
        <v>364339.63</v>
      </c>
    </row>
    <row r="4" spans="1:28" x14ac:dyDescent="0.2">
      <c r="A4" s="253" t="s">
        <v>3033</v>
      </c>
      <c r="B4" s="229">
        <v>136382.07999999999</v>
      </c>
      <c r="D4" s="229">
        <v>23041</v>
      </c>
      <c r="E4" s="253">
        <v>-197</v>
      </c>
      <c r="F4" s="253">
        <v>15</v>
      </c>
      <c r="L4" s="253">
        <v>-1414286.83</v>
      </c>
      <c r="M4" s="253">
        <v>1570000</v>
      </c>
      <c r="N4" s="253">
        <v>38.909999999999997</v>
      </c>
      <c r="S4" s="230">
        <v>798430.5</v>
      </c>
      <c r="U4" s="230">
        <v>1987307.25</v>
      </c>
      <c r="V4" s="230">
        <v>1270970.5</v>
      </c>
      <c r="Y4" s="231">
        <v>163518.25</v>
      </c>
    </row>
    <row r="5" spans="1:28" x14ac:dyDescent="0.2">
      <c r="A5" s="253" t="s">
        <v>3034</v>
      </c>
      <c r="B5" s="229">
        <v>-43328.23</v>
      </c>
      <c r="D5" s="229">
        <v>12139</v>
      </c>
      <c r="E5" s="253">
        <v>408370</v>
      </c>
      <c r="G5" s="233">
        <v>0</v>
      </c>
      <c r="H5" s="233">
        <v>0</v>
      </c>
      <c r="L5" s="253">
        <v>-788697.51</v>
      </c>
      <c r="M5" s="253">
        <v>1209311.82</v>
      </c>
      <c r="Q5" s="230">
        <v>14.19</v>
      </c>
      <c r="S5" s="230">
        <v>731720.5</v>
      </c>
      <c r="T5" s="230">
        <v>88.58</v>
      </c>
      <c r="U5" s="230">
        <v>255222.92</v>
      </c>
      <c r="V5" s="230">
        <v>875680.5</v>
      </c>
      <c r="Y5" s="231">
        <v>30809.23</v>
      </c>
      <c r="Z5" s="231">
        <v>12190</v>
      </c>
    </row>
    <row r="6" spans="1:28" x14ac:dyDescent="0.2">
      <c r="A6" s="253" t="s">
        <v>3035</v>
      </c>
      <c r="B6" s="229">
        <v>9889</v>
      </c>
      <c r="E6" s="253">
        <v>64052.01</v>
      </c>
      <c r="F6" s="253">
        <v>31497</v>
      </c>
      <c r="L6" s="253">
        <v>-1260597.49</v>
      </c>
      <c r="M6" s="253">
        <v>1382089.34</v>
      </c>
      <c r="N6" s="253">
        <v>17.82</v>
      </c>
      <c r="S6" s="230">
        <v>624137</v>
      </c>
      <c r="U6" s="230">
        <v>232721.46</v>
      </c>
      <c r="V6" s="230">
        <v>692207</v>
      </c>
      <c r="Y6" s="231">
        <v>54476.46</v>
      </c>
      <c r="Z6" s="231">
        <v>2846.66</v>
      </c>
    </row>
    <row r="7" spans="1:28" x14ac:dyDescent="0.2">
      <c r="A7" s="253" t="s">
        <v>3036</v>
      </c>
      <c r="B7" s="229">
        <v>60552.07</v>
      </c>
      <c r="D7" s="229">
        <v>4750</v>
      </c>
      <c r="E7" s="253">
        <v>2721669.01</v>
      </c>
      <c r="F7" s="253">
        <v>249001.17</v>
      </c>
      <c r="J7" s="233">
        <v>318</v>
      </c>
      <c r="L7" s="253">
        <v>1508406.01</v>
      </c>
      <c r="M7" s="253">
        <v>1532600</v>
      </c>
      <c r="S7" s="230">
        <v>565558</v>
      </c>
      <c r="U7" s="230">
        <v>1090397.54</v>
      </c>
      <c r="V7" s="230">
        <v>1462853</v>
      </c>
      <c r="X7" s="231">
        <v>1926.4</v>
      </c>
      <c r="Y7" s="231">
        <v>134654.43</v>
      </c>
      <c r="Z7" s="231">
        <v>61873.47</v>
      </c>
    </row>
    <row r="8" spans="1:28" x14ac:dyDescent="0.2">
      <c r="A8" s="253" t="s">
        <v>3037</v>
      </c>
      <c r="B8" s="229">
        <v>22898.86</v>
      </c>
      <c r="D8" s="229">
        <v>26880</v>
      </c>
      <c r="E8" s="253">
        <v>1795502</v>
      </c>
      <c r="F8" s="253">
        <v>13113.68</v>
      </c>
      <c r="L8" s="253">
        <v>-443741.58</v>
      </c>
      <c r="M8" s="253">
        <v>2300000</v>
      </c>
      <c r="S8" s="230">
        <v>501378</v>
      </c>
      <c r="U8" s="230">
        <v>775368.84</v>
      </c>
      <c r="V8" s="230">
        <v>711420</v>
      </c>
      <c r="Y8" s="231">
        <v>88884.84</v>
      </c>
      <c r="Z8" s="231">
        <v>30513.88</v>
      </c>
    </row>
    <row r="9" spans="1:28" x14ac:dyDescent="0.2">
      <c r="A9" s="253" t="s">
        <v>3038</v>
      </c>
      <c r="B9" s="229">
        <v>39095.980000000003</v>
      </c>
      <c r="D9" s="229">
        <v>60893</v>
      </c>
      <c r="E9" s="253">
        <v>2</v>
      </c>
      <c r="F9" s="253">
        <v>34</v>
      </c>
      <c r="L9" s="253">
        <v>-1153829.6000000001</v>
      </c>
      <c r="M9" s="253">
        <v>1250300</v>
      </c>
      <c r="R9" s="230">
        <v>0</v>
      </c>
      <c r="S9" s="230">
        <v>635910.5</v>
      </c>
      <c r="U9" s="230">
        <v>299829.15999999997</v>
      </c>
      <c r="V9" s="230">
        <v>664710.5</v>
      </c>
      <c r="Y9" s="231">
        <v>91474.58</v>
      </c>
    </row>
    <row r="10" spans="1:28" x14ac:dyDescent="0.2">
      <c r="A10" s="253" t="s">
        <v>3039</v>
      </c>
      <c r="B10" s="229">
        <v>37632.85</v>
      </c>
      <c r="D10" s="229">
        <v>17417</v>
      </c>
      <c r="E10" s="253">
        <v>2</v>
      </c>
      <c r="F10" s="253">
        <v>21</v>
      </c>
      <c r="L10" s="253">
        <v>-1528896.24</v>
      </c>
      <c r="M10" s="253">
        <v>1542339.31</v>
      </c>
      <c r="S10" s="230">
        <v>486513.27</v>
      </c>
      <c r="U10" s="230">
        <v>1407335.58</v>
      </c>
      <c r="V10" s="230">
        <v>880991.5</v>
      </c>
      <c r="Y10" s="231">
        <v>204027.57</v>
      </c>
    </row>
    <row r="11" spans="1:28" x14ac:dyDescent="0.2">
      <c r="A11" s="253" t="s">
        <v>3040</v>
      </c>
      <c r="B11" s="229">
        <v>51867.32</v>
      </c>
      <c r="D11" s="229">
        <v>12385</v>
      </c>
      <c r="E11" s="253">
        <v>2286969.5499999998</v>
      </c>
      <c r="F11" s="253">
        <v>221091.44</v>
      </c>
      <c r="G11" s="233">
        <v>17084</v>
      </c>
      <c r="L11" s="253">
        <v>720615.54</v>
      </c>
      <c r="M11" s="253">
        <v>1850000</v>
      </c>
      <c r="S11" s="230">
        <v>1382787.9</v>
      </c>
      <c r="U11" s="230">
        <v>450374.64</v>
      </c>
      <c r="V11" s="230">
        <v>1512587.9</v>
      </c>
      <c r="Y11" s="231">
        <v>160125.88</v>
      </c>
      <c r="Z11" s="231">
        <v>43434.99</v>
      </c>
    </row>
    <row r="12" spans="1:28" x14ac:dyDescent="0.2">
      <c r="A12" s="253" t="s">
        <v>3041</v>
      </c>
      <c r="B12" s="229">
        <v>132255.71</v>
      </c>
      <c r="D12" s="229">
        <v>65688</v>
      </c>
      <c r="E12" s="253">
        <v>106008.83</v>
      </c>
      <c r="F12" s="253">
        <v>52</v>
      </c>
      <c r="L12" s="253">
        <v>-937248.92</v>
      </c>
      <c r="M12" s="253">
        <v>1236758.5</v>
      </c>
      <c r="N12" s="253">
        <v>219.93</v>
      </c>
      <c r="S12" s="230">
        <v>1054998.8</v>
      </c>
      <c r="U12" s="230">
        <v>874718.41</v>
      </c>
      <c r="V12" s="230">
        <v>1221613.8</v>
      </c>
      <c r="Y12" s="231">
        <v>138543.38</v>
      </c>
      <c r="Z12" s="231">
        <v>30885</v>
      </c>
    </row>
    <row r="13" spans="1:28" x14ac:dyDescent="0.2">
      <c r="A13" s="253" t="s">
        <v>3042</v>
      </c>
      <c r="B13" s="229">
        <v>16721.650000000001</v>
      </c>
      <c r="D13" s="229">
        <v>1850</v>
      </c>
      <c r="E13" s="253">
        <v>1725969.06</v>
      </c>
      <c r="F13" s="253">
        <v>9</v>
      </c>
      <c r="L13" s="253">
        <v>535421.69999999995</v>
      </c>
      <c r="M13" s="253">
        <v>1223648</v>
      </c>
      <c r="S13" s="230">
        <v>581221.5</v>
      </c>
      <c r="U13" s="230">
        <v>910498.27</v>
      </c>
      <c r="V13" s="230">
        <v>776771.5</v>
      </c>
      <c r="X13" s="231">
        <v>3720</v>
      </c>
      <c r="Y13" s="231">
        <v>112698.27</v>
      </c>
      <c r="Z13" s="231">
        <v>28449.99</v>
      </c>
    </row>
    <row r="14" spans="1:28" x14ac:dyDescent="0.2">
      <c r="A14" s="253" t="s">
        <v>3043</v>
      </c>
      <c r="B14" s="229">
        <v>70127.03</v>
      </c>
      <c r="D14" s="229">
        <v>0</v>
      </c>
      <c r="E14" s="253">
        <v>549942.84</v>
      </c>
      <c r="F14" s="253">
        <v>30</v>
      </c>
      <c r="L14" s="253">
        <v>-1213392.3700000001</v>
      </c>
      <c r="M14" s="253">
        <v>1790913.12</v>
      </c>
      <c r="N14" s="253">
        <v>9.14</v>
      </c>
      <c r="S14" s="230">
        <v>835674.5</v>
      </c>
      <c r="U14" s="230">
        <v>2066786.78</v>
      </c>
      <c r="V14" s="230">
        <v>1231359.5</v>
      </c>
      <c r="Y14" s="231">
        <v>189101.78</v>
      </c>
      <c r="Z14" s="231">
        <v>27430.02</v>
      </c>
    </row>
    <row r="15" spans="1:28" x14ac:dyDescent="0.2">
      <c r="A15" s="253" t="s">
        <v>3044</v>
      </c>
      <c r="B15" s="229">
        <v>8727.31</v>
      </c>
      <c r="D15" s="229">
        <v>1100</v>
      </c>
      <c r="E15" s="253">
        <v>939987.91</v>
      </c>
      <c r="F15" s="253">
        <v>2568.0300000000002</v>
      </c>
      <c r="L15" s="253">
        <v>-413248.07</v>
      </c>
      <c r="M15" s="253">
        <v>1385124.66</v>
      </c>
      <c r="S15" s="230">
        <v>1061813.7</v>
      </c>
      <c r="U15" s="230">
        <v>364392.92</v>
      </c>
      <c r="V15" s="230">
        <v>1126103.7</v>
      </c>
      <c r="Y15" s="231">
        <v>84227.92</v>
      </c>
      <c r="Z15" s="231">
        <v>20568.34</v>
      </c>
    </row>
    <row r="16" spans="1:28" x14ac:dyDescent="0.2">
      <c r="A16" s="253" t="s">
        <v>3045</v>
      </c>
      <c r="B16" s="229">
        <v>29230.46</v>
      </c>
      <c r="D16" s="229">
        <v>20514</v>
      </c>
      <c r="E16" s="253">
        <v>2</v>
      </c>
      <c r="F16" s="253">
        <v>28</v>
      </c>
      <c r="L16" s="253">
        <v>-1158998.3500000001</v>
      </c>
      <c r="M16" s="253">
        <v>1199644.94</v>
      </c>
      <c r="S16" s="230">
        <v>597374.80000000005</v>
      </c>
      <c r="U16" s="230">
        <v>479369.09</v>
      </c>
      <c r="V16" s="230">
        <v>684739.8</v>
      </c>
      <c r="Y16" s="231">
        <v>95676.22</v>
      </c>
    </row>
    <row r="17" spans="1:28" x14ac:dyDescent="0.2">
      <c r="A17" s="253" t="s">
        <v>3046</v>
      </c>
      <c r="B17" s="229">
        <v>9076.7000000000007</v>
      </c>
      <c r="E17" s="253">
        <v>5</v>
      </c>
      <c r="F17" s="253">
        <v>26</v>
      </c>
      <c r="L17" s="253">
        <v>-1641651.3</v>
      </c>
      <c r="M17" s="253">
        <v>1642759</v>
      </c>
      <c r="S17" s="230">
        <v>604700</v>
      </c>
      <c r="U17" s="230">
        <v>335402.2</v>
      </c>
      <c r="V17" s="230">
        <v>721300</v>
      </c>
      <c r="Y17" s="231">
        <v>73202.2</v>
      </c>
    </row>
    <row r="18" spans="1:28" x14ac:dyDescent="0.2">
      <c r="A18" s="253" t="s">
        <v>3047</v>
      </c>
      <c r="B18" s="229">
        <v>11648.3</v>
      </c>
      <c r="E18" s="253">
        <v>411000.05</v>
      </c>
      <c r="F18" s="253">
        <v>235719.95</v>
      </c>
      <c r="L18" s="253">
        <v>-546431.69999999995</v>
      </c>
      <c r="M18" s="253">
        <v>1230000</v>
      </c>
      <c r="S18" s="230">
        <v>881192.5</v>
      </c>
      <c r="U18" s="230">
        <v>316031.86</v>
      </c>
      <c r="V18" s="230">
        <v>944392.5</v>
      </c>
      <c r="X18" s="231">
        <v>8668</v>
      </c>
      <c r="Y18" s="231">
        <v>90345.86</v>
      </c>
      <c r="Z18" s="231">
        <v>36200</v>
      </c>
    </row>
    <row r="19" spans="1:28" x14ac:dyDescent="0.2">
      <c r="A19" s="253" t="s">
        <v>3048</v>
      </c>
      <c r="B19" s="229">
        <v>30366.01</v>
      </c>
      <c r="D19" s="229">
        <v>68270</v>
      </c>
      <c r="F19" s="253">
        <v>5344.88</v>
      </c>
      <c r="L19" s="253">
        <v>-991197.77</v>
      </c>
      <c r="M19" s="253">
        <v>1067330</v>
      </c>
      <c r="S19" s="230">
        <v>588959.25</v>
      </c>
      <c r="U19" s="230">
        <v>359180.98</v>
      </c>
      <c r="V19" s="230">
        <v>679763.05</v>
      </c>
      <c r="Y19" s="231">
        <v>86534.18</v>
      </c>
      <c r="Z19" s="231">
        <v>2063.34</v>
      </c>
    </row>
    <row r="22" spans="1:28" x14ac:dyDescent="0.2">
      <c r="A22" s="253" t="s">
        <v>3049</v>
      </c>
      <c r="B22" s="229">
        <v>710929.16</v>
      </c>
      <c r="D22" s="229">
        <v>301504.78999999998</v>
      </c>
      <c r="E22" s="253">
        <v>216732.1</v>
      </c>
      <c r="F22" s="253">
        <v>263942.28000000003</v>
      </c>
      <c r="J22" s="233">
        <v>168.22</v>
      </c>
      <c r="L22" s="253">
        <v>-0.1</v>
      </c>
      <c r="O22" s="230">
        <v>615026.05000000005</v>
      </c>
      <c r="P22" s="230">
        <v>84964</v>
      </c>
      <c r="Q22" s="230">
        <v>44.75</v>
      </c>
      <c r="S22" s="230">
        <v>1178990</v>
      </c>
      <c r="V22" s="230">
        <v>1363160</v>
      </c>
      <c r="Y22" s="231">
        <v>235522.8</v>
      </c>
      <c r="Z22" s="231">
        <v>60579.6</v>
      </c>
    </row>
    <row r="23" spans="1:28" x14ac:dyDescent="0.2">
      <c r="A23" s="253" t="s">
        <v>3050</v>
      </c>
      <c r="B23" s="229">
        <v>461185.45</v>
      </c>
      <c r="D23" s="229">
        <v>141951.63</v>
      </c>
      <c r="E23" s="253">
        <v>165767.1</v>
      </c>
      <c r="F23" s="253">
        <v>80119.88</v>
      </c>
      <c r="M23" s="253">
        <v>2340148.79</v>
      </c>
      <c r="O23" s="230">
        <v>781012.08</v>
      </c>
      <c r="Q23" s="230">
        <v>36.340000000000003</v>
      </c>
      <c r="S23" s="230">
        <v>559080</v>
      </c>
      <c r="V23" s="230">
        <v>745754</v>
      </c>
      <c r="Y23" s="231">
        <v>239887.47</v>
      </c>
      <c r="Z23" s="231">
        <v>39281.14</v>
      </c>
    </row>
    <row r="24" spans="1:28" x14ac:dyDescent="0.2">
      <c r="A24" s="253" t="s">
        <v>3051</v>
      </c>
      <c r="B24" s="229">
        <v>1600692.91</v>
      </c>
      <c r="C24" s="229">
        <v>133978</v>
      </c>
      <c r="D24" s="229">
        <v>264136.87</v>
      </c>
      <c r="E24" s="253">
        <v>185463.44</v>
      </c>
      <c r="F24" s="253">
        <v>66391.600000000006</v>
      </c>
      <c r="G24" s="233">
        <v>9000</v>
      </c>
      <c r="M24" s="253">
        <v>2461151.44</v>
      </c>
      <c r="O24" s="230">
        <v>1044255.39</v>
      </c>
      <c r="P24" s="230">
        <v>690100</v>
      </c>
      <c r="Q24" s="230">
        <v>64.19</v>
      </c>
      <c r="S24" s="230">
        <v>1123030</v>
      </c>
      <c r="U24" s="230">
        <v>5810</v>
      </c>
      <c r="V24" s="230">
        <v>1406066</v>
      </c>
      <c r="Y24" s="231">
        <v>741668.25</v>
      </c>
      <c r="Z24" s="231">
        <v>33197.35</v>
      </c>
    </row>
    <row r="25" spans="1:28" x14ac:dyDescent="0.2">
      <c r="A25" s="253" t="s">
        <v>3052</v>
      </c>
      <c r="B25" s="229">
        <v>522532.92</v>
      </c>
      <c r="D25" s="229">
        <v>112927.06</v>
      </c>
      <c r="E25" s="253">
        <v>207047.67</v>
      </c>
      <c r="F25" s="253">
        <v>581663.98</v>
      </c>
      <c r="J25" s="233">
        <v>189.14</v>
      </c>
      <c r="M25" s="253">
        <v>1609968.11</v>
      </c>
      <c r="O25" s="230">
        <v>883984.55</v>
      </c>
      <c r="P25" s="230">
        <v>5390</v>
      </c>
      <c r="Q25" s="230">
        <v>8.94</v>
      </c>
      <c r="S25" s="230">
        <v>616600</v>
      </c>
      <c r="V25" s="230">
        <v>792019</v>
      </c>
      <c r="Y25" s="231">
        <v>425052.49</v>
      </c>
      <c r="Z25" s="231">
        <v>119149.35</v>
      </c>
      <c r="AB25" s="231">
        <v>646.28</v>
      </c>
    </row>
    <row r="26" spans="1:28" x14ac:dyDescent="0.2">
      <c r="A26" s="253" t="s">
        <v>3053</v>
      </c>
      <c r="B26" s="229">
        <v>344865.05</v>
      </c>
      <c r="C26" s="229">
        <v>3605</v>
      </c>
      <c r="D26" s="229">
        <v>71884.27</v>
      </c>
      <c r="E26" s="253">
        <v>204869.6</v>
      </c>
      <c r="F26" s="253">
        <v>58731.98</v>
      </c>
      <c r="M26" s="253">
        <v>1693812.25</v>
      </c>
      <c r="O26" s="230">
        <v>448268.93</v>
      </c>
      <c r="P26" s="230">
        <v>5000</v>
      </c>
      <c r="Q26" s="230">
        <v>4.58</v>
      </c>
      <c r="S26" s="230">
        <v>492770</v>
      </c>
      <c r="V26" s="230">
        <v>582275</v>
      </c>
      <c r="Y26" s="231">
        <v>159773.20000000001</v>
      </c>
      <c r="Z26" s="231">
        <v>29487.279999999999</v>
      </c>
    </row>
    <row r="27" spans="1:28" x14ac:dyDescent="0.2">
      <c r="A27" s="253" t="s">
        <v>3054</v>
      </c>
      <c r="B27" s="229">
        <v>952652.35</v>
      </c>
      <c r="D27" s="229">
        <v>160813.07</v>
      </c>
      <c r="E27" s="253">
        <v>297354.82</v>
      </c>
      <c r="F27" s="253">
        <v>319037.82</v>
      </c>
      <c r="G27" s="233">
        <v>10000</v>
      </c>
      <c r="J27" s="233">
        <v>0</v>
      </c>
      <c r="L27" s="253">
        <v>-15.08</v>
      </c>
      <c r="M27" s="253">
        <v>1247745.83</v>
      </c>
      <c r="O27" s="230">
        <v>1067773.55</v>
      </c>
      <c r="Q27" s="230">
        <v>44.68</v>
      </c>
      <c r="S27" s="230">
        <v>794260</v>
      </c>
      <c r="V27" s="230">
        <v>979866</v>
      </c>
      <c r="Y27" s="231">
        <v>455333.78</v>
      </c>
      <c r="Z27" s="231">
        <v>61357.83</v>
      </c>
    </row>
    <row r="28" spans="1:28" x14ac:dyDescent="0.2">
      <c r="A28" s="253" t="s">
        <v>3055</v>
      </c>
      <c r="B28" s="229">
        <v>579255.91</v>
      </c>
      <c r="D28" s="229">
        <v>196475.51</v>
      </c>
      <c r="E28" s="253">
        <v>389556.28</v>
      </c>
      <c r="F28" s="253">
        <v>698223.47</v>
      </c>
      <c r="J28" s="233">
        <v>739.7</v>
      </c>
      <c r="L28" s="253">
        <v>-500</v>
      </c>
      <c r="M28" s="253">
        <v>1804121.26</v>
      </c>
      <c r="O28" s="230">
        <v>712013.81</v>
      </c>
      <c r="S28" s="230">
        <v>632230</v>
      </c>
      <c r="V28" s="230">
        <v>722430</v>
      </c>
      <c r="Y28" s="231">
        <v>294953.28000000003</v>
      </c>
      <c r="Z28" s="231">
        <v>161705.12</v>
      </c>
    </row>
    <row r="29" spans="1:28" x14ac:dyDescent="0.2">
      <c r="A29" s="253" t="s">
        <v>3056</v>
      </c>
      <c r="B29" s="229">
        <v>712502.14</v>
      </c>
      <c r="D29" s="229">
        <v>217382.45</v>
      </c>
      <c r="E29" s="253">
        <v>274612.96999999997</v>
      </c>
      <c r="F29" s="253">
        <v>159030.54</v>
      </c>
      <c r="G29" s="233">
        <v>19400</v>
      </c>
      <c r="J29" s="233">
        <v>483.5</v>
      </c>
      <c r="M29" s="253">
        <v>1414760.08</v>
      </c>
      <c r="O29" s="230">
        <v>1108902.05</v>
      </c>
      <c r="P29" s="230">
        <v>70000</v>
      </c>
      <c r="Q29" s="230">
        <v>292.73</v>
      </c>
      <c r="S29" s="230">
        <v>694630</v>
      </c>
      <c r="V29" s="230">
        <v>890139</v>
      </c>
      <c r="Y29" s="231">
        <v>659256.71</v>
      </c>
      <c r="Z29" s="231">
        <v>98979.85</v>
      </c>
    </row>
    <row r="30" spans="1:28" x14ac:dyDescent="0.2">
      <c r="A30" s="253" t="s">
        <v>3057</v>
      </c>
      <c r="B30" s="229">
        <v>1199982.78</v>
      </c>
      <c r="D30" s="229">
        <v>786795.37</v>
      </c>
      <c r="E30" s="253">
        <v>161435.39000000001</v>
      </c>
      <c r="F30" s="253">
        <v>950187.83</v>
      </c>
      <c r="G30" s="233">
        <v>22500</v>
      </c>
      <c r="J30" s="233">
        <v>19406.07</v>
      </c>
      <c r="M30" s="253">
        <v>1595887.05</v>
      </c>
      <c r="O30" s="230">
        <v>1906574.03</v>
      </c>
      <c r="S30" s="230">
        <v>1489210</v>
      </c>
      <c r="V30" s="230">
        <v>1736760</v>
      </c>
      <c r="Y30" s="231">
        <v>1039504.06</v>
      </c>
      <c r="Z30" s="231">
        <v>56401.54</v>
      </c>
      <c r="AB30" s="231">
        <v>500</v>
      </c>
    </row>
    <row r="31" spans="1:28" x14ac:dyDescent="0.2">
      <c r="A31" s="253" t="s">
        <v>3058</v>
      </c>
      <c r="B31" s="229">
        <v>640427.51</v>
      </c>
      <c r="D31" s="229">
        <v>339869.66</v>
      </c>
      <c r="E31" s="253">
        <v>96876.87</v>
      </c>
      <c r="F31" s="253">
        <v>257852.13</v>
      </c>
      <c r="J31" s="233">
        <v>6.9</v>
      </c>
      <c r="M31" s="253">
        <v>1789492.25</v>
      </c>
      <c r="O31" s="230">
        <v>669107.87</v>
      </c>
      <c r="Q31" s="230">
        <v>31.48</v>
      </c>
      <c r="S31" s="230">
        <v>549960</v>
      </c>
      <c r="V31" s="230">
        <v>668560</v>
      </c>
      <c r="Y31" s="231">
        <v>292161.02</v>
      </c>
      <c r="Z31" s="231">
        <v>46206.93</v>
      </c>
    </row>
    <row r="32" spans="1:28" x14ac:dyDescent="0.2">
      <c r="A32" s="253" t="s">
        <v>3059</v>
      </c>
      <c r="B32" s="229">
        <v>824853.78</v>
      </c>
      <c r="D32" s="229">
        <v>123470.41</v>
      </c>
      <c r="E32" s="253">
        <v>92093.69</v>
      </c>
      <c r="F32" s="253">
        <v>326767.40999999997</v>
      </c>
      <c r="J32" s="233">
        <v>70</v>
      </c>
      <c r="M32" s="253">
        <v>3102228.3</v>
      </c>
      <c r="O32" s="230">
        <v>735746.8</v>
      </c>
      <c r="P32" s="230">
        <v>203990</v>
      </c>
      <c r="Q32" s="230">
        <v>172.3</v>
      </c>
      <c r="S32" s="230">
        <v>903770</v>
      </c>
      <c r="V32" s="230">
        <v>1032070</v>
      </c>
      <c r="Y32" s="231">
        <v>311065.61</v>
      </c>
      <c r="Z32" s="231">
        <v>115327.09</v>
      </c>
    </row>
    <row r="33" spans="1:28" x14ac:dyDescent="0.2">
      <c r="A33" s="253" t="s">
        <v>3060</v>
      </c>
      <c r="B33" s="229">
        <v>759782.49</v>
      </c>
      <c r="D33" s="229">
        <v>173245.12</v>
      </c>
      <c r="E33" s="253">
        <v>369228.79</v>
      </c>
      <c r="F33" s="253">
        <v>280391.25</v>
      </c>
      <c r="J33" s="233">
        <v>953.17</v>
      </c>
      <c r="L33" s="253">
        <v>23.8</v>
      </c>
      <c r="M33" s="253">
        <v>1484748</v>
      </c>
      <c r="O33" s="230">
        <v>1006029.5</v>
      </c>
      <c r="Q33" s="230">
        <v>109.9</v>
      </c>
      <c r="S33" s="230">
        <v>636430</v>
      </c>
      <c r="V33" s="230">
        <v>807111</v>
      </c>
      <c r="Y33" s="231">
        <v>507799.88</v>
      </c>
      <c r="Z33" s="231">
        <v>40546.18</v>
      </c>
    </row>
    <row r="34" spans="1:28" x14ac:dyDescent="0.2">
      <c r="A34" s="253" t="s">
        <v>3061</v>
      </c>
      <c r="B34" s="229">
        <v>964467.24</v>
      </c>
      <c r="D34" s="229">
        <v>283039.46000000002</v>
      </c>
      <c r="E34" s="253">
        <v>82810.97</v>
      </c>
      <c r="F34" s="253">
        <v>325574.64</v>
      </c>
      <c r="J34" s="233">
        <v>15018.07</v>
      </c>
      <c r="M34" s="253">
        <v>1924840.79</v>
      </c>
      <c r="O34" s="230">
        <v>836192.71</v>
      </c>
      <c r="P34" s="230">
        <v>105000</v>
      </c>
      <c r="Q34" s="230">
        <v>202.64</v>
      </c>
      <c r="S34" s="230">
        <v>737710</v>
      </c>
      <c r="V34" s="230">
        <v>925492</v>
      </c>
      <c r="Y34" s="231">
        <v>260027.86</v>
      </c>
      <c r="Z34" s="231">
        <v>48760.31</v>
      </c>
      <c r="AB34" s="231">
        <v>500</v>
      </c>
    </row>
    <row r="35" spans="1:28" x14ac:dyDescent="0.2">
      <c r="A35" s="253" t="s">
        <v>3062</v>
      </c>
      <c r="B35" s="229">
        <v>1785498.78</v>
      </c>
      <c r="C35" s="229">
        <v>15000</v>
      </c>
      <c r="D35" s="229">
        <v>172600.97</v>
      </c>
      <c r="E35" s="253">
        <v>198020.7</v>
      </c>
      <c r="F35" s="253">
        <v>168592.84</v>
      </c>
      <c r="J35" s="233">
        <v>104.03</v>
      </c>
      <c r="M35" s="253">
        <v>1101601.1100000001</v>
      </c>
      <c r="O35" s="230">
        <v>830422.12</v>
      </c>
      <c r="P35" s="230">
        <v>304820</v>
      </c>
      <c r="Q35" s="230">
        <v>334.48</v>
      </c>
      <c r="S35" s="230">
        <v>910460</v>
      </c>
      <c r="U35" s="230">
        <v>930</v>
      </c>
      <c r="V35" s="230">
        <v>1109510</v>
      </c>
      <c r="Y35" s="231">
        <v>250677.18</v>
      </c>
      <c r="Z35" s="231">
        <v>49141.07</v>
      </c>
      <c r="AB35" s="231">
        <v>500</v>
      </c>
    </row>
    <row r="36" spans="1:28" x14ac:dyDescent="0.2">
      <c r="A36" s="253" t="s">
        <v>3063</v>
      </c>
      <c r="B36" s="229">
        <v>843328.1</v>
      </c>
      <c r="D36" s="229">
        <v>153316.32999999999</v>
      </c>
      <c r="E36" s="253">
        <v>1282199.24</v>
      </c>
      <c r="F36" s="253">
        <v>168552.64</v>
      </c>
      <c r="M36" s="253">
        <v>528949.56000000006</v>
      </c>
      <c r="O36" s="230">
        <v>1275970.26</v>
      </c>
      <c r="P36" s="230">
        <v>49508</v>
      </c>
      <c r="S36" s="230">
        <v>703740</v>
      </c>
      <c r="V36" s="230">
        <v>858590</v>
      </c>
      <c r="Y36" s="231">
        <v>272765.44</v>
      </c>
      <c r="Z36" s="231">
        <v>61198.080000000002</v>
      </c>
    </row>
    <row r="37" spans="1:28" x14ac:dyDescent="0.2">
      <c r="A37" s="253" t="s">
        <v>3064</v>
      </c>
      <c r="B37" s="229">
        <v>1022648.02</v>
      </c>
      <c r="D37" s="229">
        <v>220369.71</v>
      </c>
      <c r="E37" s="253">
        <v>370048.29</v>
      </c>
      <c r="F37" s="253">
        <v>222588.66</v>
      </c>
      <c r="J37" s="233">
        <v>17500</v>
      </c>
      <c r="M37" s="253">
        <v>1603684.39</v>
      </c>
      <c r="O37" s="230">
        <v>865071.59</v>
      </c>
      <c r="Q37" s="230">
        <v>275.17</v>
      </c>
      <c r="S37" s="230">
        <v>940880</v>
      </c>
      <c r="V37" s="230">
        <v>1063929</v>
      </c>
      <c r="Y37" s="231">
        <v>411917.22</v>
      </c>
      <c r="Z37" s="231">
        <v>32821.120000000003</v>
      </c>
    </row>
    <row r="38" spans="1:28" x14ac:dyDescent="0.2">
      <c r="A38" s="253" t="s">
        <v>3065</v>
      </c>
      <c r="B38" s="229">
        <v>593529.05000000005</v>
      </c>
      <c r="D38" s="229">
        <v>92823.69</v>
      </c>
      <c r="E38" s="253">
        <v>36409.69</v>
      </c>
      <c r="F38" s="253">
        <v>49213.36</v>
      </c>
      <c r="M38" s="253">
        <v>1498620.76</v>
      </c>
      <c r="O38" s="230">
        <v>496590.54</v>
      </c>
      <c r="P38" s="230">
        <v>65000</v>
      </c>
      <c r="S38" s="230">
        <v>536210</v>
      </c>
      <c r="V38" s="230">
        <v>615981</v>
      </c>
      <c r="Y38" s="231">
        <v>231710.23</v>
      </c>
      <c r="Z38" s="231">
        <v>47891.16</v>
      </c>
    </row>
    <row r="39" spans="1:28" x14ac:dyDescent="0.2">
      <c r="A39" s="253" t="s">
        <v>3066</v>
      </c>
      <c r="B39" s="229">
        <v>830305.77</v>
      </c>
      <c r="C39" s="229">
        <v>0</v>
      </c>
      <c r="D39" s="229">
        <v>110714.57</v>
      </c>
      <c r="E39" s="253">
        <v>1112537.28</v>
      </c>
      <c r="F39" s="253">
        <v>687713.09</v>
      </c>
      <c r="J39" s="233">
        <v>25006.85</v>
      </c>
      <c r="L39" s="253">
        <v>-3378.07</v>
      </c>
      <c r="M39" s="253">
        <v>2339595.1</v>
      </c>
      <c r="O39" s="230">
        <v>1310865.6499999999</v>
      </c>
      <c r="P39" s="230">
        <v>339000</v>
      </c>
      <c r="Q39" s="230">
        <v>50.78</v>
      </c>
      <c r="S39" s="230">
        <v>1075060</v>
      </c>
      <c r="V39" s="230">
        <v>1302120</v>
      </c>
      <c r="Y39" s="231">
        <v>347934.59</v>
      </c>
      <c r="Z39" s="231">
        <v>165966.92000000001</v>
      </c>
      <c r="AB39" s="231">
        <v>2367</v>
      </c>
    </row>
    <row r="40" spans="1:28" x14ac:dyDescent="0.2">
      <c r="A40" s="253" t="s">
        <v>3067</v>
      </c>
      <c r="B40" s="229">
        <v>1155085.27</v>
      </c>
      <c r="D40" s="229">
        <v>220933.9</v>
      </c>
      <c r="E40" s="253">
        <v>194888.6</v>
      </c>
      <c r="F40" s="253">
        <v>308892.09999999998</v>
      </c>
      <c r="G40" s="233">
        <v>7500</v>
      </c>
      <c r="J40" s="233">
        <v>746.53</v>
      </c>
      <c r="L40" s="253">
        <v>-178.91</v>
      </c>
      <c r="M40" s="253">
        <v>1457071.21</v>
      </c>
      <c r="O40" s="230">
        <v>928830.59</v>
      </c>
      <c r="P40" s="230">
        <v>25000</v>
      </c>
      <c r="Q40" s="230">
        <v>168.95</v>
      </c>
      <c r="S40" s="230">
        <v>532720</v>
      </c>
      <c r="V40" s="230">
        <v>696511</v>
      </c>
      <c r="Y40" s="231">
        <v>332500.08</v>
      </c>
      <c r="Z40" s="231">
        <v>34883.03</v>
      </c>
    </row>
    <row r="41" spans="1:28" x14ac:dyDescent="0.2">
      <c r="A41" s="253" t="s">
        <v>3068</v>
      </c>
      <c r="B41" s="229">
        <v>1064588.48</v>
      </c>
      <c r="D41" s="229">
        <v>156974.94</v>
      </c>
      <c r="E41" s="253">
        <v>262763.02</v>
      </c>
      <c r="F41" s="253">
        <v>647541.72</v>
      </c>
      <c r="J41" s="233">
        <v>1006.08</v>
      </c>
      <c r="M41" s="253">
        <v>1798384.44</v>
      </c>
      <c r="O41" s="230">
        <v>710836.29</v>
      </c>
      <c r="P41" s="230">
        <v>600</v>
      </c>
      <c r="Q41" s="230">
        <v>20.16</v>
      </c>
      <c r="S41" s="230">
        <v>383920</v>
      </c>
      <c r="V41" s="230">
        <v>487820</v>
      </c>
      <c r="Y41" s="231">
        <v>363235.58</v>
      </c>
      <c r="Z41" s="231">
        <v>191338.43</v>
      </c>
    </row>
    <row r="42" spans="1:28" x14ac:dyDescent="0.2">
      <c r="A42" s="253" t="s">
        <v>3069</v>
      </c>
      <c r="B42" s="229">
        <v>538153.17000000004</v>
      </c>
      <c r="D42" s="229">
        <v>168501.68</v>
      </c>
      <c r="E42" s="253">
        <v>207369.26</v>
      </c>
      <c r="F42" s="253">
        <v>660066.81999999995</v>
      </c>
      <c r="G42" s="233">
        <v>6000</v>
      </c>
      <c r="J42" s="233">
        <v>72.42</v>
      </c>
      <c r="M42" s="253">
        <v>1262156.06</v>
      </c>
      <c r="O42" s="230">
        <v>912831.72</v>
      </c>
      <c r="Q42" s="230">
        <v>113.65</v>
      </c>
      <c r="S42" s="230">
        <v>1041340</v>
      </c>
      <c r="V42" s="230">
        <v>1220398</v>
      </c>
      <c r="Y42" s="231">
        <v>448309.39</v>
      </c>
      <c r="Z42" s="231">
        <v>163174.35</v>
      </c>
      <c r="AB42" s="231">
        <v>500</v>
      </c>
    </row>
    <row r="43" spans="1:28" x14ac:dyDescent="0.2">
      <c r="A43" s="253" t="s">
        <v>3070</v>
      </c>
      <c r="B43" s="229">
        <v>798675.92</v>
      </c>
      <c r="D43" s="229">
        <v>254581.76000000001</v>
      </c>
      <c r="E43" s="253">
        <v>402242.66</v>
      </c>
      <c r="F43" s="253">
        <v>199561.17</v>
      </c>
      <c r="J43" s="233">
        <v>300</v>
      </c>
      <c r="M43" s="253">
        <v>1683339.65</v>
      </c>
      <c r="O43" s="230">
        <v>962622.79</v>
      </c>
      <c r="P43" s="230">
        <v>300000</v>
      </c>
      <c r="Q43" s="230">
        <v>76.73</v>
      </c>
      <c r="S43" s="230">
        <v>265920</v>
      </c>
      <c r="V43" s="230">
        <v>611701</v>
      </c>
      <c r="Y43" s="231">
        <v>270559.28000000003</v>
      </c>
      <c r="Z43" s="231">
        <v>62834.400000000001</v>
      </c>
      <c r="AB43" s="231">
        <v>1182.3499999999999</v>
      </c>
    </row>
    <row r="44" spans="1:28" x14ac:dyDescent="0.2">
      <c r="A44" s="253" t="s">
        <v>3202</v>
      </c>
      <c r="B44" s="229">
        <v>885994.25</v>
      </c>
      <c r="D44" s="229">
        <v>176210.18</v>
      </c>
      <c r="E44" s="253">
        <v>183621.61</v>
      </c>
      <c r="F44" s="253">
        <v>213293.5</v>
      </c>
      <c r="M44" s="253">
        <v>2224890.19</v>
      </c>
      <c r="O44" s="230">
        <v>883072.82</v>
      </c>
      <c r="Q44" s="230">
        <v>226.23</v>
      </c>
      <c r="S44" s="230">
        <v>353580</v>
      </c>
      <c r="V44" s="230">
        <v>710440</v>
      </c>
      <c r="Y44" s="231">
        <v>413616.46</v>
      </c>
      <c r="Z44" s="231">
        <v>93475.03</v>
      </c>
    </row>
    <row r="45" spans="1:28" x14ac:dyDescent="0.2">
      <c r="A45" s="253" t="s">
        <v>3215</v>
      </c>
      <c r="B45" s="229">
        <v>619007.27</v>
      </c>
      <c r="D45" s="229">
        <v>253250.32</v>
      </c>
      <c r="E45" s="253">
        <v>1892127.14</v>
      </c>
      <c r="F45" s="253">
        <v>377455.01</v>
      </c>
      <c r="J45" s="233">
        <v>268</v>
      </c>
      <c r="O45" s="230">
        <v>854115.63</v>
      </c>
      <c r="P45" s="230">
        <v>20000</v>
      </c>
      <c r="Q45" s="230">
        <v>20.2</v>
      </c>
      <c r="S45" s="230">
        <v>647450</v>
      </c>
      <c r="V45" s="230">
        <v>742964</v>
      </c>
      <c r="Y45" s="231">
        <v>316713.05</v>
      </c>
      <c r="Z45" s="231">
        <v>192799.17</v>
      </c>
    </row>
    <row r="46" spans="1:28" x14ac:dyDescent="0.2">
      <c r="A46" s="253" t="s">
        <v>3071</v>
      </c>
      <c r="B46" s="229">
        <v>660457.39</v>
      </c>
      <c r="D46" s="229">
        <v>74085.149999999994</v>
      </c>
      <c r="E46" s="253">
        <v>1176896.6499999999</v>
      </c>
      <c r="F46" s="253">
        <v>114865.44</v>
      </c>
      <c r="J46" s="233">
        <v>7.03</v>
      </c>
      <c r="L46" s="253">
        <v>1200</v>
      </c>
      <c r="M46" s="253">
        <v>721555.06</v>
      </c>
      <c r="O46" s="230">
        <v>839286.82</v>
      </c>
      <c r="P46" s="230">
        <v>135740</v>
      </c>
      <c r="S46" s="230">
        <v>668006.5</v>
      </c>
      <c r="U46" s="230">
        <v>46200</v>
      </c>
      <c r="V46" s="230">
        <v>982793.5</v>
      </c>
      <c r="Y46" s="231">
        <v>260834.33</v>
      </c>
      <c r="Z46" s="231">
        <v>75540.45</v>
      </c>
    </row>
    <row r="47" spans="1:28" x14ac:dyDescent="0.2">
      <c r="A47" s="253" t="s">
        <v>3072</v>
      </c>
      <c r="B47" s="229">
        <v>365279.37</v>
      </c>
      <c r="D47" s="229">
        <v>46898.62</v>
      </c>
      <c r="E47" s="253">
        <v>4</v>
      </c>
      <c r="F47" s="253">
        <v>472346.86</v>
      </c>
      <c r="J47" s="233">
        <v>0</v>
      </c>
      <c r="L47" s="253">
        <v>-2805.91</v>
      </c>
      <c r="M47" s="253">
        <v>1541680.81</v>
      </c>
      <c r="O47" s="230">
        <v>689785.18</v>
      </c>
      <c r="Q47" s="230">
        <v>11.53</v>
      </c>
      <c r="S47" s="230">
        <v>853492.5</v>
      </c>
      <c r="U47" s="230">
        <v>62860</v>
      </c>
      <c r="V47" s="230">
        <v>1163442.5</v>
      </c>
      <c r="Y47" s="231">
        <v>252394.11</v>
      </c>
      <c r="Z47" s="231">
        <v>73657.91</v>
      </c>
    </row>
    <row r="48" spans="1:28" x14ac:dyDescent="0.2">
      <c r="A48" s="253" t="s">
        <v>3073</v>
      </c>
      <c r="B48" s="229">
        <v>475138.92</v>
      </c>
      <c r="D48" s="229">
        <v>29989.21</v>
      </c>
      <c r="E48" s="253">
        <v>1321802.46</v>
      </c>
      <c r="F48" s="253">
        <v>336473.16</v>
      </c>
      <c r="J48" s="233">
        <v>24970</v>
      </c>
      <c r="L48" s="253">
        <v>-1441.09</v>
      </c>
      <c r="M48" s="253">
        <v>3101072.39</v>
      </c>
      <c r="O48" s="230">
        <v>742693.31</v>
      </c>
      <c r="S48" s="230">
        <v>1096352.5</v>
      </c>
      <c r="U48" s="230">
        <v>90660</v>
      </c>
      <c r="V48" s="230">
        <v>1382242.5</v>
      </c>
      <c r="Y48" s="231">
        <v>181206.42</v>
      </c>
      <c r="Z48" s="231">
        <v>112199.57</v>
      </c>
    </row>
    <row r="49" spans="1:28" x14ac:dyDescent="0.2">
      <c r="A49" s="253" t="s">
        <v>3074</v>
      </c>
      <c r="B49" s="229">
        <v>180354.5</v>
      </c>
      <c r="D49" s="229">
        <v>36058.82</v>
      </c>
      <c r="E49" s="253">
        <v>1592638.63</v>
      </c>
      <c r="F49" s="253">
        <v>636093.73</v>
      </c>
      <c r="J49" s="233">
        <v>154.56</v>
      </c>
      <c r="L49" s="253">
        <v>-3289.87</v>
      </c>
      <c r="M49" s="253">
        <v>2713140.37</v>
      </c>
      <c r="O49" s="230">
        <v>563092.22</v>
      </c>
      <c r="Q49" s="230">
        <v>97.23</v>
      </c>
      <c r="S49" s="230">
        <v>569216</v>
      </c>
      <c r="U49" s="230">
        <v>42600</v>
      </c>
      <c r="V49" s="230">
        <v>804456</v>
      </c>
      <c r="Y49" s="231">
        <v>232309.69</v>
      </c>
      <c r="Z49" s="231">
        <v>125537.9</v>
      </c>
    </row>
    <row r="50" spans="1:28" x14ac:dyDescent="0.2">
      <c r="A50" s="253" t="s">
        <v>3075</v>
      </c>
      <c r="B50" s="229">
        <v>611885.12</v>
      </c>
      <c r="D50" s="229">
        <v>73124.210000000006</v>
      </c>
      <c r="E50" s="253">
        <v>111342.67</v>
      </c>
      <c r="F50" s="253">
        <v>111573.65</v>
      </c>
      <c r="G50" s="233">
        <v>3040</v>
      </c>
      <c r="H50" s="233">
        <v>17985</v>
      </c>
      <c r="J50" s="233">
        <v>27.71</v>
      </c>
      <c r="L50" s="253">
        <v>112.5</v>
      </c>
      <c r="M50" s="253">
        <v>2152655.08</v>
      </c>
      <c r="O50" s="230">
        <v>872338.7</v>
      </c>
      <c r="P50" s="230">
        <v>3000</v>
      </c>
      <c r="Q50" s="230">
        <v>54.58</v>
      </c>
      <c r="S50" s="230">
        <v>711992.5</v>
      </c>
      <c r="U50" s="230">
        <v>147532.5</v>
      </c>
      <c r="V50" s="230">
        <v>1068492.5</v>
      </c>
      <c r="Y50" s="231">
        <v>309935.93</v>
      </c>
      <c r="Z50" s="231">
        <v>52702.58</v>
      </c>
    </row>
    <row r="51" spans="1:28" x14ac:dyDescent="0.2">
      <c r="A51" s="253" t="s">
        <v>3203</v>
      </c>
      <c r="B51" s="229">
        <v>556687.24</v>
      </c>
      <c r="D51" s="229">
        <v>39251.94</v>
      </c>
      <c r="E51" s="253">
        <v>197196.62</v>
      </c>
      <c r="F51" s="253">
        <v>126078.2</v>
      </c>
      <c r="M51" s="253">
        <v>2872107.81</v>
      </c>
      <c r="O51" s="230">
        <v>795066</v>
      </c>
      <c r="S51" s="230">
        <v>412741</v>
      </c>
      <c r="U51" s="230">
        <v>84510</v>
      </c>
      <c r="V51" s="230">
        <v>651119</v>
      </c>
      <c r="X51" s="231">
        <v>560</v>
      </c>
      <c r="Y51" s="231">
        <v>187739.31</v>
      </c>
      <c r="Z51" s="231">
        <v>76454</v>
      </c>
    </row>
    <row r="52" spans="1:28" x14ac:dyDescent="0.2">
      <c r="A52" s="253" t="s">
        <v>3076</v>
      </c>
      <c r="B52" s="229">
        <v>152303.76999999999</v>
      </c>
      <c r="D52" s="229">
        <v>21707.22</v>
      </c>
      <c r="E52" s="253">
        <v>337337.35</v>
      </c>
      <c r="F52" s="253">
        <v>138869.65</v>
      </c>
      <c r="M52" s="253">
        <v>2033236.3</v>
      </c>
      <c r="O52" s="230">
        <v>828530.12</v>
      </c>
      <c r="S52" s="230">
        <v>357950</v>
      </c>
      <c r="V52" s="230">
        <v>742088</v>
      </c>
      <c r="Y52" s="231">
        <v>252006.66</v>
      </c>
      <c r="Z52" s="231">
        <v>38519.75</v>
      </c>
      <c r="AB52" s="231">
        <v>8894</v>
      </c>
    </row>
    <row r="53" spans="1:28" x14ac:dyDescent="0.2">
      <c r="A53" s="253" t="s">
        <v>3077</v>
      </c>
      <c r="B53" s="229">
        <v>379716.96</v>
      </c>
      <c r="C53" s="229">
        <v>57050</v>
      </c>
      <c r="D53" s="229">
        <v>58308.65</v>
      </c>
      <c r="E53" s="253">
        <v>1900640.73</v>
      </c>
      <c r="F53" s="253">
        <v>302604.46999999997</v>
      </c>
      <c r="M53" s="253">
        <v>575288.56999999995</v>
      </c>
      <c r="O53" s="230">
        <v>901581.34</v>
      </c>
      <c r="S53" s="230">
        <v>292750</v>
      </c>
      <c r="V53" s="230">
        <v>605849</v>
      </c>
      <c r="Y53" s="231">
        <v>380991.14</v>
      </c>
      <c r="Z53" s="231">
        <v>133462.85</v>
      </c>
    </row>
    <row r="54" spans="1:28" x14ac:dyDescent="0.2">
      <c r="A54" s="253" t="s">
        <v>3078</v>
      </c>
      <c r="B54" s="229">
        <v>1123954.18</v>
      </c>
      <c r="D54" s="229">
        <v>21940.71</v>
      </c>
      <c r="E54" s="253">
        <v>2270135.98</v>
      </c>
      <c r="F54" s="253">
        <v>101630.18</v>
      </c>
      <c r="M54" s="253">
        <v>1317062.58</v>
      </c>
      <c r="O54" s="230">
        <v>745847.6</v>
      </c>
      <c r="S54" s="230">
        <v>534100</v>
      </c>
      <c r="V54" s="230">
        <v>836950</v>
      </c>
      <c r="Y54" s="231">
        <v>247367.42</v>
      </c>
      <c r="Z54" s="231">
        <v>76328.25</v>
      </c>
    </row>
    <row r="55" spans="1:28" x14ac:dyDescent="0.2">
      <c r="A55" s="253" t="s">
        <v>3079</v>
      </c>
      <c r="B55" s="229">
        <v>346949.65</v>
      </c>
      <c r="D55" s="229">
        <v>65559.899999999994</v>
      </c>
      <c r="E55" s="253">
        <v>938.35</v>
      </c>
      <c r="F55" s="253">
        <v>89124.12</v>
      </c>
      <c r="M55" s="253">
        <v>2202516.2599999998</v>
      </c>
      <c r="O55" s="230">
        <v>744749.43</v>
      </c>
      <c r="S55" s="230">
        <v>281900</v>
      </c>
      <c r="V55" s="230">
        <v>547498</v>
      </c>
      <c r="Y55" s="231">
        <v>327876.86</v>
      </c>
      <c r="Z55" s="231">
        <v>12764.95</v>
      </c>
    </row>
    <row r="56" spans="1:28" x14ac:dyDescent="0.2">
      <c r="A56" s="253" t="s">
        <v>3204</v>
      </c>
      <c r="B56" s="229">
        <v>878756.04</v>
      </c>
      <c r="D56" s="229">
        <v>41820.910000000003</v>
      </c>
      <c r="E56" s="253">
        <v>198715.35</v>
      </c>
      <c r="F56" s="253">
        <v>149959.01</v>
      </c>
      <c r="J56" s="233">
        <v>2954</v>
      </c>
      <c r="L56" s="253">
        <v>-32710</v>
      </c>
      <c r="M56" s="253">
        <v>2224684.62</v>
      </c>
      <c r="O56" s="230">
        <v>613466.37</v>
      </c>
      <c r="S56" s="230">
        <v>179950</v>
      </c>
      <c r="V56" s="230">
        <v>374615</v>
      </c>
      <c r="Y56" s="231">
        <v>182669.04</v>
      </c>
      <c r="Z56" s="231">
        <v>59092.25</v>
      </c>
    </row>
    <row r="57" spans="1:28" x14ac:dyDescent="0.2">
      <c r="A57" s="253" t="s">
        <v>3080</v>
      </c>
      <c r="B57" s="229">
        <v>480184.74</v>
      </c>
      <c r="C57" s="229">
        <v>12420</v>
      </c>
      <c r="D57" s="229">
        <v>41962.89</v>
      </c>
      <c r="E57" s="253">
        <v>8003</v>
      </c>
      <c r="F57" s="253">
        <v>156514.94</v>
      </c>
      <c r="H57" s="233">
        <v>15600</v>
      </c>
      <c r="J57" s="233">
        <v>5.9</v>
      </c>
      <c r="K57" s="253">
        <v>-881517.69</v>
      </c>
      <c r="L57" s="253">
        <v>20691.669999999998</v>
      </c>
      <c r="M57" s="253">
        <v>1546692.27</v>
      </c>
      <c r="O57" s="230">
        <v>53846.23</v>
      </c>
      <c r="Q57" s="230">
        <v>39.950000000000003</v>
      </c>
      <c r="S57" s="230">
        <v>1052110</v>
      </c>
      <c r="U57" s="230">
        <v>688583.5</v>
      </c>
      <c r="V57" s="230">
        <v>1471913</v>
      </c>
      <c r="X57" s="231">
        <v>1890</v>
      </c>
      <c r="Y57" s="231">
        <v>303545.14</v>
      </c>
      <c r="Z57" s="231">
        <v>17738.12</v>
      </c>
    </row>
    <row r="58" spans="1:28" x14ac:dyDescent="0.2">
      <c r="A58" s="253" t="s">
        <v>3081</v>
      </c>
      <c r="B58" s="229">
        <v>558725.19999999995</v>
      </c>
      <c r="D58" s="229">
        <v>35640.639999999999</v>
      </c>
      <c r="E58" s="253">
        <v>1389428.05</v>
      </c>
      <c r="F58" s="253">
        <v>344282.57</v>
      </c>
      <c r="H58" s="233">
        <v>17400</v>
      </c>
      <c r="I58" s="233">
        <v>163900</v>
      </c>
      <c r="J58" s="233">
        <v>50.19</v>
      </c>
      <c r="K58" s="253">
        <v>1636221.74</v>
      </c>
      <c r="L58" s="253">
        <v>94326.48</v>
      </c>
      <c r="M58" s="253">
        <v>305399.93</v>
      </c>
      <c r="O58" s="230">
        <v>138344.43</v>
      </c>
      <c r="Q58" s="230">
        <v>37.64</v>
      </c>
      <c r="S58" s="230">
        <v>908098</v>
      </c>
      <c r="U58" s="230">
        <v>789859.5</v>
      </c>
      <c r="V58" s="230">
        <v>1395916</v>
      </c>
      <c r="X58" s="231">
        <v>1536</v>
      </c>
      <c r="Y58" s="231">
        <v>282937.59999999998</v>
      </c>
      <c r="Z58" s="231">
        <v>22663.85</v>
      </c>
    </row>
    <row r="59" spans="1:28" x14ac:dyDescent="0.2">
      <c r="A59" s="253" t="s">
        <v>3082</v>
      </c>
      <c r="B59" s="229">
        <v>727742.33</v>
      </c>
      <c r="D59" s="229">
        <v>77834.45</v>
      </c>
      <c r="E59" s="253">
        <v>9</v>
      </c>
      <c r="F59" s="253">
        <v>67975.13</v>
      </c>
      <c r="J59" s="233">
        <v>50.44</v>
      </c>
      <c r="K59" s="253">
        <v>-517528.59</v>
      </c>
      <c r="L59" s="253">
        <v>-308088</v>
      </c>
      <c r="M59" s="253">
        <v>1630025.76</v>
      </c>
      <c r="O59" s="230">
        <v>94255.73</v>
      </c>
      <c r="Q59" s="230">
        <v>5.67</v>
      </c>
      <c r="S59" s="230">
        <v>680956</v>
      </c>
      <c r="U59" s="230">
        <v>634083</v>
      </c>
      <c r="V59" s="230">
        <v>970749</v>
      </c>
      <c r="Y59" s="231">
        <v>314462.82</v>
      </c>
      <c r="Z59" s="231">
        <v>38791.279999999999</v>
      </c>
    </row>
    <row r="60" spans="1:28" x14ac:dyDescent="0.2">
      <c r="A60" s="253" t="s">
        <v>3083</v>
      </c>
      <c r="B60" s="229">
        <v>284250.34999999998</v>
      </c>
      <c r="D60" s="229">
        <v>93499.61</v>
      </c>
      <c r="E60" s="253">
        <v>16476.39</v>
      </c>
      <c r="F60" s="253">
        <v>54318.64</v>
      </c>
      <c r="H60" s="233">
        <v>0</v>
      </c>
      <c r="J60" s="233">
        <v>0</v>
      </c>
      <c r="K60" s="253">
        <v>-1188221.6599999999</v>
      </c>
      <c r="L60" s="253">
        <v>-854719.81</v>
      </c>
      <c r="M60" s="253">
        <v>2454167.9500000002</v>
      </c>
      <c r="O60" s="230">
        <v>91242.35</v>
      </c>
      <c r="Q60" s="230">
        <v>40.130000000000003</v>
      </c>
      <c r="S60" s="230">
        <v>690312</v>
      </c>
      <c r="U60" s="230">
        <v>571924</v>
      </c>
      <c r="V60" s="230">
        <v>957106</v>
      </c>
      <c r="X60" s="231">
        <v>1800</v>
      </c>
      <c r="Y60" s="231">
        <v>281010.62</v>
      </c>
      <c r="Z60" s="231">
        <v>69515.350000000006</v>
      </c>
    </row>
    <row r="61" spans="1:28" x14ac:dyDescent="0.2">
      <c r="A61" s="253" t="s">
        <v>3084</v>
      </c>
      <c r="B61" s="229">
        <v>254140.16</v>
      </c>
      <c r="D61" s="229">
        <v>49482.89</v>
      </c>
      <c r="E61" s="253">
        <v>755347.38</v>
      </c>
      <c r="F61" s="253">
        <v>250048.48</v>
      </c>
      <c r="H61" s="233">
        <v>0</v>
      </c>
      <c r="J61" s="233">
        <v>0</v>
      </c>
      <c r="K61" s="253">
        <v>-214357.81</v>
      </c>
      <c r="L61" s="253">
        <v>11888.84</v>
      </c>
      <c r="M61" s="253">
        <v>1419953.5</v>
      </c>
      <c r="O61" s="230">
        <v>60719.69</v>
      </c>
      <c r="S61" s="230">
        <v>449900</v>
      </c>
      <c r="U61" s="230">
        <v>534025</v>
      </c>
      <c r="V61" s="230">
        <v>744531</v>
      </c>
      <c r="X61" s="231">
        <v>6400</v>
      </c>
      <c r="Y61" s="231">
        <v>166855.06</v>
      </c>
      <c r="Z61" s="231">
        <v>18727.25</v>
      </c>
    </row>
    <row r="62" spans="1:28" x14ac:dyDescent="0.2">
      <c r="A62" s="253" t="s">
        <v>3085</v>
      </c>
      <c r="B62" s="229">
        <v>277267.53000000003</v>
      </c>
      <c r="D62" s="229">
        <v>27509.200000000001</v>
      </c>
      <c r="E62" s="253">
        <v>441365.7</v>
      </c>
      <c r="F62" s="253">
        <v>199081.24</v>
      </c>
      <c r="H62" s="233">
        <v>-524.29999999999995</v>
      </c>
      <c r="K62" s="253">
        <v>-1233222.4099999999</v>
      </c>
      <c r="L62" s="253">
        <v>119873.98</v>
      </c>
      <c r="M62" s="253">
        <v>1982389.67</v>
      </c>
      <c r="O62" s="230">
        <v>59297.760000000002</v>
      </c>
      <c r="S62" s="230">
        <v>574400</v>
      </c>
      <c r="U62" s="230">
        <v>502834.5</v>
      </c>
      <c r="V62" s="230">
        <v>838884</v>
      </c>
      <c r="X62" s="231">
        <v>920</v>
      </c>
      <c r="Y62" s="231">
        <v>191493.18</v>
      </c>
      <c r="Z62" s="231">
        <v>16583.349999999999</v>
      </c>
    </row>
    <row r="63" spans="1:28" x14ac:dyDescent="0.2">
      <c r="A63" s="253" t="s">
        <v>3086</v>
      </c>
      <c r="B63" s="229">
        <v>757496.53</v>
      </c>
      <c r="D63" s="229">
        <v>93363.14</v>
      </c>
      <c r="E63" s="253">
        <v>452640.83</v>
      </c>
      <c r="F63" s="253">
        <v>180335</v>
      </c>
      <c r="H63" s="233">
        <v>0</v>
      </c>
      <c r="J63" s="233">
        <v>200</v>
      </c>
      <c r="K63" s="253">
        <v>-100608.5</v>
      </c>
      <c r="L63" s="253">
        <v>102843.23</v>
      </c>
      <c r="M63" s="253">
        <v>1478254.91</v>
      </c>
      <c r="O63" s="230">
        <v>35085.089999999997</v>
      </c>
      <c r="Q63" s="230">
        <v>42.36</v>
      </c>
      <c r="S63" s="230">
        <v>598300</v>
      </c>
      <c r="U63" s="230">
        <v>458641.5</v>
      </c>
      <c r="V63" s="230">
        <v>849321</v>
      </c>
      <c r="X63" s="231">
        <v>5756</v>
      </c>
      <c r="Y63" s="231">
        <v>184817.39</v>
      </c>
      <c r="Z63" s="231">
        <v>37116.699999999997</v>
      </c>
    </row>
    <row r="64" spans="1:28" x14ac:dyDescent="0.2">
      <c r="A64" s="253" t="s">
        <v>3087</v>
      </c>
      <c r="B64" s="229">
        <v>453883.58</v>
      </c>
      <c r="C64" s="229">
        <v>12420</v>
      </c>
      <c r="D64" s="229">
        <v>70426.5</v>
      </c>
      <c r="E64" s="253">
        <v>1525669.64</v>
      </c>
      <c r="F64" s="253">
        <v>34177.9</v>
      </c>
      <c r="G64" s="233">
        <v>2150</v>
      </c>
      <c r="K64" s="253">
        <v>320546.14</v>
      </c>
      <c r="L64" s="253">
        <v>1197296.21</v>
      </c>
      <c r="M64" s="253">
        <v>424358.77</v>
      </c>
      <c r="O64" s="230">
        <v>45062.91</v>
      </c>
      <c r="Q64" s="230">
        <v>11.49</v>
      </c>
      <c r="S64" s="230">
        <v>677386</v>
      </c>
      <c r="U64" s="230">
        <v>637355.5</v>
      </c>
      <c r="V64" s="230">
        <v>954814.5</v>
      </c>
      <c r="X64" s="231">
        <v>2920</v>
      </c>
      <c r="Y64" s="231">
        <v>179338.57</v>
      </c>
      <c r="Z64" s="231">
        <v>58089.33</v>
      </c>
    </row>
    <row r="65" spans="1:29" s="326" customFormat="1" x14ac:dyDescent="0.2">
      <c r="A65" s="326" t="s">
        <v>3088</v>
      </c>
      <c r="B65" s="327">
        <v>368479.88</v>
      </c>
      <c r="C65" s="327"/>
      <c r="D65" s="327">
        <v>35927.089999999997</v>
      </c>
      <c r="E65" s="326">
        <v>152816.25</v>
      </c>
      <c r="F65" s="326">
        <v>22205.32</v>
      </c>
      <c r="G65" s="328"/>
      <c r="H65" s="328"/>
      <c r="I65" s="328"/>
      <c r="J65" s="328">
        <v>51.86</v>
      </c>
      <c r="K65" s="326">
        <v>1078639.76</v>
      </c>
      <c r="L65" s="326">
        <v>-1139420.3799999999</v>
      </c>
      <c r="M65" s="326">
        <v>457634.96</v>
      </c>
      <c r="O65" s="329">
        <v>56206.86</v>
      </c>
      <c r="P65" s="329"/>
      <c r="Q65" s="329"/>
      <c r="R65" s="329"/>
      <c r="S65" s="329">
        <v>633840</v>
      </c>
      <c r="T65" s="329"/>
      <c r="U65" s="329">
        <v>580891</v>
      </c>
      <c r="V65" s="329">
        <v>858113</v>
      </c>
      <c r="W65" s="330"/>
      <c r="X65" s="330">
        <v>5760</v>
      </c>
      <c r="Y65" s="330">
        <v>192078.45</v>
      </c>
      <c r="Z65" s="330">
        <v>21070.07</v>
      </c>
      <c r="AA65" s="330"/>
      <c r="AB65" s="330"/>
      <c r="AC65" s="330"/>
    </row>
    <row r="66" spans="1:29" x14ac:dyDescent="0.2">
      <c r="A66" s="253" t="s">
        <v>3089</v>
      </c>
      <c r="B66" s="229">
        <v>461076.71</v>
      </c>
      <c r="C66" s="229">
        <v>12420</v>
      </c>
      <c r="D66" s="229">
        <v>88669.43</v>
      </c>
      <c r="E66" s="253">
        <v>4</v>
      </c>
      <c r="F66" s="253">
        <v>83496.81</v>
      </c>
      <c r="J66" s="233">
        <v>174</v>
      </c>
      <c r="K66" s="253">
        <v>-444996.86</v>
      </c>
      <c r="L66" s="253">
        <v>-168970.85</v>
      </c>
      <c r="M66" s="253">
        <v>1208029.25</v>
      </c>
      <c r="O66" s="230">
        <v>58175.05</v>
      </c>
      <c r="Q66" s="230">
        <v>17.97</v>
      </c>
      <c r="S66" s="230">
        <v>528410</v>
      </c>
      <c r="U66" s="230">
        <v>577293</v>
      </c>
      <c r="V66" s="230">
        <v>816849</v>
      </c>
      <c r="X66" s="231">
        <v>2820</v>
      </c>
      <c r="Y66" s="231">
        <v>260188.94</v>
      </c>
      <c r="Z66" s="231">
        <v>19108.669999999998</v>
      </c>
    </row>
    <row r="67" spans="1:29" x14ac:dyDescent="0.2">
      <c r="A67" s="253" t="s">
        <v>3090</v>
      </c>
      <c r="B67" s="229">
        <v>420407.24</v>
      </c>
      <c r="C67" s="229">
        <v>25000</v>
      </c>
      <c r="D67" s="229">
        <v>71607.009999999995</v>
      </c>
      <c r="E67" s="253">
        <v>626996.6</v>
      </c>
      <c r="F67" s="253">
        <v>267052.32</v>
      </c>
      <c r="G67" s="233">
        <v>70000</v>
      </c>
      <c r="H67" s="233">
        <v>0</v>
      </c>
      <c r="I67" s="233">
        <v>10000</v>
      </c>
      <c r="K67" s="253">
        <v>-825356.04</v>
      </c>
      <c r="L67" s="253">
        <v>-150121.94</v>
      </c>
      <c r="M67" s="253">
        <v>2340789.7799999998</v>
      </c>
      <c r="O67" s="230">
        <v>46843.35</v>
      </c>
      <c r="Q67" s="230">
        <v>28.43</v>
      </c>
      <c r="S67" s="230">
        <v>612838</v>
      </c>
      <c r="U67" s="230">
        <v>442195.5</v>
      </c>
      <c r="V67" s="230">
        <v>808180</v>
      </c>
      <c r="X67" s="231">
        <v>1860</v>
      </c>
      <c r="Y67" s="231">
        <v>312420.96000000002</v>
      </c>
      <c r="Z67" s="231">
        <v>3273.95</v>
      </c>
    </row>
    <row r="68" spans="1:29" x14ac:dyDescent="0.2">
      <c r="A68" s="253" t="s">
        <v>3091</v>
      </c>
      <c r="B68" s="229">
        <v>226663.52</v>
      </c>
      <c r="D68" s="229">
        <v>78472.87</v>
      </c>
      <c r="E68" s="253">
        <v>82739</v>
      </c>
      <c r="F68" s="253">
        <v>326641.34999999998</v>
      </c>
      <c r="J68" s="233">
        <v>0</v>
      </c>
      <c r="K68" s="253">
        <v>69402.100000000006</v>
      </c>
      <c r="L68" s="253">
        <v>47893.27</v>
      </c>
      <c r="M68" s="253">
        <v>489048.9</v>
      </c>
      <c r="O68" s="230">
        <v>91850.29</v>
      </c>
      <c r="Q68" s="230">
        <v>6.72</v>
      </c>
      <c r="S68" s="230">
        <v>593232</v>
      </c>
      <c r="U68" s="230">
        <v>591549.5</v>
      </c>
      <c r="V68" s="230">
        <v>940039</v>
      </c>
      <c r="X68" s="231">
        <v>1460</v>
      </c>
      <c r="Y68" s="231">
        <v>212828.49</v>
      </c>
      <c r="Z68" s="231">
        <v>5002.55</v>
      </c>
    </row>
    <row r="69" spans="1:29" x14ac:dyDescent="0.2">
      <c r="A69" s="253" t="s">
        <v>3205</v>
      </c>
      <c r="B69" s="229">
        <v>312926.11</v>
      </c>
      <c r="D69" s="229">
        <v>38165.730000000003</v>
      </c>
      <c r="E69" s="253">
        <v>1482745.87</v>
      </c>
      <c r="F69" s="253">
        <v>517147.09</v>
      </c>
      <c r="J69" s="233">
        <v>2173.48</v>
      </c>
      <c r="K69" s="253">
        <v>-73958.45</v>
      </c>
      <c r="L69" s="253">
        <v>-41326.22</v>
      </c>
      <c r="M69" s="253">
        <v>2396007.25</v>
      </c>
      <c r="O69" s="230">
        <v>98066.92</v>
      </c>
      <c r="Q69" s="230">
        <v>63.99</v>
      </c>
      <c r="S69" s="230">
        <v>1417840</v>
      </c>
      <c r="U69" s="230">
        <v>615998.98</v>
      </c>
      <c r="V69" s="230">
        <v>1763116</v>
      </c>
      <c r="Y69" s="231">
        <v>228180.95</v>
      </c>
      <c r="Z69" s="231">
        <v>55922.2</v>
      </c>
    </row>
    <row r="70" spans="1:29" x14ac:dyDescent="0.2">
      <c r="A70" s="253" t="s">
        <v>3216</v>
      </c>
      <c r="B70" s="229">
        <v>408093.05</v>
      </c>
      <c r="C70" s="229">
        <v>12420</v>
      </c>
      <c r="D70" s="229">
        <v>95209.18</v>
      </c>
      <c r="E70" s="253">
        <v>4442868.41</v>
      </c>
      <c r="F70" s="253">
        <v>109367.19</v>
      </c>
      <c r="J70" s="233">
        <v>57.86</v>
      </c>
      <c r="K70" s="253">
        <v>-375795.99</v>
      </c>
      <c r="L70" s="253">
        <v>-940145.94</v>
      </c>
      <c r="M70" s="253">
        <v>6403982.4100000001</v>
      </c>
      <c r="O70" s="230">
        <v>64889.73</v>
      </c>
      <c r="S70" s="230">
        <v>412624</v>
      </c>
      <c r="U70" s="230">
        <v>464987</v>
      </c>
      <c r="V70" s="230">
        <v>634369</v>
      </c>
      <c r="X70" s="231">
        <v>1890</v>
      </c>
      <c r="Y70" s="231">
        <v>199328.1</v>
      </c>
      <c r="Z70" s="231">
        <v>116737.14</v>
      </c>
    </row>
    <row r="71" spans="1:29" x14ac:dyDescent="0.2">
      <c r="A71" s="253" t="s">
        <v>3092</v>
      </c>
      <c r="B71" s="229">
        <v>497360.71</v>
      </c>
      <c r="D71" s="229">
        <v>106975.13</v>
      </c>
      <c r="E71" s="253">
        <v>720822.53</v>
      </c>
      <c r="F71" s="253">
        <v>4496.07</v>
      </c>
      <c r="M71" s="253">
        <v>2227185.62</v>
      </c>
      <c r="N71" s="253">
        <v>184.58</v>
      </c>
      <c r="O71" s="230">
        <v>854905.96</v>
      </c>
      <c r="S71" s="230">
        <v>1079090</v>
      </c>
      <c r="U71" s="230">
        <v>2900</v>
      </c>
      <c r="V71" s="230">
        <v>1545887.5</v>
      </c>
      <c r="Y71" s="231">
        <v>342074.52</v>
      </c>
      <c r="Z71" s="231">
        <v>48635.839999999997</v>
      </c>
    </row>
    <row r="72" spans="1:29" x14ac:dyDescent="0.2">
      <c r="A72" s="253" t="s">
        <v>3093</v>
      </c>
      <c r="B72" s="229">
        <v>788571.28</v>
      </c>
      <c r="D72" s="229">
        <v>305284.49</v>
      </c>
      <c r="E72" s="253">
        <v>250153.37</v>
      </c>
      <c r="F72" s="253">
        <v>10412.82</v>
      </c>
      <c r="J72" s="233">
        <v>3034.5</v>
      </c>
      <c r="M72" s="253">
        <v>4014093.13</v>
      </c>
      <c r="N72" s="253">
        <v>244.49</v>
      </c>
      <c r="O72" s="230">
        <v>850548.81</v>
      </c>
      <c r="S72" s="230">
        <v>990880</v>
      </c>
      <c r="U72" s="230">
        <v>1300</v>
      </c>
      <c r="V72" s="230">
        <v>1379270</v>
      </c>
      <c r="Y72" s="231">
        <v>155934</v>
      </c>
      <c r="Z72" s="231">
        <v>38134.199999999997</v>
      </c>
    </row>
    <row r="73" spans="1:29" x14ac:dyDescent="0.2">
      <c r="A73" s="253" t="s">
        <v>3094</v>
      </c>
      <c r="B73" s="229">
        <v>896528.51</v>
      </c>
      <c r="D73" s="229">
        <v>68803.8</v>
      </c>
      <c r="E73" s="253">
        <v>-37314.160000000003</v>
      </c>
      <c r="F73" s="253">
        <v>80688.490000000005</v>
      </c>
      <c r="L73" s="253">
        <v>20250</v>
      </c>
      <c r="M73" s="253">
        <v>2082417.38</v>
      </c>
      <c r="N73" s="253">
        <v>73.25</v>
      </c>
      <c r="O73" s="230">
        <v>835597.82</v>
      </c>
      <c r="S73" s="230">
        <v>1005780</v>
      </c>
      <c r="U73" s="230">
        <v>4500</v>
      </c>
      <c r="V73" s="230">
        <v>1432355</v>
      </c>
      <c r="Y73" s="231">
        <v>287280.15000000002</v>
      </c>
      <c r="Z73" s="231">
        <v>38461.129999999997</v>
      </c>
    </row>
    <row r="74" spans="1:29" x14ac:dyDescent="0.2">
      <c r="A74" s="253" t="s">
        <v>3095</v>
      </c>
      <c r="B74" s="229">
        <v>575180.14</v>
      </c>
      <c r="D74" s="229">
        <v>98833.49</v>
      </c>
      <c r="E74" s="253">
        <v>4</v>
      </c>
      <c r="F74" s="253">
        <v>184103.14</v>
      </c>
      <c r="M74" s="253">
        <v>2028298.74</v>
      </c>
      <c r="O74" s="230">
        <v>668488.06999999995</v>
      </c>
      <c r="S74" s="230">
        <v>1167380</v>
      </c>
      <c r="V74" s="230">
        <v>1573622</v>
      </c>
      <c r="Y74" s="231">
        <v>238031.78</v>
      </c>
      <c r="Z74" s="231">
        <v>13059.32</v>
      </c>
    </row>
    <row r="75" spans="1:29" x14ac:dyDescent="0.2">
      <c r="A75" s="253" t="s">
        <v>3096</v>
      </c>
      <c r="B75" s="229">
        <v>406954.08</v>
      </c>
      <c r="D75" s="229">
        <v>60331.79</v>
      </c>
      <c r="E75" s="253">
        <v>-60857.25</v>
      </c>
      <c r="F75" s="253">
        <v>111698.42</v>
      </c>
      <c r="L75" s="253">
        <v>363297</v>
      </c>
      <c r="M75" s="253">
        <v>2569886.96</v>
      </c>
      <c r="N75" s="253">
        <v>84.75</v>
      </c>
      <c r="O75" s="230">
        <v>748706.98</v>
      </c>
      <c r="S75" s="230">
        <v>933140</v>
      </c>
      <c r="U75" s="230">
        <v>25500</v>
      </c>
      <c r="V75" s="230">
        <v>1390490</v>
      </c>
      <c r="Y75" s="231">
        <v>237442.64</v>
      </c>
      <c r="Z75" s="231">
        <v>30586.22</v>
      </c>
    </row>
    <row r="76" spans="1:29" x14ac:dyDescent="0.2">
      <c r="A76" s="253" t="s">
        <v>3097</v>
      </c>
      <c r="B76" s="229">
        <v>615869.09</v>
      </c>
      <c r="D76" s="229">
        <v>41457.019999999997</v>
      </c>
      <c r="E76" s="253">
        <v>-61718.76</v>
      </c>
      <c r="F76" s="253">
        <v>-62457.75</v>
      </c>
      <c r="M76" s="253">
        <v>1423307.83</v>
      </c>
      <c r="N76" s="253">
        <v>895.04</v>
      </c>
      <c r="O76" s="230">
        <v>601948.93000000005</v>
      </c>
      <c r="S76" s="230">
        <v>922510</v>
      </c>
      <c r="U76" s="230">
        <v>1000</v>
      </c>
      <c r="V76" s="230">
        <v>1260376</v>
      </c>
      <c r="Y76" s="231">
        <v>167719.81</v>
      </c>
      <c r="Z76" s="231">
        <v>49714.7</v>
      </c>
    </row>
    <row r="77" spans="1:29" x14ac:dyDescent="0.2">
      <c r="A77" s="253" t="s">
        <v>3206</v>
      </c>
      <c r="B77" s="229">
        <v>357085.64</v>
      </c>
      <c r="D77" s="229">
        <v>294401.77</v>
      </c>
      <c r="E77" s="253">
        <v>-116370.59</v>
      </c>
      <c r="F77" s="253">
        <v>17917.53</v>
      </c>
      <c r="J77" s="233">
        <v>1027.4100000000001</v>
      </c>
      <c r="L77" s="253">
        <v>-4970</v>
      </c>
      <c r="M77" s="253">
        <v>2051654.89</v>
      </c>
      <c r="O77" s="230">
        <v>599333.09</v>
      </c>
      <c r="P77" s="230">
        <v>209036.17</v>
      </c>
      <c r="S77" s="230">
        <v>854920</v>
      </c>
      <c r="V77" s="230">
        <v>1206520</v>
      </c>
      <c r="Y77" s="231">
        <v>232623.75</v>
      </c>
      <c r="Z77" s="231">
        <v>58167.8</v>
      </c>
    </row>
    <row r="78" spans="1:29" x14ac:dyDescent="0.2">
      <c r="A78" s="253" t="s">
        <v>3098</v>
      </c>
      <c r="B78" s="229">
        <v>210124.93</v>
      </c>
      <c r="D78" s="229">
        <v>63741.06</v>
      </c>
      <c r="E78" s="253">
        <v>801319.95</v>
      </c>
      <c r="F78" s="253">
        <v>34495.01</v>
      </c>
      <c r="J78" s="233">
        <v>0</v>
      </c>
      <c r="L78" s="253">
        <v>160</v>
      </c>
      <c r="M78" s="253">
        <v>1625943.2</v>
      </c>
      <c r="O78" s="230">
        <v>770321.05</v>
      </c>
      <c r="S78" s="230">
        <v>270320</v>
      </c>
      <c r="V78" s="230">
        <v>536527</v>
      </c>
      <c r="Y78" s="231">
        <v>202498</v>
      </c>
      <c r="Z78" s="231">
        <v>78370.37</v>
      </c>
    </row>
    <row r="79" spans="1:29" x14ac:dyDescent="0.2">
      <c r="A79" s="253" t="s">
        <v>3099</v>
      </c>
      <c r="B79" s="229">
        <v>146350.43</v>
      </c>
      <c r="D79" s="229">
        <v>72333.119999999995</v>
      </c>
      <c r="E79" s="253">
        <v>440382.92</v>
      </c>
      <c r="F79" s="253">
        <v>59817.64</v>
      </c>
      <c r="M79" s="253">
        <v>1700209.39</v>
      </c>
      <c r="O79" s="230">
        <v>918616.46</v>
      </c>
      <c r="P79" s="230">
        <v>60000</v>
      </c>
      <c r="S79" s="230">
        <v>664010</v>
      </c>
      <c r="V79" s="230">
        <v>1049942</v>
      </c>
      <c r="Y79" s="231">
        <v>357210.74</v>
      </c>
      <c r="Z79" s="231">
        <v>56373.16</v>
      </c>
    </row>
    <row r="80" spans="1:29" x14ac:dyDescent="0.2">
      <c r="A80" s="253" t="s">
        <v>3100</v>
      </c>
      <c r="B80" s="229">
        <v>236332.79</v>
      </c>
      <c r="D80" s="229">
        <v>55248.05</v>
      </c>
      <c r="E80" s="253">
        <v>569948.09</v>
      </c>
      <c r="F80" s="253">
        <v>48314.96</v>
      </c>
      <c r="L80" s="253">
        <v>10263</v>
      </c>
      <c r="M80" s="253">
        <v>1448416.88</v>
      </c>
      <c r="O80" s="230">
        <v>872660.38</v>
      </c>
      <c r="S80" s="230">
        <v>641770</v>
      </c>
      <c r="U80" s="230">
        <v>1300</v>
      </c>
      <c r="V80" s="230">
        <v>901993</v>
      </c>
      <c r="Y80" s="231">
        <v>268979.49</v>
      </c>
      <c r="Z80" s="231">
        <v>57256.89</v>
      </c>
    </row>
    <row r="81" spans="1:26" x14ac:dyDescent="0.2">
      <c r="A81" s="253" t="s">
        <v>3101</v>
      </c>
      <c r="B81" s="229">
        <v>222283.23</v>
      </c>
      <c r="D81" s="229">
        <v>13324.61</v>
      </c>
      <c r="E81" s="253">
        <v>457997.43</v>
      </c>
      <c r="F81" s="253">
        <v>222631.02</v>
      </c>
      <c r="M81" s="253">
        <v>2079850.72</v>
      </c>
      <c r="O81" s="230">
        <v>606524.74</v>
      </c>
      <c r="S81" s="230">
        <v>399110</v>
      </c>
      <c r="V81" s="230">
        <v>631172</v>
      </c>
      <c r="Y81" s="231">
        <v>193223.82</v>
      </c>
      <c r="Z81" s="231">
        <v>82792.539999999994</v>
      </c>
    </row>
    <row r="82" spans="1:26" x14ac:dyDescent="0.2">
      <c r="A82" s="253" t="s">
        <v>3102</v>
      </c>
      <c r="B82" s="229">
        <v>166570.91</v>
      </c>
      <c r="D82" s="229">
        <v>27033.77</v>
      </c>
      <c r="E82" s="253">
        <v>540531.67000000004</v>
      </c>
      <c r="F82" s="253">
        <v>66464.509999999995</v>
      </c>
      <c r="M82" s="253">
        <v>1478004.6</v>
      </c>
      <c r="O82" s="230">
        <v>780547.52</v>
      </c>
      <c r="S82" s="230">
        <v>259350</v>
      </c>
      <c r="V82" s="230">
        <v>506907.92</v>
      </c>
      <c r="Y82" s="231">
        <v>211055.58</v>
      </c>
      <c r="Z82" s="231">
        <v>57864.02</v>
      </c>
    </row>
    <row r="83" spans="1:26" x14ac:dyDescent="0.2">
      <c r="A83" s="253" t="s">
        <v>3103</v>
      </c>
      <c r="B83" s="229">
        <v>386941.47</v>
      </c>
      <c r="D83" s="229">
        <v>64069.96</v>
      </c>
      <c r="E83" s="253">
        <v>334901.59999999998</v>
      </c>
      <c r="F83" s="253">
        <v>704264.51</v>
      </c>
      <c r="J83" s="233">
        <v>413</v>
      </c>
      <c r="M83" s="253">
        <v>1774409.19</v>
      </c>
      <c r="O83" s="230">
        <v>1008509.59</v>
      </c>
      <c r="P83" s="230">
        <v>155020</v>
      </c>
      <c r="S83" s="230">
        <v>737870</v>
      </c>
      <c r="V83" s="230">
        <v>1080960</v>
      </c>
      <c r="Y83" s="231">
        <v>294469.8</v>
      </c>
      <c r="Z83" s="231">
        <v>98505.12</v>
      </c>
    </row>
    <row r="84" spans="1:26" x14ac:dyDescent="0.2">
      <c r="A84" s="253" t="s">
        <v>3104</v>
      </c>
      <c r="B84" s="229">
        <v>236818.14</v>
      </c>
      <c r="D84" s="229">
        <v>64555.19</v>
      </c>
      <c r="E84" s="253">
        <v>729197.92</v>
      </c>
      <c r="F84" s="253">
        <v>53680.4</v>
      </c>
      <c r="H84" s="233">
        <v>-3000</v>
      </c>
      <c r="M84" s="253">
        <v>1568940.19</v>
      </c>
      <c r="O84" s="230">
        <v>979501.64</v>
      </c>
      <c r="P84" s="230">
        <v>87970</v>
      </c>
      <c r="S84" s="230">
        <v>889100</v>
      </c>
      <c r="V84" s="230">
        <v>1216276</v>
      </c>
      <c r="Y84" s="231">
        <v>244299.01</v>
      </c>
      <c r="Z84" s="231">
        <v>61408.35</v>
      </c>
    </row>
    <row r="85" spans="1:26" x14ac:dyDescent="0.2">
      <c r="A85" s="253" t="s">
        <v>3105</v>
      </c>
      <c r="B85" s="229">
        <v>238230.14</v>
      </c>
      <c r="D85" s="229">
        <v>29173.73</v>
      </c>
      <c r="E85" s="253">
        <v>381048.66</v>
      </c>
      <c r="F85" s="253">
        <v>31950.55</v>
      </c>
      <c r="M85" s="253">
        <v>1499346.49</v>
      </c>
      <c r="O85" s="230">
        <v>744380.74</v>
      </c>
      <c r="S85" s="230">
        <v>567610</v>
      </c>
      <c r="V85" s="230">
        <v>902103.98</v>
      </c>
      <c r="Y85" s="231">
        <v>222045.5</v>
      </c>
      <c r="Z85" s="231">
        <v>69182.990000000005</v>
      </c>
    </row>
    <row r="86" spans="1:26" x14ac:dyDescent="0.2">
      <c r="A86" s="253" t="s">
        <v>3212</v>
      </c>
      <c r="B86" s="229">
        <v>141696.25</v>
      </c>
      <c r="D86" s="229">
        <v>24802.9</v>
      </c>
      <c r="E86" s="253">
        <v>476877.13</v>
      </c>
      <c r="F86" s="253">
        <v>23338</v>
      </c>
      <c r="J86" s="233">
        <v>3734</v>
      </c>
      <c r="M86" s="253">
        <v>2293429.0699999998</v>
      </c>
      <c r="O86" s="230">
        <v>510366.65</v>
      </c>
      <c r="S86" s="230">
        <v>125870</v>
      </c>
      <c r="V86" s="230">
        <v>289355</v>
      </c>
      <c r="Y86" s="231">
        <v>192403.54</v>
      </c>
      <c r="Z86" s="231">
        <v>47083.86</v>
      </c>
    </row>
    <row r="87" spans="1:26" x14ac:dyDescent="0.2">
      <c r="A87" s="253" t="s">
        <v>3106</v>
      </c>
      <c r="B87" s="229">
        <v>670434.03</v>
      </c>
      <c r="D87" s="229">
        <v>37442.550000000003</v>
      </c>
      <c r="E87" s="253">
        <v>485024.45</v>
      </c>
      <c r="F87" s="253">
        <v>45822.48</v>
      </c>
      <c r="M87" s="253">
        <v>1525529.54</v>
      </c>
      <c r="O87" s="230">
        <v>439834.6</v>
      </c>
      <c r="S87" s="230">
        <v>390650</v>
      </c>
      <c r="V87" s="230">
        <v>498300</v>
      </c>
      <c r="Y87" s="231">
        <v>235709.34</v>
      </c>
      <c r="Z87" s="231">
        <v>118941.96</v>
      </c>
    </row>
    <row r="88" spans="1:26" x14ac:dyDescent="0.2">
      <c r="A88" s="253" t="s">
        <v>3107</v>
      </c>
      <c r="B88" s="229">
        <v>539612.18000000005</v>
      </c>
      <c r="D88" s="229">
        <v>13492.18</v>
      </c>
      <c r="E88" s="253">
        <v>2183137</v>
      </c>
      <c r="F88" s="253">
        <v>10984.95</v>
      </c>
      <c r="M88" s="253">
        <v>1451545.03</v>
      </c>
      <c r="O88" s="230">
        <v>366146.31</v>
      </c>
      <c r="S88" s="230">
        <v>461400</v>
      </c>
      <c r="V88" s="230">
        <v>574600</v>
      </c>
      <c r="Y88" s="231">
        <v>101047.87</v>
      </c>
      <c r="Z88" s="231">
        <v>47424.98</v>
      </c>
    </row>
    <row r="89" spans="1:26" x14ac:dyDescent="0.2">
      <c r="A89" s="253" t="s">
        <v>3108</v>
      </c>
      <c r="B89" s="229">
        <v>967351.58</v>
      </c>
      <c r="D89" s="229">
        <v>26597.4</v>
      </c>
      <c r="E89" s="253">
        <v>2127211.5299999998</v>
      </c>
      <c r="F89" s="253">
        <v>-63582.33</v>
      </c>
      <c r="J89" s="233">
        <v>-330.37</v>
      </c>
      <c r="M89" s="253">
        <v>328050.34000000003</v>
      </c>
      <c r="O89" s="230">
        <v>373919.41</v>
      </c>
      <c r="P89" s="230">
        <v>215150</v>
      </c>
      <c r="S89" s="230">
        <v>600420</v>
      </c>
      <c r="V89" s="230">
        <v>657223</v>
      </c>
      <c r="Y89" s="231">
        <v>178365.44</v>
      </c>
      <c r="Z89" s="231">
        <v>263585.33</v>
      </c>
    </row>
    <row r="90" spans="1:26" x14ac:dyDescent="0.2">
      <c r="A90" s="253" t="s">
        <v>3201</v>
      </c>
      <c r="B90" s="229">
        <v>311766.09999999998</v>
      </c>
      <c r="D90" s="229">
        <v>25117.11</v>
      </c>
      <c r="E90" s="253">
        <v>241857.68</v>
      </c>
      <c r="F90" s="253">
        <v>59489.07</v>
      </c>
      <c r="M90" s="253">
        <v>1852229.71</v>
      </c>
      <c r="O90" s="230">
        <v>338564.83</v>
      </c>
      <c r="S90" s="230">
        <v>804950</v>
      </c>
      <c r="V90" s="230">
        <v>905400</v>
      </c>
      <c r="Y90" s="231">
        <v>111669.79</v>
      </c>
      <c r="Z90" s="231">
        <v>40748.730000000003</v>
      </c>
    </row>
    <row r="91" spans="1:26" x14ac:dyDescent="0.2">
      <c r="A91" s="253" t="s">
        <v>3109</v>
      </c>
      <c r="B91" s="229">
        <v>503675.93</v>
      </c>
      <c r="D91" s="229">
        <v>24306.73</v>
      </c>
      <c r="E91" s="253">
        <v>280841.46999999997</v>
      </c>
      <c r="F91" s="253">
        <v>2536.0500000000002</v>
      </c>
      <c r="J91" s="233">
        <v>0</v>
      </c>
      <c r="L91" s="253">
        <v>3544.36</v>
      </c>
      <c r="M91" s="253">
        <v>2452917.63</v>
      </c>
      <c r="O91" s="230">
        <v>1014899.48</v>
      </c>
      <c r="P91" s="230">
        <v>105000</v>
      </c>
      <c r="Q91" s="230">
        <v>3.95</v>
      </c>
      <c r="S91" s="230">
        <v>1058250</v>
      </c>
      <c r="U91" s="230">
        <v>17500</v>
      </c>
      <c r="V91" s="230">
        <v>1467892</v>
      </c>
      <c r="W91" s="231">
        <v>5204</v>
      </c>
      <c r="Y91" s="231">
        <v>359919.35</v>
      </c>
      <c r="Z91" s="231">
        <v>18968.82</v>
      </c>
    </row>
    <row r="92" spans="1:26" x14ac:dyDescent="0.2">
      <c r="A92" s="253" t="s">
        <v>3110</v>
      </c>
      <c r="B92" s="229">
        <v>163063.45000000001</v>
      </c>
      <c r="D92" s="229">
        <v>27914.95</v>
      </c>
      <c r="E92" s="253">
        <v>12121.82</v>
      </c>
      <c r="F92" s="253">
        <v>49967.77</v>
      </c>
      <c r="M92" s="253">
        <v>1997915.47</v>
      </c>
      <c r="O92" s="230">
        <v>637323.16</v>
      </c>
      <c r="P92" s="230">
        <v>85000</v>
      </c>
      <c r="S92" s="230">
        <v>641000</v>
      </c>
      <c r="U92" s="230">
        <v>7500</v>
      </c>
      <c r="V92" s="230">
        <v>878910.34</v>
      </c>
      <c r="W92" s="231">
        <v>4084</v>
      </c>
      <c r="Y92" s="231">
        <v>268071.39</v>
      </c>
      <c r="Z92" s="231">
        <v>13137.85</v>
      </c>
    </row>
    <row r="93" spans="1:26" x14ac:dyDescent="0.2">
      <c r="A93" s="253" t="s">
        <v>3111</v>
      </c>
      <c r="B93" s="229">
        <v>207449.91</v>
      </c>
      <c r="C93" s="229">
        <v>15000</v>
      </c>
      <c r="D93" s="229">
        <v>43798.080000000002</v>
      </c>
      <c r="E93" s="253">
        <v>5</v>
      </c>
      <c r="F93" s="253">
        <v>175613.74</v>
      </c>
      <c r="J93" s="233">
        <v>652</v>
      </c>
      <c r="L93" s="253">
        <v>44240.35</v>
      </c>
      <c r="M93" s="253">
        <v>2154589.06</v>
      </c>
      <c r="O93" s="230">
        <v>899371.8</v>
      </c>
      <c r="P93" s="230">
        <v>50000</v>
      </c>
      <c r="Q93" s="230">
        <v>18.100000000000001</v>
      </c>
      <c r="S93" s="230">
        <v>854550</v>
      </c>
      <c r="U93" s="230">
        <v>15000</v>
      </c>
      <c r="V93" s="230">
        <v>1363999</v>
      </c>
      <c r="W93" s="231">
        <v>4926</v>
      </c>
      <c r="Y93" s="231">
        <v>417928.12</v>
      </c>
      <c r="Z93" s="231">
        <v>31035.37</v>
      </c>
    </row>
    <row r="94" spans="1:26" x14ac:dyDescent="0.2">
      <c r="A94" s="253" t="s">
        <v>3112</v>
      </c>
      <c r="B94" s="229">
        <v>418282.56</v>
      </c>
      <c r="D94" s="229">
        <v>71727.05</v>
      </c>
      <c r="E94" s="253">
        <v>3</v>
      </c>
      <c r="F94" s="253">
        <v>45</v>
      </c>
      <c r="J94" s="233">
        <v>500</v>
      </c>
      <c r="L94" s="253">
        <v>-4494</v>
      </c>
      <c r="M94" s="253">
        <v>679279.9</v>
      </c>
      <c r="O94" s="230">
        <v>1088191.82</v>
      </c>
      <c r="S94" s="230">
        <v>764700</v>
      </c>
      <c r="V94" s="230">
        <v>1209668</v>
      </c>
      <c r="W94" s="231">
        <v>3946</v>
      </c>
      <c r="Y94" s="231">
        <v>435999.37</v>
      </c>
      <c r="Z94" s="231">
        <v>9772.44</v>
      </c>
    </row>
    <row r="95" spans="1:26" x14ac:dyDescent="0.2">
      <c r="A95" s="253" t="s">
        <v>3113</v>
      </c>
      <c r="B95" s="229">
        <v>273795.57</v>
      </c>
      <c r="D95" s="229">
        <v>18990.259999999998</v>
      </c>
      <c r="E95" s="253">
        <v>4794.21</v>
      </c>
      <c r="F95" s="253">
        <v>91635.89</v>
      </c>
      <c r="J95" s="233">
        <v>500.5</v>
      </c>
      <c r="L95" s="253">
        <v>-10149.129999999999</v>
      </c>
      <c r="M95" s="253">
        <v>2305013.7999999998</v>
      </c>
      <c r="O95" s="230">
        <v>666299.65</v>
      </c>
      <c r="Q95" s="230">
        <v>6.83</v>
      </c>
      <c r="S95" s="230">
        <v>872000</v>
      </c>
      <c r="U95" s="230">
        <v>12500</v>
      </c>
      <c r="V95" s="230">
        <v>1224140</v>
      </c>
      <c r="Y95" s="231">
        <v>468657.01</v>
      </c>
      <c r="Z95" s="231">
        <v>15417.6</v>
      </c>
    </row>
    <row r="96" spans="1:26" x14ac:dyDescent="0.2">
      <c r="A96" s="253" t="s">
        <v>3114</v>
      </c>
      <c r="B96" s="229">
        <v>488132.23</v>
      </c>
      <c r="D96" s="229">
        <v>36267.39</v>
      </c>
      <c r="E96" s="253">
        <v>4</v>
      </c>
      <c r="F96" s="253">
        <v>14547.38</v>
      </c>
      <c r="J96" s="233">
        <v>256.14</v>
      </c>
      <c r="L96" s="253">
        <v>78026.899999999994</v>
      </c>
      <c r="M96" s="253">
        <v>266818</v>
      </c>
      <c r="O96" s="230">
        <v>988288.96</v>
      </c>
      <c r="P96" s="230">
        <v>158000</v>
      </c>
      <c r="Q96" s="230">
        <v>13.15</v>
      </c>
      <c r="S96" s="230">
        <v>855800</v>
      </c>
      <c r="U96" s="230">
        <v>15000</v>
      </c>
      <c r="V96" s="230">
        <v>1255884</v>
      </c>
      <c r="W96" s="231">
        <v>2255</v>
      </c>
      <c r="Y96" s="231">
        <v>313215.3</v>
      </c>
      <c r="Z96" s="231">
        <v>5612.5</v>
      </c>
    </row>
    <row r="97" spans="1:26" x14ac:dyDescent="0.2">
      <c r="A97" s="253" t="s">
        <v>3115</v>
      </c>
      <c r="B97" s="229">
        <v>359409.62</v>
      </c>
      <c r="D97" s="229">
        <v>33900.050000000003</v>
      </c>
      <c r="E97" s="253">
        <v>5</v>
      </c>
      <c r="F97" s="253">
        <v>4895.1099999999997</v>
      </c>
      <c r="J97" s="233">
        <v>1986.91</v>
      </c>
      <c r="L97" s="253">
        <v>5605.56</v>
      </c>
      <c r="M97" s="253">
        <v>1877398.81</v>
      </c>
      <c r="O97" s="230">
        <v>743515.89</v>
      </c>
      <c r="P97" s="230">
        <v>89000</v>
      </c>
      <c r="Q97" s="230">
        <v>84.54</v>
      </c>
      <c r="S97" s="230">
        <v>658300</v>
      </c>
      <c r="U97" s="230">
        <v>7500</v>
      </c>
      <c r="V97" s="230">
        <v>1008852</v>
      </c>
      <c r="Y97" s="231">
        <v>268051.87</v>
      </c>
      <c r="Z97" s="231">
        <v>219.83</v>
      </c>
    </row>
    <row r="98" spans="1:26" x14ac:dyDescent="0.2">
      <c r="A98" s="253" t="s">
        <v>3116</v>
      </c>
      <c r="B98" s="229">
        <v>119773.07</v>
      </c>
      <c r="D98" s="229">
        <v>49499.08</v>
      </c>
      <c r="E98" s="253">
        <v>481722.51</v>
      </c>
      <c r="F98" s="253">
        <v>18567.560000000001</v>
      </c>
      <c r="J98" s="233">
        <v>655.75</v>
      </c>
      <c r="L98" s="253">
        <v>6593</v>
      </c>
      <c r="M98" s="253">
        <v>804941.61</v>
      </c>
      <c r="O98" s="230">
        <v>876026.96</v>
      </c>
      <c r="P98" s="230">
        <v>17610</v>
      </c>
      <c r="Q98" s="230">
        <v>3.37</v>
      </c>
      <c r="S98" s="230">
        <v>691650</v>
      </c>
      <c r="U98" s="230">
        <v>15000</v>
      </c>
      <c r="V98" s="230">
        <v>1113841.8400000001</v>
      </c>
      <c r="Y98" s="231">
        <v>428853.83</v>
      </c>
      <c r="Z98" s="231">
        <v>18920.25</v>
      </c>
    </row>
    <row r="99" spans="1:26" x14ac:dyDescent="0.2">
      <c r="A99" s="253" t="s">
        <v>3117</v>
      </c>
      <c r="B99" s="229">
        <v>494215.49</v>
      </c>
      <c r="D99" s="229">
        <v>32881.42</v>
      </c>
      <c r="E99" s="253">
        <v>3</v>
      </c>
      <c r="F99" s="253">
        <v>4860.1400000000003</v>
      </c>
      <c r="L99" s="253">
        <v>36796.93</v>
      </c>
      <c r="M99" s="253">
        <v>2543552.06</v>
      </c>
      <c r="O99" s="230">
        <v>651712.81000000006</v>
      </c>
      <c r="S99" s="230">
        <v>556450</v>
      </c>
      <c r="U99" s="230">
        <v>10000</v>
      </c>
      <c r="V99" s="230">
        <v>777876</v>
      </c>
      <c r="W99" s="231">
        <v>3786</v>
      </c>
      <c r="Y99" s="231">
        <v>290643.89</v>
      </c>
      <c r="Z99" s="231">
        <v>250.81</v>
      </c>
    </row>
    <row r="100" spans="1:26" x14ac:dyDescent="0.2">
      <c r="A100" s="253" t="s">
        <v>3118</v>
      </c>
      <c r="B100" s="229">
        <v>365921.39</v>
      </c>
      <c r="D100" s="229">
        <v>43019.26</v>
      </c>
      <c r="E100" s="253">
        <v>97335.64</v>
      </c>
      <c r="F100" s="253">
        <v>47758</v>
      </c>
      <c r="J100" s="233">
        <v>103</v>
      </c>
      <c r="L100" s="253">
        <v>19</v>
      </c>
      <c r="M100" s="253">
        <v>1708771</v>
      </c>
      <c r="O100" s="230">
        <v>926546.19</v>
      </c>
      <c r="P100" s="230">
        <v>55960</v>
      </c>
      <c r="Q100" s="230">
        <v>8.0500000000000007</v>
      </c>
      <c r="S100" s="230">
        <v>699400</v>
      </c>
      <c r="U100" s="230">
        <v>15000</v>
      </c>
      <c r="V100" s="230">
        <v>1032850</v>
      </c>
      <c r="W100" s="231">
        <v>4184</v>
      </c>
      <c r="Y100" s="231">
        <v>463014.40000000002</v>
      </c>
      <c r="Z100" s="231">
        <v>38441</v>
      </c>
    </row>
    <row r="101" spans="1:26" x14ac:dyDescent="0.2">
      <c r="A101" s="253" t="s">
        <v>3119</v>
      </c>
      <c r="B101" s="229">
        <v>176126.01</v>
      </c>
      <c r="D101" s="229">
        <v>66629.710000000006</v>
      </c>
      <c r="E101" s="253">
        <v>101377.9</v>
      </c>
      <c r="F101" s="253">
        <v>12223.52</v>
      </c>
      <c r="J101" s="233">
        <v>1923</v>
      </c>
      <c r="L101" s="253">
        <v>36979.589999999997</v>
      </c>
      <c r="M101" s="253">
        <v>2266060.31</v>
      </c>
      <c r="O101" s="230">
        <v>1114955.03</v>
      </c>
      <c r="Q101" s="230">
        <v>205.62</v>
      </c>
      <c r="S101" s="230">
        <v>838150</v>
      </c>
      <c r="U101" s="230">
        <v>15000</v>
      </c>
      <c r="V101" s="230">
        <v>1368326</v>
      </c>
      <c r="W101" s="231">
        <v>3946</v>
      </c>
      <c r="Y101" s="231">
        <v>439804.83</v>
      </c>
      <c r="Z101" s="231">
        <v>33284.85</v>
      </c>
    </row>
    <row r="102" spans="1:26" x14ac:dyDescent="0.2">
      <c r="A102" s="253" t="s">
        <v>3120</v>
      </c>
      <c r="B102" s="229">
        <v>189463.23</v>
      </c>
      <c r="D102" s="229">
        <v>15771.6</v>
      </c>
      <c r="E102" s="253">
        <v>4</v>
      </c>
      <c r="F102" s="253">
        <v>5033.97</v>
      </c>
      <c r="L102" s="253">
        <v>-56576.11</v>
      </c>
      <c r="M102" s="253">
        <v>803987.63</v>
      </c>
      <c r="O102" s="230">
        <v>638483.87</v>
      </c>
      <c r="P102" s="230">
        <v>20000</v>
      </c>
      <c r="S102" s="230">
        <v>467250</v>
      </c>
      <c r="U102" s="230">
        <v>7500</v>
      </c>
      <c r="V102" s="230">
        <v>759542</v>
      </c>
      <c r="W102" s="231">
        <v>3884</v>
      </c>
      <c r="Y102" s="231">
        <v>345186.2</v>
      </c>
      <c r="Z102" s="231">
        <v>694.45</v>
      </c>
    </row>
    <row r="103" spans="1:26" x14ac:dyDescent="0.2">
      <c r="A103" s="253" t="s">
        <v>3121</v>
      </c>
      <c r="B103" s="229">
        <v>337752.22</v>
      </c>
      <c r="D103" s="229">
        <v>16991.310000000001</v>
      </c>
      <c r="E103" s="253">
        <v>72194.960000000006</v>
      </c>
      <c r="F103" s="253">
        <v>5198.42</v>
      </c>
      <c r="L103" s="253">
        <v>-2</v>
      </c>
      <c r="M103" s="253">
        <v>2982456.62</v>
      </c>
      <c r="O103" s="230">
        <v>782674.99</v>
      </c>
      <c r="Q103" s="230">
        <v>379.9</v>
      </c>
      <c r="S103" s="230">
        <v>809750</v>
      </c>
      <c r="U103" s="230">
        <v>15500</v>
      </c>
      <c r="V103" s="230">
        <v>1115950</v>
      </c>
      <c r="Y103" s="231">
        <v>290936.23</v>
      </c>
      <c r="Z103" s="231">
        <v>8490.7800000000007</v>
      </c>
    </row>
    <row r="104" spans="1:26" x14ac:dyDescent="0.2">
      <c r="A104" s="253" t="s">
        <v>3122</v>
      </c>
      <c r="B104" s="229">
        <v>324786.86</v>
      </c>
      <c r="D104" s="229">
        <v>33573.379999999997</v>
      </c>
      <c r="E104" s="253">
        <v>5</v>
      </c>
      <c r="F104" s="253">
        <v>151158.5</v>
      </c>
      <c r="J104" s="233">
        <v>141.16999999999999</v>
      </c>
      <c r="L104" s="253">
        <v>123502.11</v>
      </c>
      <c r="M104" s="253">
        <v>2096504</v>
      </c>
      <c r="O104" s="230">
        <v>952937.74</v>
      </c>
      <c r="P104" s="230">
        <v>20000</v>
      </c>
      <c r="S104" s="230">
        <v>760400</v>
      </c>
      <c r="U104" s="230">
        <v>15000</v>
      </c>
      <c r="V104" s="230">
        <v>1137320</v>
      </c>
      <c r="X104" s="231">
        <v>2696</v>
      </c>
      <c r="Y104" s="231">
        <v>498458.87</v>
      </c>
      <c r="Z104" s="231">
        <v>17572.900000000001</v>
      </c>
    </row>
    <row r="105" spans="1:26" x14ac:dyDescent="0.2">
      <c r="A105" s="253" t="s">
        <v>3123</v>
      </c>
      <c r="B105" s="229">
        <v>189574.36</v>
      </c>
      <c r="D105" s="229">
        <v>55064.07</v>
      </c>
      <c r="E105" s="253">
        <v>333415.55</v>
      </c>
      <c r="F105" s="253">
        <v>84061.27</v>
      </c>
      <c r="J105" s="233">
        <v>101948.22</v>
      </c>
      <c r="L105" s="253">
        <v>26663.040000000001</v>
      </c>
      <c r="M105" s="253">
        <v>4349913</v>
      </c>
      <c r="O105" s="230">
        <v>1193867.17</v>
      </c>
      <c r="Q105" s="230">
        <v>21.73</v>
      </c>
      <c r="S105" s="230">
        <v>944700</v>
      </c>
      <c r="U105" s="230">
        <v>12500</v>
      </c>
      <c r="V105" s="230">
        <v>1476005</v>
      </c>
      <c r="Y105" s="231">
        <v>576163.38</v>
      </c>
      <c r="Z105" s="231">
        <v>62691.05</v>
      </c>
    </row>
    <row r="106" spans="1:26" x14ac:dyDescent="0.2">
      <c r="A106" s="253" t="s">
        <v>3124</v>
      </c>
      <c r="B106" s="229">
        <v>479531.01</v>
      </c>
      <c r="D106" s="229">
        <v>35489.980000000003</v>
      </c>
      <c r="E106" s="253">
        <v>215347.93</v>
      </c>
      <c r="F106" s="253">
        <v>6523.64</v>
      </c>
      <c r="J106" s="233">
        <v>353.82</v>
      </c>
      <c r="L106" s="253">
        <v>9237.23</v>
      </c>
      <c r="M106" s="253">
        <v>1350408.04</v>
      </c>
      <c r="O106" s="230">
        <v>1181546.1399999999</v>
      </c>
      <c r="Q106" s="230">
        <v>35.86</v>
      </c>
      <c r="S106" s="230">
        <v>884750</v>
      </c>
      <c r="U106" s="230">
        <v>15000</v>
      </c>
      <c r="V106" s="230">
        <v>1332305</v>
      </c>
      <c r="Y106" s="231">
        <v>502861.35</v>
      </c>
      <c r="Z106" s="231">
        <v>11262.5</v>
      </c>
    </row>
    <row r="107" spans="1:26" x14ac:dyDescent="0.2">
      <c r="A107" s="253" t="s">
        <v>3207</v>
      </c>
      <c r="B107" s="229">
        <v>357884.74</v>
      </c>
      <c r="D107" s="229">
        <v>33260.21</v>
      </c>
      <c r="E107" s="253">
        <v>103169.71</v>
      </c>
      <c r="F107" s="253">
        <v>4586.34</v>
      </c>
      <c r="J107" s="233">
        <v>323.2</v>
      </c>
      <c r="L107" s="253">
        <v>11711.15</v>
      </c>
      <c r="M107" s="253">
        <v>2389700.83</v>
      </c>
      <c r="O107" s="230">
        <v>581507.69999999995</v>
      </c>
      <c r="S107" s="230">
        <v>667200</v>
      </c>
      <c r="U107" s="230">
        <v>7500</v>
      </c>
      <c r="V107" s="230">
        <v>985422</v>
      </c>
      <c r="W107" s="231">
        <v>3946</v>
      </c>
      <c r="Y107" s="231">
        <v>209640.09</v>
      </c>
      <c r="Z107" s="231">
        <v>47277.9</v>
      </c>
    </row>
    <row r="108" spans="1:26" x14ac:dyDescent="0.2">
      <c r="A108" s="253" t="s">
        <v>3208</v>
      </c>
      <c r="B108" s="229">
        <v>417638.66</v>
      </c>
      <c r="D108" s="229">
        <v>41160.080000000002</v>
      </c>
      <c r="E108" s="253">
        <v>131698.67000000001</v>
      </c>
      <c r="F108" s="253">
        <v>1025</v>
      </c>
      <c r="M108" s="253">
        <v>5385590.1100000003</v>
      </c>
      <c r="O108" s="230">
        <v>670066.6</v>
      </c>
      <c r="P108" s="230">
        <v>106480</v>
      </c>
      <c r="S108" s="230">
        <v>394900</v>
      </c>
      <c r="U108" s="230">
        <v>7500</v>
      </c>
      <c r="V108" s="230">
        <v>733700</v>
      </c>
      <c r="W108" s="231">
        <v>8356</v>
      </c>
      <c r="Y108" s="231">
        <v>310727.28999999998</v>
      </c>
      <c r="Z108" s="231">
        <v>12245.75</v>
      </c>
    </row>
    <row r="109" spans="1:26" x14ac:dyDescent="0.2">
      <c r="A109" s="253" t="s">
        <v>3125</v>
      </c>
      <c r="B109" s="229">
        <v>289824.40000000002</v>
      </c>
      <c r="D109" s="229">
        <v>38958.75</v>
      </c>
      <c r="E109" s="253">
        <v>161557.94</v>
      </c>
      <c r="F109" s="253">
        <v>36288.97</v>
      </c>
      <c r="L109" s="253">
        <v>210977.52</v>
      </c>
      <c r="M109" s="253">
        <v>1851650.31</v>
      </c>
      <c r="O109" s="230">
        <v>456092.25</v>
      </c>
      <c r="S109" s="230">
        <v>522310</v>
      </c>
      <c r="U109" s="230">
        <v>32600</v>
      </c>
      <c r="V109" s="230">
        <v>722380</v>
      </c>
      <c r="Y109" s="231">
        <v>178543.33</v>
      </c>
      <c r="Z109" s="231">
        <v>30740.61</v>
      </c>
    </row>
    <row r="110" spans="1:26" x14ac:dyDescent="0.2">
      <c r="A110" s="253" t="s">
        <v>3126</v>
      </c>
      <c r="B110" s="229">
        <v>393646.27</v>
      </c>
      <c r="D110" s="229">
        <v>34368.080000000002</v>
      </c>
      <c r="E110" s="253">
        <v>603739.74</v>
      </c>
      <c r="F110" s="253">
        <v>664765.36</v>
      </c>
      <c r="L110" s="253">
        <v>599182.85</v>
      </c>
      <c r="M110" s="253">
        <v>1448584.45</v>
      </c>
      <c r="O110" s="230">
        <v>768063.14</v>
      </c>
      <c r="S110" s="230">
        <v>751303</v>
      </c>
      <c r="U110" s="230">
        <v>41500</v>
      </c>
      <c r="V110" s="230">
        <v>977511</v>
      </c>
      <c r="Y110" s="231">
        <v>269704.84999999998</v>
      </c>
      <c r="Z110" s="231">
        <v>153287.75</v>
      </c>
    </row>
    <row r="111" spans="1:26" x14ac:dyDescent="0.2">
      <c r="A111" s="253" t="s">
        <v>3127</v>
      </c>
      <c r="B111" s="229">
        <v>387395.81</v>
      </c>
      <c r="D111" s="229">
        <v>31875.56</v>
      </c>
      <c r="E111" s="253">
        <v>308709.64</v>
      </c>
      <c r="F111" s="253">
        <v>30843.78</v>
      </c>
      <c r="J111" s="233">
        <v>140</v>
      </c>
      <c r="L111" s="253">
        <v>376531.17</v>
      </c>
      <c r="M111" s="253">
        <v>2294612.94</v>
      </c>
      <c r="O111" s="230">
        <v>608620.31000000006</v>
      </c>
      <c r="P111" s="230">
        <v>105000</v>
      </c>
      <c r="S111" s="230">
        <v>806930</v>
      </c>
      <c r="U111" s="230">
        <v>7500</v>
      </c>
      <c r="V111" s="230">
        <v>1047395.67</v>
      </c>
      <c r="Y111" s="231">
        <v>272563.76</v>
      </c>
      <c r="Z111" s="231">
        <v>70477.75</v>
      </c>
    </row>
    <row r="112" spans="1:26" x14ac:dyDescent="0.2">
      <c r="A112" s="253" t="s">
        <v>3128</v>
      </c>
      <c r="B112" s="229">
        <v>68156.67</v>
      </c>
      <c r="D112" s="229">
        <v>24243.06</v>
      </c>
      <c r="E112" s="253">
        <v>66073.81</v>
      </c>
      <c r="F112" s="253">
        <v>28512.1</v>
      </c>
      <c r="J112" s="233">
        <v>30</v>
      </c>
      <c r="L112" s="253">
        <v>143535.93</v>
      </c>
      <c r="M112" s="253">
        <v>1767292.42</v>
      </c>
      <c r="O112" s="230">
        <v>397181.9</v>
      </c>
      <c r="P112" s="230">
        <v>30000</v>
      </c>
      <c r="S112" s="230">
        <v>904490</v>
      </c>
      <c r="U112" s="230">
        <v>12400</v>
      </c>
      <c r="V112" s="230">
        <v>1058140</v>
      </c>
      <c r="Y112" s="231">
        <v>211698.54</v>
      </c>
      <c r="Z112" s="231">
        <v>48950.02</v>
      </c>
    </row>
    <row r="113" spans="1:26" x14ac:dyDescent="0.2">
      <c r="A113" s="253" t="s">
        <v>3129</v>
      </c>
      <c r="B113" s="229">
        <v>269907.64</v>
      </c>
      <c r="D113" s="229">
        <v>13851.75</v>
      </c>
      <c r="E113" s="253">
        <v>640664.01</v>
      </c>
      <c r="F113" s="253">
        <v>52767.62</v>
      </c>
      <c r="L113" s="253">
        <v>551457.6</v>
      </c>
      <c r="M113" s="253">
        <v>1775492.61</v>
      </c>
      <c r="O113" s="230">
        <v>699046.11</v>
      </c>
      <c r="P113" s="230">
        <v>230000</v>
      </c>
      <c r="S113" s="230">
        <v>782360</v>
      </c>
      <c r="U113" s="230">
        <v>23350</v>
      </c>
      <c r="V113" s="230">
        <v>1055309</v>
      </c>
      <c r="Y113" s="231">
        <v>353316</v>
      </c>
      <c r="Z113" s="231">
        <v>64953</v>
      </c>
    </row>
    <row r="114" spans="1:26" x14ac:dyDescent="0.2">
      <c r="A114" s="253" t="s">
        <v>3209</v>
      </c>
      <c r="B114" s="229">
        <v>631148.76</v>
      </c>
      <c r="D114" s="229">
        <v>15092.77</v>
      </c>
      <c r="E114" s="253">
        <v>164730.56</v>
      </c>
      <c r="F114" s="253">
        <v>40542.5</v>
      </c>
      <c r="L114" s="253">
        <v>233352.25</v>
      </c>
      <c r="M114" s="253">
        <v>2441491.2400000002</v>
      </c>
      <c r="O114" s="230">
        <v>605696.18000000005</v>
      </c>
      <c r="P114" s="230">
        <v>260000</v>
      </c>
      <c r="S114" s="230">
        <v>701130</v>
      </c>
      <c r="U114" s="230">
        <v>9900</v>
      </c>
      <c r="V114" s="230">
        <v>857835.5</v>
      </c>
      <c r="Y114" s="231">
        <v>261352.84</v>
      </c>
      <c r="Z114" s="231">
        <v>28079.200000000001</v>
      </c>
    </row>
    <row r="115" spans="1:26" x14ac:dyDescent="0.2">
      <c r="A115" s="253" t="s">
        <v>3130</v>
      </c>
      <c r="B115" s="229">
        <v>659736.05000000005</v>
      </c>
      <c r="D115" s="229">
        <v>34645.49</v>
      </c>
      <c r="E115" s="253">
        <v>99569.94</v>
      </c>
      <c r="F115" s="253">
        <v>88717.46</v>
      </c>
      <c r="J115" s="233">
        <v>79.430000000000007</v>
      </c>
      <c r="L115" s="253">
        <v>173643.53</v>
      </c>
      <c r="M115" s="253">
        <v>1753510.53</v>
      </c>
      <c r="O115" s="230">
        <v>705104.2</v>
      </c>
      <c r="S115" s="230">
        <v>985290</v>
      </c>
      <c r="U115" s="230">
        <v>6700</v>
      </c>
      <c r="V115" s="230">
        <v>1276810</v>
      </c>
      <c r="Y115" s="231">
        <v>300449.2</v>
      </c>
      <c r="Z115" s="231">
        <v>36984.14</v>
      </c>
    </row>
    <row r="116" spans="1:26" x14ac:dyDescent="0.2">
      <c r="A116" s="253" t="s">
        <v>3131</v>
      </c>
      <c r="B116" s="229">
        <v>729029.71</v>
      </c>
      <c r="D116" s="229">
        <v>108030.33</v>
      </c>
      <c r="E116" s="253">
        <v>131893.76999999999</v>
      </c>
      <c r="F116" s="253">
        <v>89276.84</v>
      </c>
      <c r="J116" s="233">
        <v>407.94</v>
      </c>
      <c r="L116" s="253">
        <v>64846.82</v>
      </c>
      <c r="M116" s="253">
        <v>2570940.36</v>
      </c>
      <c r="O116" s="230">
        <v>819722.8</v>
      </c>
      <c r="P116" s="230">
        <v>90000</v>
      </c>
      <c r="S116" s="230">
        <v>663092</v>
      </c>
      <c r="U116" s="230">
        <v>5100</v>
      </c>
      <c r="V116" s="230">
        <v>969042</v>
      </c>
      <c r="Y116" s="231">
        <v>224526.25</v>
      </c>
      <c r="Z116" s="231">
        <v>26871.47</v>
      </c>
    </row>
    <row r="117" spans="1:26" x14ac:dyDescent="0.2">
      <c r="A117" s="253" t="s">
        <v>3132</v>
      </c>
      <c r="B117" s="229">
        <v>784734.86</v>
      </c>
      <c r="D117" s="229">
        <v>27734.31</v>
      </c>
      <c r="E117" s="253">
        <v>757135.23</v>
      </c>
      <c r="F117" s="253">
        <v>117077.55</v>
      </c>
      <c r="J117" s="233">
        <v>0</v>
      </c>
      <c r="L117" s="253">
        <v>194048.08</v>
      </c>
      <c r="M117" s="253">
        <v>2193906.69</v>
      </c>
      <c r="O117" s="230">
        <v>700509.63</v>
      </c>
      <c r="S117" s="230">
        <v>985418</v>
      </c>
      <c r="U117" s="230">
        <v>2800</v>
      </c>
      <c r="V117" s="230">
        <v>1280798</v>
      </c>
      <c r="Y117" s="231">
        <v>309221.27</v>
      </c>
      <c r="Z117" s="231">
        <v>93263.88</v>
      </c>
    </row>
    <row r="118" spans="1:26" x14ac:dyDescent="0.2">
      <c r="A118" s="253" t="s">
        <v>3133</v>
      </c>
      <c r="B118" s="229">
        <v>615031.12</v>
      </c>
      <c r="D118" s="229">
        <v>72325.83</v>
      </c>
      <c r="E118" s="253">
        <v>345909.62</v>
      </c>
      <c r="F118" s="253">
        <v>60235.34</v>
      </c>
      <c r="J118" s="233">
        <v>389.14</v>
      </c>
      <c r="L118" s="253">
        <v>168524</v>
      </c>
      <c r="M118" s="253">
        <v>2140701.11</v>
      </c>
      <c r="O118" s="230">
        <v>629816.63</v>
      </c>
      <c r="S118" s="230">
        <v>485020</v>
      </c>
      <c r="U118" s="230">
        <v>5100</v>
      </c>
      <c r="V118" s="230">
        <v>744866.56</v>
      </c>
      <c r="Y118" s="231">
        <v>249754.93</v>
      </c>
      <c r="Z118" s="231">
        <v>56461.72</v>
      </c>
    </row>
    <row r="119" spans="1:26" x14ac:dyDescent="0.2">
      <c r="A119" s="253" t="s">
        <v>3134</v>
      </c>
      <c r="B119" s="229">
        <v>876759</v>
      </c>
      <c r="D119" s="229">
        <v>11673.01</v>
      </c>
      <c r="E119" s="253">
        <v>296109.21000000002</v>
      </c>
      <c r="F119" s="253">
        <v>88548.34</v>
      </c>
      <c r="J119" s="233">
        <v>300</v>
      </c>
      <c r="L119" s="253">
        <v>178250.27</v>
      </c>
      <c r="M119" s="253">
        <v>2916966.34</v>
      </c>
      <c r="O119" s="230">
        <v>726347.25</v>
      </c>
      <c r="S119" s="230">
        <v>853816</v>
      </c>
      <c r="U119" s="230">
        <v>7400</v>
      </c>
      <c r="V119" s="230">
        <v>1141244</v>
      </c>
      <c r="Y119" s="231">
        <v>270231.84999999998</v>
      </c>
      <c r="Z119" s="231">
        <v>80716.72</v>
      </c>
    </row>
    <row r="120" spans="1:26" x14ac:dyDescent="0.2">
      <c r="A120" s="253" t="s">
        <v>3135</v>
      </c>
      <c r="B120" s="229">
        <v>845755.58</v>
      </c>
      <c r="D120" s="229">
        <v>18231.060000000001</v>
      </c>
      <c r="E120" s="253">
        <v>2197798.39</v>
      </c>
      <c r="F120" s="253">
        <v>66732.570000000007</v>
      </c>
      <c r="J120" s="233">
        <v>0</v>
      </c>
      <c r="L120" s="253">
        <v>239100</v>
      </c>
      <c r="M120" s="253">
        <v>1273796.02</v>
      </c>
      <c r="O120" s="230">
        <v>727467.04</v>
      </c>
      <c r="S120" s="230">
        <v>668694</v>
      </c>
      <c r="U120" s="230">
        <v>11800</v>
      </c>
      <c r="V120" s="230">
        <v>1001101</v>
      </c>
      <c r="Y120" s="231">
        <v>332738.69</v>
      </c>
      <c r="Z120" s="231">
        <v>99750.11</v>
      </c>
    </row>
    <row r="121" spans="1:26" x14ac:dyDescent="0.2">
      <c r="A121" s="253" t="s">
        <v>3136</v>
      </c>
      <c r="B121" s="229">
        <v>1109821.33</v>
      </c>
      <c r="D121" s="229">
        <v>42955.35</v>
      </c>
      <c r="E121" s="253">
        <v>995603.32</v>
      </c>
      <c r="F121" s="253">
        <v>178532.29</v>
      </c>
      <c r="L121" s="253">
        <v>175037.9</v>
      </c>
      <c r="M121" s="253">
        <v>1503797.2</v>
      </c>
      <c r="O121" s="230">
        <v>980466.13</v>
      </c>
      <c r="P121" s="230">
        <v>283550</v>
      </c>
      <c r="S121" s="230">
        <v>961104</v>
      </c>
      <c r="U121" s="230">
        <v>22900</v>
      </c>
      <c r="V121" s="230">
        <v>1384550.24</v>
      </c>
      <c r="Y121" s="231">
        <v>372241.13</v>
      </c>
      <c r="Z121" s="231">
        <v>51984.93</v>
      </c>
    </row>
    <row r="122" spans="1:26" x14ac:dyDescent="0.2">
      <c r="A122" s="253" t="s">
        <v>3137</v>
      </c>
      <c r="B122" s="229">
        <v>827293.06</v>
      </c>
      <c r="D122" s="229">
        <v>26394.33</v>
      </c>
      <c r="E122" s="253">
        <v>400207.67</v>
      </c>
      <c r="F122" s="253">
        <v>122624.55</v>
      </c>
      <c r="L122" s="253">
        <v>258875.81</v>
      </c>
      <c r="M122" s="253">
        <v>1567499.51</v>
      </c>
      <c r="O122" s="230">
        <v>621676.25</v>
      </c>
      <c r="P122" s="230">
        <v>152700</v>
      </c>
      <c r="S122" s="230">
        <v>841790</v>
      </c>
      <c r="U122" s="230">
        <v>6500</v>
      </c>
      <c r="V122" s="230">
        <v>1115656</v>
      </c>
      <c r="Y122" s="231">
        <v>251417.62</v>
      </c>
      <c r="Z122" s="231">
        <v>38870.82</v>
      </c>
    </row>
    <row r="123" spans="1:26" x14ac:dyDescent="0.2">
      <c r="A123" s="253" t="s">
        <v>3213</v>
      </c>
      <c r="B123" s="229">
        <v>728242.98</v>
      </c>
      <c r="D123" s="229">
        <v>30180.92</v>
      </c>
      <c r="E123" s="253">
        <v>497443.92</v>
      </c>
      <c r="F123" s="253">
        <v>121240.34</v>
      </c>
      <c r="J123" s="233">
        <v>0</v>
      </c>
      <c r="L123" s="253">
        <v>67872.67</v>
      </c>
      <c r="M123" s="253">
        <v>2486417.9700000002</v>
      </c>
      <c r="O123" s="230">
        <v>606319.89</v>
      </c>
      <c r="P123" s="230">
        <v>141950</v>
      </c>
      <c r="S123" s="230">
        <v>488084</v>
      </c>
      <c r="U123" s="230">
        <v>5000</v>
      </c>
      <c r="V123" s="230">
        <v>768951</v>
      </c>
      <c r="Y123" s="231">
        <v>186894.74</v>
      </c>
      <c r="Z123" s="231">
        <v>71921.789999999994</v>
      </c>
    </row>
    <row r="124" spans="1:26" x14ac:dyDescent="0.2">
      <c r="A124" s="253" t="s">
        <v>3214</v>
      </c>
      <c r="B124" s="229">
        <v>751451.8</v>
      </c>
      <c r="D124" s="229">
        <v>31118.32</v>
      </c>
      <c r="E124" s="253">
        <v>248996.67</v>
      </c>
      <c r="F124" s="253">
        <v>670924.57999999996</v>
      </c>
      <c r="J124" s="233">
        <v>0</v>
      </c>
      <c r="L124" s="253">
        <v>198800</v>
      </c>
      <c r="M124" s="253">
        <v>2517902.33</v>
      </c>
      <c r="O124" s="230">
        <v>756960.91</v>
      </c>
      <c r="P124" s="230">
        <v>20045</v>
      </c>
      <c r="S124" s="230">
        <v>569920</v>
      </c>
      <c r="U124" s="230">
        <v>5400</v>
      </c>
      <c r="V124" s="230">
        <v>921155.92</v>
      </c>
      <c r="Y124" s="231">
        <v>282306.26</v>
      </c>
      <c r="Z124" s="231">
        <v>112991.5</v>
      </c>
    </row>
    <row r="125" spans="1:26" x14ac:dyDescent="0.2">
      <c r="A125" s="253" t="s">
        <v>3138</v>
      </c>
      <c r="B125" s="229">
        <v>565913.66</v>
      </c>
      <c r="D125" s="229">
        <v>30160.23</v>
      </c>
      <c r="E125" s="253">
        <v>62676.85</v>
      </c>
      <c r="F125" s="253">
        <v>31224.34</v>
      </c>
      <c r="J125" s="233">
        <v>0</v>
      </c>
      <c r="M125" s="253">
        <v>2171633.4300000002</v>
      </c>
      <c r="O125" s="230">
        <v>596618.01</v>
      </c>
      <c r="P125" s="230">
        <v>287800</v>
      </c>
      <c r="Q125" s="230">
        <v>10.57</v>
      </c>
      <c r="S125" s="230">
        <v>609308.4</v>
      </c>
      <c r="V125" s="230">
        <v>760100.4</v>
      </c>
      <c r="Y125" s="231">
        <v>415104.75</v>
      </c>
      <c r="Z125" s="231">
        <v>44288.9</v>
      </c>
    </row>
    <row r="126" spans="1:26" x14ac:dyDescent="0.2">
      <c r="A126" s="253" t="s">
        <v>3139</v>
      </c>
      <c r="B126" s="229">
        <v>502760.96000000002</v>
      </c>
      <c r="D126" s="229">
        <v>143457.41</v>
      </c>
      <c r="E126" s="253">
        <v>8</v>
      </c>
      <c r="F126" s="253">
        <v>142876.78</v>
      </c>
      <c r="J126" s="233">
        <v>215</v>
      </c>
      <c r="M126" s="253">
        <v>1977387.82</v>
      </c>
      <c r="O126" s="230">
        <v>1314029.28</v>
      </c>
      <c r="P126" s="230">
        <v>62000</v>
      </c>
      <c r="Q126" s="230">
        <v>16.75</v>
      </c>
      <c r="S126" s="230">
        <v>1319160.7</v>
      </c>
      <c r="V126" s="230">
        <v>1695088.7</v>
      </c>
      <c r="Y126" s="231">
        <v>518952.15</v>
      </c>
      <c r="Z126" s="231">
        <v>24912.5</v>
      </c>
    </row>
    <row r="127" spans="1:26" x14ac:dyDescent="0.2">
      <c r="A127" s="253" t="s">
        <v>3140</v>
      </c>
      <c r="B127" s="229">
        <v>520970.73</v>
      </c>
      <c r="D127" s="229">
        <v>47304.44</v>
      </c>
      <c r="E127" s="253">
        <v>133771.64000000001</v>
      </c>
      <c r="F127" s="253">
        <v>90462.34</v>
      </c>
      <c r="H127" s="233">
        <v>33600</v>
      </c>
      <c r="J127" s="233">
        <v>0</v>
      </c>
      <c r="M127" s="253">
        <v>1774116.27</v>
      </c>
      <c r="O127" s="230">
        <v>661150.6</v>
      </c>
      <c r="P127" s="230">
        <v>120000</v>
      </c>
      <c r="S127" s="230">
        <v>549467.30000000005</v>
      </c>
      <c r="V127" s="230">
        <v>675237.3</v>
      </c>
      <c r="Y127" s="231">
        <v>291031.67999999999</v>
      </c>
      <c r="Z127" s="231">
        <v>29042.21</v>
      </c>
    </row>
    <row r="128" spans="1:26" x14ac:dyDescent="0.2">
      <c r="A128" s="253" t="s">
        <v>3141</v>
      </c>
      <c r="B128" s="229">
        <v>880201.85</v>
      </c>
      <c r="D128" s="229">
        <v>197045.06</v>
      </c>
      <c r="E128" s="253">
        <v>96982.18</v>
      </c>
      <c r="F128" s="253">
        <v>95279.75</v>
      </c>
      <c r="J128" s="233">
        <v>6.9</v>
      </c>
      <c r="M128" s="253">
        <v>1520211.94</v>
      </c>
      <c r="O128" s="230">
        <v>818699.65</v>
      </c>
      <c r="Q128" s="230">
        <v>26.14</v>
      </c>
      <c r="S128" s="230">
        <v>1118430.3999999999</v>
      </c>
      <c r="V128" s="230">
        <v>1275397.3999999999</v>
      </c>
      <c r="Y128" s="231">
        <v>249841.05</v>
      </c>
      <c r="Z128" s="231">
        <v>20799.3</v>
      </c>
    </row>
    <row r="129" spans="1:28" x14ac:dyDescent="0.2">
      <c r="A129" s="253" t="s">
        <v>3142</v>
      </c>
      <c r="B129" s="229">
        <v>1088773.98</v>
      </c>
      <c r="D129" s="229">
        <v>92243.61</v>
      </c>
      <c r="E129" s="253">
        <v>135886.68</v>
      </c>
      <c r="F129" s="253">
        <v>180167.55</v>
      </c>
      <c r="H129" s="233">
        <v>8000</v>
      </c>
      <c r="J129" s="233">
        <v>120</v>
      </c>
      <c r="L129" s="253">
        <v>-1577363.23</v>
      </c>
      <c r="M129" s="253">
        <v>2436322.09</v>
      </c>
      <c r="O129" s="230">
        <v>1492161.99</v>
      </c>
      <c r="Q129" s="230">
        <v>30.06</v>
      </c>
      <c r="S129" s="230">
        <v>796063.8</v>
      </c>
      <c r="V129" s="230">
        <v>1160133.8</v>
      </c>
      <c r="Y129" s="231">
        <v>425582.9</v>
      </c>
      <c r="Z129" s="231">
        <v>43823.19</v>
      </c>
    </row>
    <row r="130" spans="1:28" x14ac:dyDescent="0.2">
      <c r="A130" s="253" t="s">
        <v>3143</v>
      </c>
      <c r="B130" s="229">
        <v>302430.45</v>
      </c>
      <c r="D130" s="229">
        <v>122671.29</v>
      </c>
      <c r="E130" s="253">
        <v>231648.65</v>
      </c>
      <c r="F130" s="253">
        <v>100767.45</v>
      </c>
      <c r="J130" s="233">
        <v>370</v>
      </c>
      <c r="M130" s="253">
        <v>1752442.7</v>
      </c>
      <c r="O130" s="230">
        <v>623202.09</v>
      </c>
      <c r="Q130" s="230">
        <v>52.43</v>
      </c>
      <c r="S130" s="230">
        <v>331867.5</v>
      </c>
      <c r="V130" s="230">
        <v>428817.5</v>
      </c>
      <c r="Y130" s="231">
        <v>268960.21000000002</v>
      </c>
      <c r="Z130" s="231">
        <v>66810.13</v>
      </c>
    </row>
    <row r="131" spans="1:28" x14ac:dyDescent="0.2">
      <c r="A131" s="253" t="s">
        <v>3144</v>
      </c>
      <c r="B131" s="229">
        <v>470139.13</v>
      </c>
      <c r="D131" s="229">
        <v>36781</v>
      </c>
      <c r="E131" s="253">
        <v>243882.1</v>
      </c>
      <c r="F131" s="253">
        <v>71368.33</v>
      </c>
      <c r="J131" s="233">
        <v>0</v>
      </c>
      <c r="M131" s="253">
        <v>2586652.75</v>
      </c>
      <c r="O131" s="230">
        <v>610644.03</v>
      </c>
      <c r="Q131" s="230">
        <v>32.22</v>
      </c>
      <c r="S131" s="230">
        <v>542007.5</v>
      </c>
      <c r="V131" s="230">
        <v>654757.5</v>
      </c>
      <c r="Y131" s="231">
        <v>192420.25</v>
      </c>
      <c r="Z131" s="231">
        <v>51924.83</v>
      </c>
    </row>
    <row r="132" spans="1:28" x14ac:dyDescent="0.2">
      <c r="A132" s="253" t="s">
        <v>3145</v>
      </c>
      <c r="B132" s="229">
        <v>983470.03</v>
      </c>
      <c r="D132" s="229">
        <v>157291.60999999999</v>
      </c>
      <c r="E132" s="253">
        <v>23578.98</v>
      </c>
      <c r="F132" s="253">
        <v>54526.89</v>
      </c>
      <c r="M132" s="253">
        <v>1898238.82</v>
      </c>
      <c r="O132" s="230">
        <v>1182369.8700000001</v>
      </c>
      <c r="P132" s="230">
        <v>95000</v>
      </c>
      <c r="Q132" s="230">
        <v>81.62</v>
      </c>
      <c r="S132" s="230">
        <v>805686.78</v>
      </c>
      <c r="V132" s="230">
        <v>1006500.78</v>
      </c>
      <c r="Y132" s="231">
        <v>396580.06</v>
      </c>
      <c r="Z132" s="231">
        <v>23262.5</v>
      </c>
    </row>
    <row r="133" spans="1:28" x14ac:dyDescent="0.2">
      <c r="A133" s="253" t="s">
        <v>3146</v>
      </c>
      <c r="B133" s="229">
        <v>797526.91</v>
      </c>
      <c r="D133" s="229">
        <v>89081.9</v>
      </c>
      <c r="E133" s="253">
        <v>251984.93</v>
      </c>
      <c r="F133" s="253">
        <v>3249.23</v>
      </c>
      <c r="M133" s="253">
        <v>2434424.27</v>
      </c>
      <c r="O133" s="230">
        <v>761727.65</v>
      </c>
      <c r="Q133" s="230">
        <v>134</v>
      </c>
      <c r="S133" s="230">
        <v>754900</v>
      </c>
      <c r="V133" s="230">
        <v>935357</v>
      </c>
      <c r="Y133" s="231">
        <v>333861.48</v>
      </c>
      <c r="Z133" s="231">
        <v>45797.1</v>
      </c>
    </row>
    <row r="134" spans="1:28" x14ac:dyDescent="0.2">
      <c r="A134" s="253" t="s">
        <v>3147</v>
      </c>
      <c r="B134" s="229">
        <v>594270.97</v>
      </c>
      <c r="D134" s="229">
        <v>81015.38</v>
      </c>
      <c r="E134" s="253">
        <v>323189.65000000002</v>
      </c>
      <c r="F134" s="253">
        <v>40437.11</v>
      </c>
      <c r="M134" s="253">
        <v>2150215.54</v>
      </c>
      <c r="O134" s="230">
        <v>1110459.5</v>
      </c>
      <c r="P134" s="230">
        <v>208800</v>
      </c>
      <c r="Q134" s="230">
        <v>8.6999999999999993</v>
      </c>
      <c r="S134" s="230">
        <v>635953.69999999995</v>
      </c>
      <c r="V134" s="230">
        <v>959719.7</v>
      </c>
      <c r="Y134" s="231">
        <v>651863.61</v>
      </c>
      <c r="Z134" s="231">
        <v>56151.46</v>
      </c>
    </row>
    <row r="135" spans="1:28" x14ac:dyDescent="0.2">
      <c r="A135" s="253" t="s">
        <v>3210</v>
      </c>
      <c r="B135" s="229">
        <v>399684.59</v>
      </c>
      <c r="D135" s="229">
        <v>37356.42</v>
      </c>
      <c r="E135" s="253">
        <v>179197.27</v>
      </c>
      <c r="F135" s="253">
        <v>66895.429999999993</v>
      </c>
      <c r="J135" s="233">
        <v>7</v>
      </c>
      <c r="M135" s="253">
        <v>1699412.19</v>
      </c>
      <c r="O135" s="230">
        <v>495354.21</v>
      </c>
      <c r="Q135" s="230">
        <v>30.05</v>
      </c>
      <c r="S135" s="230">
        <v>366600</v>
      </c>
      <c r="V135" s="230">
        <v>450750</v>
      </c>
      <c r="Y135" s="231">
        <v>127155.43</v>
      </c>
      <c r="Z135" s="231">
        <v>57433.62</v>
      </c>
    </row>
    <row r="136" spans="1:28" x14ac:dyDescent="0.2">
      <c r="A136" s="253" t="s">
        <v>3148</v>
      </c>
      <c r="B136" s="229">
        <v>1138007.54</v>
      </c>
      <c r="C136" s="229">
        <v>27800</v>
      </c>
      <c r="D136" s="229">
        <v>126606.24</v>
      </c>
      <c r="E136" s="253">
        <v>765821.47</v>
      </c>
      <c r="F136" s="253">
        <v>62497.95</v>
      </c>
      <c r="H136" s="233">
        <v>37675.5</v>
      </c>
      <c r="J136" s="233">
        <v>15356</v>
      </c>
      <c r="M136" s="253">
        <v>3628521.74</v>
      </c>
      <c r="O136" s="230">
        <v>1272260.67</v>
      </c>
      <c r="S136" s="230">
        <v>1436249.4</v>
      </c>
      <c r="U136" s="230">
        <v>42000</v>
      </c>
      <c r="V136" s="230">
        <v>1790412.48</v>
      </c>
      <c r="Y136" s="231">
        <v>570936.54</v>
      </c>
      <c r="Z136" s="231">
        <v>107470.3</v>
      </c>
    </row>
    <row r="137" spans="1:28" x14ac:dyDescent="0.2">
      <c r="A137" s="253" t="s">
        <v>3149</v>
      </c>
      <c r="B137" s="229">
        <v>325043.58</v>
      </c>
      <c r="C137" s="229">
        <v>9200</v>
      </c>
      <c r="D137" s="229">
        <v>103184.49</v>
      </c>
      <c r="E137" s="253">
        <v>1243102.78</v>
      </c>
      <c r="F137" s="253">
        <v>508127.52</v>
      </c>
      <c r="H137" s="233">
        <v>16050.5</v>
      </c>
      <c r="J137" s="233">
        <v>12500</v>
      </c>
      <c r="M137" s="253">
        <v>365872.84</v>
      </c>
      <c r="O137" s="230">
        <v>658549.06999999995</v>
      </c>
      <c r="S137" s="230">
        <v>629931.6</v>
      </c>
      <c r="U137" s="230">
        <v>18500</v>
      </c>
      <c r="V137" s="230">
        <v>858619.6</v>
      </c>
      <c r="Y137" s="231">
        <v>343239.78</v>
      </c>
      <c r="Z137" s="231">
        <v>140362.6</v>
      </c>
    </row>
    <row r="138" spans="1:28" x14ac:dyDescent="0.2">
      <c r="A138" s="253" t="s">
        <v>3150</v>
      </c>
      <c r="B138" s="229">
        <v>286498.5</v>
      </c>
      <c r="D138" s="229">
        <v>136028.07999999999</v>
      </c>
      <c r="E138" s="253">
        <v>86526.14</v>
      </c>
      <c r="F138" s="253">
        <v>77599.259999999995</v>
      </c>
      <c r="H138" s="233">
        <v>6687.5</v>
      </c>
      <c r="J138" s="233">
        <v>13457.9</v>
      </c>
      <c r="M138" s="253">
        <v>2122751.4700000002</v>
      </c>
      <c r="O138" s="230">
        <v>660112.25</v>
      </c>
      <c r="S138" s="230">
        <v>1024225.3</v>
      </c>
      <c r="U138" s="230">
        <v>18000</v>
      </c>
      <c r="V138" s="230">
        <v>1266668.3</v>
      </c>
      <c r="Y138" s="231">
        <v>361267.99</v>
      </c>
      <c r="Z138" s="231">
        <v>11805.2</v>
      </c>
    </row>
    <row r="139" spans="1:28" x14ac:dyDescent="0.2">
      <c r="A139" s="253" t="s">
        <v>3151</v>
      </c>
      <c r="B139" s="229">
        <v>770854.5</v>
      </c>
      <c r="C139" s="229">
        <v>15600</v>
      </c>
      <c r="D139" s="229">
        <v>111748.52</v>
      </c>
      <c r="E139" s="253">
        <v>1933761.27</v>
      </c>
      <c r="F139" s="253">
        <v>238173.36</v>
      </c>
      <c r="H139" s="233">
        <v>21167.5</v>
      </c>
      <c r="M139" s="253">
        <v>765116.2</v>
      </c>
      <c r="O139" s="230">
        <v>799347.5</v>
      </c>
      <c r="Q139" s="230">
        <v>96.69</v>
      </c>
      <c r="S139" s="230">
        <v>753153.8</v>
      </c>
      <c r="U139" s="230">
        <v>7500</v>
      </c>
      <c r="V139" s="230">
        <v>1019647.96</v>
      </c>
      <c r="Y139" s="231">
        <v>322612.45</v>
      </c>
      <c r="Z139" s="231">
        <v>148373.5</v>
      </c>
      <c r="AB139" s="231">
        <v>70000</v>
      </c>
    </row>
    <row r="140" spans="1:28" x14ac:dyDescent="0.2">
      <c r="A140" s="253" t="s">
        <v>3152</v>
      </c>
      <c r="B140" s="229">
        <v>484917.61</v>
      </c>
      <c r="C140" s="229">
        <v>13200</v>
      </c>
      <c r="D140" s="229">
        <v>84009.3</v>
      </c>
      <c r="E140" s="253">
        <v>149479.70000000001</v>
      </c>
      <c r="F140" s="253">
        <v>21163.78</v>
      </c>
      <c r="H140" s="233">
        <v>19857.5</v>
      </c>
      <c r="J140" s="233">
        <v>15160</v>
      </c>
      <c r="M140" s="253">
        <v>3234091.19</v>
      </c>
      <c r="O140" s="230">
        <v>1037844.16</v>
      </c>
      <c r="Q140" s="230">
        <v>9.18</v>
      </c>
      <c r="S140" s="230">
        <v>442634.5</v>
      </c>
      <c r="U140" s="230">
        <v>7500</v>
      </c>
      <c r="V140" s="230">
        <v>706351.5</v>
      </c>
      <c r="Y140" s="231">
        <v>430100.11</v>
      </c>
      <c r="Z140" s="231">
        <v>60311.65</v>
      </c>
    </row>
    <row r="141" spans="1:28" x14ac:dyDescent="0.2">
      <c r="A141" s="253" t="s">
        <v>3153</v>
      </c>
      <c r="B141" s="229">
        <v>297854.36</v>
      </c>
      <c r="C141" s="229">
        <v>13200</v>
      </c>
      <c r="D141" s="229">
        <v>126665.47</v>
      </c>
      <c r="E141" s="253">
        <v>459263.44</v>
      </c>
      <c r="F141" s="253">
        <v>98697.93</v>
      </c>
      <c r="H141" s="233">
        <v>19857.5</v>
      </c>
      <c r="J141" s="233">
        <v>0</v>
      </c>
      <c r="M141" s="253">
        <v>1809525.85</v>
      </c>
      <c r="O141" s="230">
        <v>683240.02</v>
      </c>
      <c r="S141" s="230">
        <v>589675</v>
      </c>
      <c r="U141" s="230">
        <v>7500</v>
      </c>
      <c r="V141" s="230">
        <v>790977.16</v>
      </c>
      <c r="Y141" s="231">
        <v>250805.03</v>
      </c>
      <c r="Z141" s="231">
        <v>48770.3</v>
      </c>
    </row>
    <row r="142" spans="1:28" x14ac:dyDescent="0.2">
      <c r="A142" s="253" t="s">
        <v>3154</v>
      </c>
      <c r="B142" s="229">
        <v>768125.06</v>
      </c>
      <c r="C142" s="229">
        <v>13200</v>
      </c>
      <c r="D142" s="229">
        <v>34930.839999999997</v>
      </c>
      <c r="E142" s="253">
        <v>975437.91</v>
      </c>
      <c r="F142" s="253">
        <v>138406.26999999999</v>
      </c>
      <c r="H142" s="233">
        <v>19887.5</v>
      </c>
      <c r="J142" s="233">
        <v>293</v>
      </c>
      <c r="M142" s="253">
        <v>1034850.95</v>
      </c>
      <c r="O142" s="230">
        <v>1081981.6000000001</v>
      </c>
      <c r="S142" s="230">
        <v>412704.1</v>
      </c>
      <c r="U142" s="230">
        <v>7500</v>
      </c>
      <c r="V142" s="230">
        <v>684905.18</v>
      </c>
      <c r="Y142" s="231">
        <v>515493.5</v>
      </c>
      <c r="Z142" s="231">
        <v>95016.03</v>
      </c>
    </row>
    <row r="143" spans="1:28" x14ac:dyDescent="0.2">
      <c r="A143" s="253" t="s">
        <v>3155</v>
      </c>
      <c r="B143" s="229">
        <v>402002.82</v>
      </c>
      <c r="C143" s="229">
        <v>14400</v>
      </c>
      <c r="D143" s="229">
        <v>67370.95</v>
      </c>
      <c r="E143" s="253">
        <v>125610.69</v>
      </c>
      <c r="F143" s="253">
        <v>67813.539999999994</v>
      </c>
      <c r="H143" s="233">
        <v>21087.5</v>
      </c>
      <c r="J143" s="233">
        <v>76510.58</v>
      </c>
      <c r="M143" s="253">
        <v>1778360.15</v>
      </c>
      <c r="O143" s="230">
        <v>734428.78</v>
      </c>
      <c r="P143" s="230">
        <v>79100</v>
      </c>
      <c r="Q143" s="230">
        <v>59.07</v>
      </c>
      <c r="S143" s="230">
        <v>682845</v>
      </c>
      <c r="U143" s="230">
        <v>15000</v>
      </c>
      <c r="V143" s="230">
        <v>961153.98</v>
      </c>
      <c r="Y143" s="231">
        <v>461530.18</v>
      </c>
      <c r="Z143" s="231">
        <v>16152.9</v>
      </c>
    </row>
    <row r="144" spans="1:28" x14ac:dyDescent="0.2">
      <c r="A144" s="253" t="s">
        <v>3156</v>
      </c>
      <c r="B144" s="229">
        <v>333814.21999999997</v>
      </c>
      <c r="C144" s="229">
        <v>14400</v>
      </c>
      <c r="D144" s="229">
        <v>90064.63</v>
      </c>
      <c r="E144" s="253">
        <v>586720.18999999994</v>
      </c>
      <c r="F144" s="253">
        <v>13067.33</v>
      </c>
      <c r="H144" s="233">
        <v>21087.5</v>
      </c>
      <c r="J144" s="233">
        <v>90824.25</v>
      </c>
      <c r="M144" s="253">
        <v>2463401.71</v>
      </c>
      <c r="O144" s="230">
        <v>728118.14</v>
      </c>
      <c r="P144" s="230">
        <v>137190.92000000001</v>
      </c>
      <c r="S144" s="230">
        <v>615038.19999999995</v>
      </c>
      <c r="U144" s="230">
        <v>7500</v>
      </c>
      <c r="V144" s="230">
        <v>796353.36</v>
      </c>
      <c r="Y144" s="231">
        <v>497937.66</v>
      </c>
      <c r="Z144" s="231">
        <v>59458.35</v>
      </c>
    </row>
    <row r="145" spans="1:28" x14ac:dyDescent="0.2">
      <c r="A145" s="253" t="s">
        <v>3157</v>
      </c>
      <c r="B145" s="229">
        <v>683788.05</v>
      </c>
      <c r="C145" s="229">
        <v>138800</v>
      </c>
      <c r="D145" s="229">
        <v>195352.97</v>
      </c>
      <c r="E145" s="253">
        <v>35184.31</v>
      </c>
      <c r="F145" s="253">
        <v>48178.92</v>
      </c>
      <c r="H145" s="233">
        <v>25487.5</v>
      </c>
      <c r="J145" s="233">
        <v>15429.88</v>
      </c>
      <c r="M145" s="253">
        <v>1748544.54</v>
      </c>
      <c r="O145" s="230">
        <v>1264000.8600000001</v>
      </c>
      <c r="Q145" s="230">
        <v>7.1</v>
      </c>
      <c r="S145" s="230">
        <v>844322.5</v>
      </c>
      <c r="U145" s="230">
        <v>7500</v>
      </c>
      <c r="V145" s="230">
        <v>1099279.74</v>
      </c>
      <c r="Y145" s="231">
        <v>607797.25</v>
      </c>
      <c r="Z145" s="231">
        <v>21563.65</v>
      </c>
    </row>
    <row r="146" spans="1:28" x14ac:dyDescent="0.2">
      <c r="A146" s="253" t="s">
        <v>3158</v>
      </c>
      <c r="B146" s="229">
        <v>607453.56000000006</v>
      </c>
      <c r="C146" s="229">
        <v>18400</v>
      </c>
      <c r="D146" s="229">
        <v>103678.84</v>
      </c>
      <c r="E146" s="253">
        <v>1146977.6499999999</v>
      </c>
      <c r="F146" s="253">
        <v>79645.990000000005</v>
      </c>
      <c r="H146" s="233">
        <v>25087.5</v>
      </c>
      <c r="J146" s="233">
        <v>0</v>
      </c>
      <c r="M146" s="253">
        <v>577706.88</v>
      </c>
      <c r="O146" s="230">
        <v>946402.31</v>
      </c>
      <c r="S146" s="230">
        <v>1001387.8</v>
      </c>
      <c r="U146" s="230">
        <v>7500</v>
      </c>
      <c r="V146" s="230">
        <v>1302552.8799999999</v>
      </c>
      <c r="Y146" s="231">
        <v>498752.55</v>
      </c>
      <c r="Z146" s="231">
        <v>66213.3</v>
      </c>
      <c r="AB146" s="231">
        <v>30000</v>
      </c>
    </row>
    <row r="147" spans="1:28" x14ac:dyDescent="0.2">
      <c r="A147" s="253" t="s">
        <v>3159</v>
      </c>
      <c r="B147" s="229">
        <v>973974.25</v>
      </c>
      <c r="C147" s="229">
        <v>14200</v>
      </c>
      <c r="D147" s="229">
        <v>174147.94</v>
      </c>
      <c r="E147" s="253">
        <v>69765.279999999999</v>
      </c>
      <c r="F147" s="253">
        <v>109041.05</v>
      </c>
      <c r="H147" s="233">
        <v>16767.5</v>
      </c>
      <c r="J147" s="233">
        <v>15423.38</v>
      </c>
      <c r="M147" s="253">
        <v>3628551.99</v>
      </c>
      <c r="O147" s="230">
        <v>1122638.25</v>
      </c>
      <c r="Q147" s="230">
        <v>20.05</v>
      </c>
      <c r="S147" s="230">
        <v>1005924.22</v>
      </c>
      <c r="U147" s="230">
        <v>7500</v>
      </c>
      <c r="V147" s="230">
        <v>1280159.22</v>
      </c>
      <c r="Y147" s="231">
        <v>649874.88</v>
      </c>
      <c r="Z147" s="231">
        <v>23640.799999999999</v>
      </c>
    </row>
    <row r="148" spans="1:28" x14ac:dyDescent="0.2">
      <c r="A148" s="253" t="s">
        <v>3160</v>
      </c>
      <c r="B148" s="229">
        <v>731654.77</v>
      </c>
      <c r="C148" s="229">
        <v>10400</v>
      </c>
      <c r="D148" s="229">
        <v>83547.210000000006</v>
      </c>
      <c r="E148" s="253">
        <v>530650.21</v>
      </c>
      <c r="F148" s="253">
        <v>126747.56</v>
      </c>
      <c r="H148" s="233">
        <v>15967.5</v>
      </c>
      <c r="J148" s="233">
        <v>12500</v>
      </c>
      <c r="M148" s="253">
        <v>2252597.11</v>
      </c>
      <c r="O148" s="230">
        <v>857239.6</v>
      </c>
      <c r="S148" s="230">
        <v>611133.6</v>
      </c>
      <c r="U148" s="230">
        <v>15000</v>
      </c>
      <c r="V148" s="230">
        <v>839187.6</v>
      </c>
      <c r="Y148" s="231">
        <v>393713.15</v>
      </c>
      <c r="Z148" s="231">
        <v>109221.9</v>
      </c>
    </row>
    <row r="149" spans="1:28" x14ac:dyDescent="0.2">
      <c r="A149" s="253" t="s">
        <v>3161</v>
      </c>
      <c r="B149" s="229">
        <v>294504.48</v>
      </c>
      <c r="D149" s="229">
        <v>40672.11</v>
      </c>
      <c r="E149" s="253">
        <v>1302076.6200000001</v>
      </c>
      <c r="F149" s="253">
        <v>23235.81</v>
      </c>
      <c r="H149" s="233">
        <v>7387.5</v>
      </c>
      <c r="J149" s="233">
        <v>-330</v>
      </c>
      <c r="M149" s="253">
        <v>605433.22</v>
      </c>
      <c r="O149" s="230">
        <v>602064.75</v>
      </c>
      <c r="S149" s="230">
        <v>501795</v>
      </c>
      <c r="V149" s="230">
        <v>694225</v>
      </c>
      <c r="Y149" s="231">
        <v>261194.77</v>
      </c>
      <c r="Z149" s="231">
        <v>61145</v>
      </c>
      <c r="AB149" s="231">
        <v>30000</v>
      </c>
    </row>
    <row r="150" spans="1:28" x14ac:dyDescent="0.2">
      <c r="A150" s="253" t="s">
        <v>3162</v>
      </c>
      <c r="B150" s="229">
        <v>442872.43</v>
      </c>
      <c r="C150" s="229">
        <v>4000</v>
      </c>
      <c r="D150" s="229">
        <v>114143.64</v>
      </c>
      <c r="E150" s="253">
        <v>1316912.8500000001</v>
      </c>
      <c r="F150" s="253">
        <v>40076.69</v>
      </c>
      <c r="H150" s="233">
        <v>10687.5</v>
      </c>
      <c r="J150" s="233">
        <v>85297.05</v>
      </c>
      <c r="L150" s="253">
        <v>81373.11</v>
      </c>
      <c r="M150" s="253">
        <v>698047.3</v>
      </c>
      <c r="O150" s="230">
        <v>474132.84</v>
      </c>
      <c r="S150" s="230">
        <v>720961.5</v>
      </c>
      <c r="U150" s="230">
        <v>15000</v>
      </c>
      <c r="V150" s="230">
        <v>905151.5</v>
      </c>
      <c r="Y150" s="231">
        <v>232127.14</v>
      </c>
      <c r="Z150" s="231">
        <v>57785.1</v>
      </c>
      <c r="AB150" s="231">
        <v>43130</v>
      </c>
    </row>
    <row r="151" spans="1:28" x14ac:dyDescent="0.2">
      <c r="A151" s="253" t="s">
        <v>3163</v>
      </c>
      <c r="B151" s="229">
        <v>60137.03</v>
      </c>
      <c r="C151" s="229">
        <v>4000</v>
      </c>
      <c r="D151" s="229">
        <v>62992.18</v>
      </c>
      <c r="E151" s="253">
        <v>934662.18</v>
      </c>
      <c r="F151" s="253">
        <v>34076.239999999998</v>
      </c>
      <c r="H151" s="233">
        <v>10687.5</v>
      </c>
      <c r="J151" s="233">
        <v>590.33000000000004</v>
      </c>
      <c r="M151" s="253">
        <v>399608.02</v>
      </c>
      <c r="O151" s="230">
        <v>476224.49</v>
      </c>
      <c r="S151" s="230">
        <v>417551.4</v>
      </c>
      <c r="U151" s="230">
        <v>7500</v>
      </c>
      <c r="V151" s="230">
        <v>591991.4</v>
      </c>
      <c r="Y151" s="231">
        <v>244307.93</v>
      </c>
      <c r="Z151" s="231">
        <v>46315</v>
      </c>
      <c r="AB151" s="231">
        <v>40000</v>
      </c>
    </row>
    <row r="152" spans="1:28" x14ac:dyDescent="0.2">
      <c r="A152" s="253" t="s">
        <v>3164</v>
      </c>
      <c r="B152" s="229">
        <v>211216.89</v>
      </c>
      <c r="C152" s="229">
        <v>15600</v>
      </c>
      <c r="D152" s="229">
        <v>83635.02</v>
      </c>
      <c r="E152" s="253">
        <v>320974.51</v>
      </c>
      <c r="F152" s="253">
        <v>162380.46</v>
      </c>
      <c r="H152" s="233">
        <v>22287.5</v>
      </c>
      <c r="J152" s="233">
        <v>15050.46</v>
      </c>
      <c r="L152" s="253">
        <v>25761.17</v>
      </c>
      <c r="M152" s="253">
        <v>1677902.08</v>
      </c>
      <c r="O152" s="230">
        <v>633375.66</v>
      </c>
      <c r="Q152" s="230">
        <v>14.29</v>
      </c>
      <c r="S152" s="230">
        <v>536271.4</v>
      </c>
      <c r="U152" s="230">
        <v>7500</v>
      </c>
      <c r="V152" s="230">
        <v>786125.4</v>
      </c>
      <c r="Y152" s="231">
        <v>250991.12</v>
      </c>
      <c r="Z152" s="231">
        <v>42143.199999999997</v>
      </c>
      <c r="AB152" s="231">
        <v>30000</v>
      </c>
    </row>
    <row r="153" spans="1:28" x14ac:dyDescent="0.2">
      <c r="A153" s="253" t="s">
        <v>3165</v>
      </c>
      <c r="B153" s="229">
        <v>227853.71</v>
      </c>
      <c r="C153" s="229">
        <v>9000</v>
      </c>
      <c r="D153" s="229">
        <v>180166.86</v>
      </c>
      <c r="E153" s="253">
        <v>896884.82</v>
      </c>
      <c r="F153" s="253">
        <v>80710.179999999993</v>
      </c>
      <c r="H153" s="233">
        <v>14567.5</v>
      </c>
      <c r="M153" s="253">
        <v>511906.95</v>
      </c>
      <c r="O153" s="230">
        <v>1006375.58</v>
      </c>
      <c r="S153" s="230">
        <v>1289477</v>
      </c>
      <c r="U153" s="230">
        <v>30000</v>
      </c>
      <c r="V153" s="230">
        <v>1624017</v>
      </c>
      <c r="Y153" s="231">
        <v>404796.18</v>
      </c>
      <c r="Z153" s="231">
        <v>57422</v>
      </c>
      <c r="AB153" s="231">
        <v>100000</v>
      </c>
    </row>
    <row r="154" spans="1:28" x14ac:dyDescent="0.2">
      <c r="A154" s="253" t="s">
        <v>3166</v>
      </c>
      <c r="B154" s="229">
        <v>729475.52</v>
      </c>
      <c r="C154" s="229">
        <v>5200</v>
      </c>
      <c r="D154" s="229">
        <v>92874.95</v>
      </c>
      <c r="E154" s="253">
        <v>868841.14</v>
      </c>
      <c r="F154" s="253">
        <v>198769.27</v>
      </c>
      <c r="H154" s="233">
        <v>14650</v>
      </c>
      <c r="J154" s="233">
        <v>15000</v>
      </c>
      <c r="M154" s="253">
        <v>3252587.34</v>
      </c>
      <c r="O154" s="230">
        <v>790716.3</v>
      </c>
      <c r="Q154" s="230">
        <v>2.63</v>
      </c>
      <c r="S154" s="230">
        <v>967397.2</v>
      </c>
      <c r="U154" s="230">
        <v>22500</v>
      </c>
      <c r="V154" s="230">
        <v>1294234.2</v>
      </c>
      <c r="Y154" s="231">
        <v>475760.89</v>
      </c>
      <c r="Z154" s="231">
        <v>108698.05</v>
      </c>
    </row>
    <row r="155" spans="1:28" x14ac:dyDescent="0.2">
      <c r="A155" s="253" t="s">
        <v>3211</v>
      </c>
      <c r="B155" s="229">
        <v>532423.65</v>
      </c>
      <c r="C155" s="229">
        <v>12600</v>
      </c>
      <c r="D155" s="229">
        <v>158089.78</v>
      </c>
      <c r="E155" s="253">
        <v>1649805.32</v>
      </c>
      <c r="F155" s="253">
        <v>128984.12</v>
      </c>
      <c r="H155" s="233">
        <v>19287.5</v>
      </c>
      <c r="J155" s="233">
        <v>20289.12</v>
      </c>
      <c r="M155" s="253">
        <v>2705484.32</v>
      </c>
      <c r="O155" s="230">
        <v>690625.8</v>
      </c>
      <c r="S155" s="230">
        <v>521895</v>
      </c>
      <c r="U155" s="230">
        <v>7500</v>
      </c>
      <c r="V155" s="230">
        <v>730496.08</v>
      </c>
      <c r="Y155" s="231">
        <v>337099.79</v>
      </c>
      <c r="Z155" s="231">
        <v>71079.55</v>
      </c>
    </row>
    <row r="156" spans="1:28" x14ac:dyDescent="0.2">
      <c r="A156" s="253" t="s">
        <v>3167</v>
      </c>
      <c r="B156" s="229">
        <v>373535.5</v>
      </c>
      <c r="D156" s="229">
        <v>66287.56</v>
      </c>
      <c r="E156" s="253">
        <v>448606.15</v>
      </c>
      <c r="F156" s="253">
        <v>341199.37</v>
      </c>
      <c r="H156" s="233">
        <v>36485</v>
      </c>
      <c r="L156" s="253">
        <v>50662.5</v>
      </c>
      <c r="M156" s="253">
        <v>1733406.94</v>
      </c>
      <c r="O156" s="230">
        <v>907037.25</v>
      </c>
      <c r="S156" s="230">
        <v>954320</v>
      </c>
      <c r="U156" s="230">
        <v>5100</v>
      </c>
      <c r="V156" s="230">
        <v>1396442</v>
      </c>
      <c r="Y156" s="231">
        <v>317001.43</v>
      </c>
      <c r="Z156" s="231">
        <v>129147.15</v>
      </c>
      <c r="AB156" s="231">
        <v>6120</v>
      </c>
    </row>
    <row r="157" spans="1:28" x14ac:dyDescent="0.2">
      <c r="A157" s="253" t="s">
        <v>3168</v>
      </c>
      <c r="B157" s="229">
        <v>316620.81</v>
      </c>
      <c r="D157" s="229">
        <v>31092.41</v>
      </c>
      <c r="E157" s="253">
        <v>150328.39000000001</v>
      </c>
      <c r="F157" s="253">
        <v>68614.5</v>
      </c>
      <c r="H157" s="233">
        <v>14615</v>
      </c>
      <c r="M157" s="253">
        <v>1890457.72</v>
      </c>
      <c r="O157" s="230">
        <v>651688.53</v>
      </c>
      <c r="S157" s="230">
        <v>467880</v>
      </c>
      <c r="U157" s="230">
        <v>12000</v>
      </c>
      <c r="V157" s="230">
        <v>745946</v>
      </c>
      <c r="Y157" s="231">
        <v>231511.93</v>
      </c>
      <c r="Z157" s="231">
        <v>56541.65</v>
      </c>
    </row>
    <row r="158" spans="1:28" x14ac:dyDescent="0.2">
      <c r="A158" s="253" t="s">
        <v>3169</v>
      </c>
      <c r="B158" s="229">
        <v>628365.06000000006</v>
      </c>
      <c r="D158" s="229">
        <v>85975.13</v>
      </c>
      <c r="E158" s="253">
        <v>2135528.88</v>
      </c>
      <c r="F158" s="253">
        <v>206481.09</v>
      </c>
      <c r="H158" s="233">
        <v>-18025</v>
      </c>
      <c r="J158" s="233">
        <v>0</v>
      </c>
      <c r="L158" s="253">
        <v>63435.14</v>
      </c>
      <c r="M158" s="253">
        <v>715300.29</v>
      </c>
      <c r="O158" s="230">
        <v>1041673.23</v>
      </c>
      <c r="P158" s="230">
        <v>140000</v>
      </c>
      <c r="Q158" s="230">
        <v>7.87</v>
      </c>
      <c r="S158" s="230">
        <v>560660</v>
      </c>
      <c r="U158" s="230">
        <v>7500</v>
      </c>
      <c r="V158" s="230">
        <v>942829</v>
      </c>
      <c r="Y158" s="231">
        <v>278276.8</v>
      </c>
      <c r="Z158" s="231">
        <v>121733.89</v>
      </c>
    </row>
    <row r="159" spans="1:28" x14ac:dyDescent="0.2">
      <c r="A159" s="253" t="s">
        <v>3170</v>
      </c>
      <c r="B159" s="229">
        <v>571620.17000000004</v>
      </c>
      <c r="D159" s="229">
        <v>107633.18</v>
      </c>
      <c r="E159" s="253">
        <v>214631.77</v>
      </c>
      <c r="F159" s="253">
        <v>175801.27</v>
      </c>
      <c r="H159" s="233">
        <v>15450</v>
      </c>
      <c r="J159" s="233">
        <v>221</v>
      </c>
      <c r="L159" s="253">
        <v>-1884</v>
      </c>
      <c r="M159" s="253">
        <v>1595931.52</v>
      </c>
      <c r="O159" s="230">
        <v>1034209.61</v>
      </c>
      <c r="P159" s="230">
        <v>50000</v>
      </c>
      <c r="S159" s="230">
        <v>444680</v>
      </c>
      <c r="V159" s="230">
        <v>865159</v>
      </c>
      <c r="Y159" s="231">
        <v>352309.67</v>
      </c>
      <c r="Z159" s="231">
        <v>68338.880000000005</v>
      </c>
    </row>
    <row r="160" spans="1:28" x14ac:dyDescent="0.2">
      <c r="A160" s="253" t="s">
        <v>3171</v>
      </c>
      <c r="B160" s="229">
        <v>406904.95</v>
      </c>
      <c r="D160" s="229">
        <v>42701.71</v>
      </c>
      <c r="E160" s="253">
        <v>271232.7</v>
      </c>
      <c r="F160" s="253">
        <v>198330.19</v>
      </c>
      <c r="G160" s="233">
        <v>0</v>
      </c>
      <c r="H160" s="233">
        <v>53079.5</v>
      </c>
      <c r="J160" s="233">
        <v>574.76</v>
      </c>
      <c r="L160" s="253">
        <v>11000</v>
      </c>
      <c r="M160" s="253">
        <v>2218013.29</v>
      </c>
      <c r="O160" s="230">
        <v>553495.81999999995</v>
      </c>
      <c r="P160" s="230">
        <v>40001</v>
      </c>
      <c r="Q160" s="230">
        <v>133.51</v>
      </c>
      <c r="S160" s="230">
        <v>685444.9</v>
      </c>
      <c r="U160" s="230">
        <v>1</v>
      </c>
      <c r="V160" s="230">
        <v>854044.9</v>
      </c>
      <c r="Y160" s="231">
        <v>150567.35999999999</v>
      </c>
      <c r="Z160" s="231">
        <v>68741.149999999994</v>
      </c>
      <c r="AA160" s="231">
        <v>2984.66</v>
      </c>
    </row>
    <row r="161" spans="1:27" x14ac:dyDescent="0.2">
      <c r="A161" s="253" t="s">
        <v>3172</v>
      </c>
      <c r="B161" s="229">
        <v>325724.59999999998</v>
      </c>
      <c r="D161" s="229">
        <v>52935.01</v>
      </c>
      <c r="E161" s="253">
        <v>118850.2</v>
      </c>
      <c r="F161" s="253">
        <v>502137.86</v>
      </c>
      <c r="J161" s="233">
        <v>814.95</v>
      </c>
      <c r="M161" s="253">
        <v>1904185.77</v>
      </c>
      <c r="O161" s="230">
        <v>707786.1</v>
      </c>
      <c r="Q161" s="230">
        <v>21.41</v>
      </c>
      <c r="S161" s="230">
        <v>1179366.1000000001</v>
      </c>
      <c r="U161" s="230">
        <v>1</v>
      </c>
      <c r="V161" s="230">
        <v>1494450.1</v>
      </c>
      <c r="Y161" s="231">
        <v>169524.11</v>
      </c>
      <c r="Z161" s="231">
        <v>94410.65</v>
      </c>
      <c r="AA161" s="231">
        <v>1</v>
      </c>
    </row>
    <row r="162" spans="1:27" x14ac:dyDescent="0.2">
      <c r="A162" s="253" t="s">
        <v>3173</v>
      </c>
      <c r="B162" s="229">
        <v>213780.83</v>
      </c>
      <c r="D162" s="229">
        <v>34205.47</v>
      </c>
      <c r="E162" s="253">
        <v>374861.35</v>
      </c>
      <c r="F162" s="253">
        <v>610668.41</v>
      </c>
      <c r="J162" s="233">
        <v>6.9</v>
      </c>
      <c r="M162" s="253">
        <v>2050038.21</v>
      </c>
      <c r="O162" s="230">
        <v>580461.78</v>
      </c>
      <c r="Q162" s="230">
        <v>31.45</v>
      </c>
      <c r="S162" s="230">
        <v>656400</v>
      </c>
      <c r="V162" s="230">
        <v>889417</v>
      </c>
      <c r="Y162" s="231">
        <v>208106.98</v>
      </c>
      <c r="Z162" s="231">
        <v>100217.92</v>
      </c>
      <c r="AA162" s="231">
        <v>17</v>
      </c>
    </row>
    <row r="163" spans="1:27" x14ac:dyDescent="0.2">
      <c r="A163" s="253" t="s">
        <v>3174</v>
      </c>
      <c r="B163" s="229">
        <v>323021.94</v>
      </c>
      <c r="D163" s="229">
        <v>64402.04</v>
      </c>
      <c r="E163" s="253">
        <v>1606327.39</v>
      </c>
      <c r="F163" s="253">
        <v>310792.8</v>
      </c>
      <c r="J163" s="233">
        <v>240</v>
      </c>
      <c r="L163" s="253">
        <v>1</v>
      </c>
      <c r="M163" s="253">
        <v>345682.71</v>
      </c>
      <c r="O163" s="230">
        <v>643271.31999999995</v>
      </c>
      <c r="P163" s="230">
        <v>22000</v>
      </c>
      <c r="Q163" s="230">
        <v>414.7</v>
      </c>
      <c r="S163" s="230">
        <v>995648.5</v>
      </c>
      <c r="V163" s="230">
        <v>1330228.5</v>
      </c>
      <c r="Y163" s="231">
        <v>195893.74</v>
      </c>
      <c r="Z163" s="231">
        <v>176045.84</v>
      </c>
      <c r="AA163" s="231">
        <v>83568.05</v>
      </c>
    </row>
    <row r="164" spans="1:27" x14ac:dyDescent="0.2">
      <c r="A164" s="253" t="s">
        <v>3175</v>
      </c>
      <c r="B164" s="229">
        <v>496414.64</v>
      </c>
      <c r="D164" s="229">
        <v>58628.26</v>
      </c>
      <c r="E164" s="253">
        <v>817135.36</v>
      </c>
      <c r="F164" s="253">
        <v>205179.55</v>
      </c>
      <c r="G164" s="233">
        <v>0</v>
      </c>
      <c r="H164" s="233">
        <v>26499.75</v>
      </c>
      <c r="J164" s="233">
        <v>0</v>
      </c>
      <c r="M164" s="253">
        <v>633085.80000000005</v>
      </c>
      <c r="O164" s="230">
        <v>347374.69</v>
      </c>
      <c r="S164" s="230">
        <v>494850</v>
      </c>
      <c r="U164" s="230">
        <v>12050</v>
      </c>
      <c r="V164" s="230">
        <v>627727</v>
      </c>
      <c r="Y164" s="231">
        <v>252908.17</v>
      </c>
      <c r="Z164" s="231">
        <v>77913.899999999994</v>
      </c>
    </row>
    <row r="165" spans="1:27" x14ac:dyDescent="0.2">
      <c r="A165" s="253" t="s">
        <v>3176</v>
      </c>
      <c r="B165" s="229">
        <v>1137401.2</v>
      </c>
      <c r="D165" s="229">
        <v>38375.160000000003</v>
      </c>
      <c r="E165" s="253">
        <v>79276.78</v>
      </c>
      <c r="F165" s="253">
        <v>226956</v>
      </c>
      <c r="G165" s="233">
        <v>2500</v>
      </c>
      <c r="H165" s="233">
        <v>29326.5</v>
      </c>
      <c r="J165" s="233">
        <v>457.01</v>
      </c>
      <c r="L165" s="253">
        <v>46.73</v>
      </c>
      <c r="M165" s="253">
        <v>1315994.6399999999</v>
      </c>
      <c r="O165" s="230">
        <v>450410.2</v>
      </c>
      <c r="P165" s="230">
        <v>63000</v>
      </c>
      <c r="Q165" s="230">
        <v>196.37</v>
      </c>
      <c r="S165" s="230">
        <v>890282</v>
      </c>
      <c r="U165" s="230">
        <v>34562</v>
      </c>
      <c r="V165" s="230">
        <v>1136075</v>
      </c>
      <c r="Y165" s="231">
        <v>430484.35</v>
      </c>
      <c r="Z165" s="231">
        <v>19645.45</v>
      </c>
    </row>
    <row r="166" spans="1:27" x14ac:dyDescent="0.2">
      <c r="A166" s="253" t="s">
        <v>3177</v>
      </c>
      <c r="B166" s="229">
        <v>513295.45</v>
      </c>
      <c r="D166" s="229">
        <v>60400.32</v>
      </c>
      <c r="E166" s="253">
        <v>103137.22</v>
      </c>
      <c r="F166" s="253">
        <v>511213.95</v>
      </c>
      <c r="G166" s="233">
        <v>8000</v>
      </c>
      <c r="H166" s="233">
        <v>33039</v>
      </c>
      <c r="J166" s="233">
        <v>39.75</v>
      </c>
      <c r="M166" s="253">
        <v>1954472.19</v>
      </c>
      <c r="O166" s="230">
        <v>502560.07</v>
      </c>
      <c r="P166" s="230">
        <v>50000</v>
      </c>
      <c r="S166" s="230">
        <v>820500</v>
      </c>
      <c r="U166" s="230">
        <v>18070</v>
      </c>
      <c r="V166" s="230">
        <v>1041201</v>
      </c>
      <c r="Y166" s="231">
        <v>350456.65</v>
      </c>
      <c r="Z166" s="231">
        <v>87323.01</v>
      </c>
    </row>
    <row r="167" spans="1:27" x14ac:dyDescent="0.2">
      <c r="A167" s="253" t="s">
        <v>3178</v>
      </c>
      <c r="B167" s="229">
        <v>535788.49</v>
      </c>
      <c r="D167" s="229">
        <v>35496.230000000003</v>
      </c>
      <c r="E167" s="253">
        <v>428983.09</v>
      </c>
      <c r="F167" s="253">
        <v>36031.629999999997</v>
      </c>
      <c r="G167" s="233">
        <v>10200</v>
      </c>
      <c r="H167" s="233">
        <v>46684</v>
      </c>
      <c r="J167" s="233">
        <v>34.89</v>
      </c>
      <c r="L167" s="253">
        <v>13800</v>
      </c>
      <c r="M167" s="253">
        <v>1659140.58</v>
      </c>
      <c r="O167" s="230">
        <v>392581.68</v>
      </c>
      <c r="P167" s="230">
        <v>15000</v>
      </c>
      <c r="S167" s="230">
        <v>706472</v>
      </c>
      <c r="U167" s="230">
        <v>12500</v>
      </c>
      <c r="V167" s="230">
        <v>869230</v>
      </c>
      <c r="Y167" s="231">
        <v>286491.05</v>
      </c>
      <c r="Z167" s="231">
        <v>54765.25</v>
      </c>
    </row>
    <row r="168" spans="1:27" x14ac:dyDescent="0.2">
      <c r="A168" s="253" t="s">
        <v>3179</v>
      </c>
      <c r="B168" s="229">
        <v>227352.94</v>
      </c>
      <c r="D168" s="229">
        <v>57735.360000000001</v>
      </c>
      <c r="E168" s="253">
        <v>322456.71000000002</v>
      </c>
      <c r="F168" s="253">
        <v>103738.13</v>
      </c>
      <c r="G168" s="233">
        <v>8490</v>
      </c>
      <c r="H168" s="233">
        <v>21750.2</v>
      </c>
      <c r="J168" s="233">
        <v>90.18</v>
      </c>
      <c r="M168" s="253">
        <v>3430123.36</v>
      </c>
      <c r="O168" s="230">
        <v>521303.31</v>
      </c>
      <c r="S168" s="230">
        <v>1128250</v>
      </c>
      <c r="U168" s="230">
        <v>24245</v>
      </c>
      <c r="V168" s="230">
        <v>1348495</v>
      </c>
      <c r="Y168" s="231">
        <v>386084.11</v>
      </c>
      <c r="Z168" s="231">
        <v>80546.350000000006</v>
      </c>
    </row>
    <row r="169" spans="1:27" x14ac:dyDescent="0.2">
      <c r="A169" s="253" t="s">
        <v>3180</v>
      </c>
      <c r="B169" s="229">
        <v>696491.72</v>
      </c>
      <c r="D169" s="229">
        <v>63845.120000000003</v>
      </c>
      <c r="E169" s="253">
        <v>433863.51</v>
      </c>
      <c r="F169" s="253">
        <v>107616.61</v>
      </c>
      <c r="J169" s="233">
        <v>875.56</v>
      </c>
      <c r="M169" s="253">
        <v>2074034.47</v>
      </c>
      <c r="O169" s="230">
        <v>726628.86</v>
      </c>
      <c r="Q169" s="230">
        <v>8.9499999999999993</v>
      </c>
      <c r="S169" s="230">
        <v>492030</v>
      </c>
      <c r="V169" s="230">
        <v>757436</v>
      </c>
      <c r="Y169" s="231">
        <v>249731.76</v>
      </c>
      <c r="Z169" s="231">
        <v>13876.8</v>
      </c>
    </row>
    <row r="170" spans="1:27" x14ac:dyDescent="0.2">
      <c r="A170" s="253" t="s">
        <v>3181</v>
      </c>
      <c r="B170" s="229">
        <v>1030274.31</v>
      </c>
      <c r="D170" s="229">
        <v>63644.11</v>
      </c>
      <c r="E170" s="253">
        <v>157131.63</v>
      </c>
      <c r="F170" s="253">
        <v>630371.79</v>
      </c>
      <c r="J170" s="233">
        <v>365.97</v>
      </c>
      <c r="L170" s="253">
        <v>640735.39</v>
      </c>
      <c r="M170" s="253">
        <v>2188176.4900000002</v>
      </c>
      <c r="O170" s="230">
        <v>1147294.8</v>
      </c>
      <c r="S170" s="230">
        <v>718340</v>
      </c>
      <c r="V170" s="230">
        <v>1075192</v>
      </c>
      <c r="Y170" s="231">
        <v>366547.34</v>
      </c>
      <c r="Z170" s="231">
        <v>71933.87</v>
      </c>
    </row>
    <row r="171" spans="1:27" x14ac:dyDescent="0.2">
      <c r="A171" s="253" t="s">
        <v>3182</v>
      </c>
      <c r="B171" s="229">
        <v>602867.72</v>
      </c>
      <c r="D171" s="229">
        <v>66732.83</v>
      </c>
      <c r="E171" s="253">
        <v>400112.36</v>
      </c>
      <c r="F171" s="253">
        <v>634467.51</v>
      </c>
      <c r="J171" s="233">
        <v>102.8</v>
      </c>
      <c r="M171" s="253">
        <v>1890317.34</v>
      </c>
      <c r="O171" s="230">
        <v>663194.65</v>
      </c>
      <c r="S171" s="230">
        <v>602060</v>
      </c>
      <c r="V171" s="230">
        <v>792588</v>
      </c>
      <c r="Y171" s="231">
        <v>323086.26</v>
      </c>
      <c r="Z171" s="231">
        <v>33533.050000000003</v>
      </c>
    </row>
    <row r="172" spans="1:27" x14ac:dyDescent="0.2">
      <c r="A172" s="253" t="s">
        <v>3183</v>
      </c>
      <c r="B172" s="229">
        <v>1022342.17</v>
      </c>
      <c r="D172" s="229">
        <v>44655.66</v>
      </c>
      <c r="E172" s="253">
        <v>438681.86</v>
      </c>
      <c r="F172" s="253">
        <v>105609.9</v>
      </c>
      <c r="J172" s="233">
        <v>1151.17</v>
      </c>
      <c r="M172" s="253">
        <v>2400624.13</v>
      </c>
      <c r="O172" s="230">
        <v>937135.14</v>
      </c>
      <c r="P172" s="230">
        <v>137880</v>
      </c>
      <c r="S172" s="230">
        <v>992870</v>
      </c>
      <c r="V172" s="230">
        <v>1221562</v>
      </c>
      <c r="Y172" s="231">
        <v>328158.31</v>
      </c>
      <c r="Z172" s="231">
        <v>82203.149999999994</v>
      </c>
    </row>
    <row r="173" spans="1:27" x14ac:dyDescent="0.2">
      <c r="A173" s="253" t="s">
        <v>3184</v>
      </c>
      <c r="B173" s="229">
        <v>1492457.39</v>
      </c>
      <c r="D173" s="229">
        <v>64039.47</v>
      </c>
      <c r="E173" s="253">
        <v>114289</v>
      </c>
      <c r="F173" s="253">
        <v>411340.2</v>
      </c>
      <c r="J173" s="233">
        <v>14.98</v>
      </c>
      <c r="M173" s="253">
        <v>1658240.02</v>
      </c>
      <c r="O173" s="230">
        <v>1363575.16</v>
      </c>
      <c r="Q173" s="230">
        <v>8.4</v>
      </c>
      <c r="S173" s="230">
        <v>676360</v>
      </c>
      <c r="V173" s="230">
        <v>1060920</v>
      </c>
      <c r="Y173" s="231">
        <v>395888.78</v>
      </c>
      <c r="Z173" s="231">
        <v>70938.95</v>
      </c>
    </row>
    <row r="174" spans="1:27" x14ac:dyDescent="0.2">
      <c r="A174" s="253" t="s">
        <v>3185</v>
      </c>
      <c r="B174" s="229">
        <v>1222044.3999999999</v>
      </c>
      <c r="D174" s="229">
        <v>42662.55</v>
      </c>
      <c r="E174" s="253">
        <v>419245.21</v>
      </c>
      <c r="F174" s="253">
        <v>81767.929999999993</v>
      </c>
      <c r="J174" s="233">
        <v>39.86</v>
      </c>
      <c r="L174" s="253">
        <v>23473.56</v>
      </c>
      <c r="M174" s="253">
        <v>2400624.13</v>
      </c>
      <c r="O174" s="230">
        <v>1537570.27</v>
      </c>
      <c r="S174" s="230">
        <v>675440</v>
      </c>
      <c r="V174" s="230">
        <v>1059117.8400000001</v>
      </c>
      <c r="Y174" s="231">
        <v>478812.92</v>
      </c>
      <c r="Z174" s="231">
        <v>45959.45</v>
      </c>
    </row>
    <row r="175" spans="1:27" x14ac:dyDescent="0.2">
      <c r="A175" s="253" t="s">
        <v>3186</v>
      </c>
      <c r="B175" s="229">
        <v>1285661.97</v>
      </c>
      <c r="D175" s="229">
        <v>117179.79</v>
      </c>
      <c r="E175" s="253">
        <v>117367.87</v>
      </c>
      <c r="F175" s="253">
        <v>41862.58</v>
      </c>
      <c r="J175" s="233">
        <v>591.55999999999995</v>
      </c>
      <c r="M175" s="253">
        <v>1908740.29</v>
      </c>
      <c r="O175" s="230">
        <v>799412.95</v>
      </c>
      <c r="P175" s="230">
        <v>336060</v>
      </c>
      <c r="S175" s="230">
        <v>778719</v>
      </c>
      <c r="U175" s="230">
        <v>6700</v>
      </c>
      <c r="V175" s="230">
        <v>1051163</v>
      </c>
      <c r="Y175" s="231">
        <v>303587.02</v>
      </c>
      <c r="Z175" s="231">
        <v>27219.26</v>
      </c>
    </row>
    <row r="176" spans="1:27" x14ac:dyDescent="0.2">
      <c r="A176" s="253" t="s">
        <v>3187</v>
      </c>
      <c r="B176" s="229">
        <v>1002974.25</v>
      </c>
      <c r="D176" s="229">
        <v>87481.8</v>
      </c>
      <c r="E176" s="253">
        <v>358212.73</v>
      </c>
      <c r="F176" s="253">
        <v>129411.69</v>
      </c>
      <c r="J176" s="233">
        <v>46.73</v>
      </c>
      <c r="L176" s="253">
        <v>246.5</v>
      </c>
      <c r="M176" s="253">
        <v>2036218.61</v>
      </c>
      <c r="N176" s="253">
        <v>62.77</v>
      </c>
      <c r="O176" s="230">
        <v>847542.34</v>
      </c>
      <c r="P176" s="230">
        <v>80000</v>
      </c>
      <c r="S176" s="230">
        <v>723903.31</v>
      </c>
      <c r="U176" s="230">
        <v>5800</v>
      </c>
      <c r="V176" s="230">
        <v>1064097.31</v>
      </c>
      <c r="Y176" s="231">
        <v>289830.33</v>
      </c>
      <c r="Z176" s="231">
        <v>93106.75</v>
      </c>
    </row>
    <row r="177" spans="1:26" x14ac:dyDescent="0.2">
      <c r="A177" s="253" t="s">
        <v>3188</v>
      </c>
      <c r="B177" s="229">
        <v>803376.05</v>
      </c>
      <c r="D177" s="229">
        <v>105339.64</v>
      </c>
      <c r="E177" s="253">
        <v>-150.94</v>
      </c>
      <c r="F177" s="253">
        <v>143377.76999999999</v>
      </c>
      <c r="J177" s="233">
        <v>37.380000000000003</v>
      </c>
      <c r="L177" s="253">
        <v>1992.11</v>
      </c>
      <c r="M177" s="253">
        <v>2581996.2400000002</v>
      </c>
      <c r="O177" s="230">
        <v>574335.64</v>
      </c>
      <c r="P177" s="230">
        <v>90276</v>
      </c>
      <c r="S177" s="230">
        <v>471320</v>
      </c>
      <c r="V177" s="230">
        <v>723070</v>
      </c>
      <c r="Y177" s="231">
        <v>209073.32</v>
      </c>
      <c r="Z177" s="231">
        <v>32209.040000000001</v>
      </c>
    </row>
    <row r="178" spans="1:26" x14ac:dyDescent="0.2">
      <c r="A178" s="253" t="s">
        <v>3189</v>
      </c>
      <c r="B178" s="229">
        <v>949743.45</v>
      </c>
      <c r="C178" s="229">
        <v>7400</v>
      </c>
      <c r="D178" s="229">
        <v>112781.84</v>
      </c>
      <c r="E178" s="253">
        <v>95125.72</v>
      </c>
      <c r="F178" s="253">
        <v>573990.72</v>
      </c>
      <c r="J178" s="233">
        <v>28.04</v>
      </c>
      <c r="M178" s="253">
        <v>1442473.15</v>
      </c>
      <c r="N178" s="253">
        <v>83.09</v>
      </c>
      <c r="O178" s="230">
        <v>841567.93</v>
      </c>
      <c r="P178" s="230">
        <v>60313</v>
      </c>
      <c r="S178" s="230">
        <v>589700</v>
      </c>
      <c r="U178" s="230">
        <v>6300</v>
      </c>
      <c r="V178" s="230">
        <v>810550</v>
      </c>
      <c r="Y178" s="231">
        <v>300579.59000000003</v>
      </c>
      <c r="Z178" s="231">
        <v>307481.18</v>
      </c>
    </row>
    <row r="179" spans="1:26" x14ac:dyDescent="0.2">
      <c r="A179" s="253" t="s">
        <v>3190</v>
      </c>
      <c r="B179" s="229">
        <v>803620.26</v>
      </c>
      <c r="D179" s="229">
        <v>8368.41</v>
      </c>
      <c r="E179" s="253">
        <v>158038.04999999999</v>
      </c>
      <c r="F179" s="253">
        <v>98146.96</v>
      </c>
      <c r="J179" s="233">
        <v>0</v>
      </c>
      <c r="M179" s="253">
        <v>1708773.29</v>
      </c>
      <c r="O179" s="230">
        <v>498388.11</v>
      </c>
      <c r="S179" s="230">
        <v>432300</v>
      </c>
      <c r="U179" s="230">
        <v>2000</v>
      </c>
      <c r="V179" s="230">
        <v>572432</v>
      </c>
      <c r="Y179" s="231">
        <v>272052.14</v>
      </c>
      <c r="Z179" s="231">
        <v>68018.58</v>
      </c>
    </row>
    <row r="180" spans="1:26" x14ac:dyDescent="0.2">
      <c r="A180" s="253" t="s">
        <v>3191</v>
      </c>
      <c r="B180" s="229">
        <v>554308.66</v>
      </c>
      <c r="D180" s="229">
        <v>78287.14</v>
      </c>
      <c r="E180" s="253">
        <v>19623.099999999999</v>
      </c>
      <c r="F180" s="253">
        <v>20077.46</v>
      </c>
      <c r="J180" s="233">
        <v>-34.39</v>
      </c>
      <c r="M180" s="253">
        <v>1572242.02</v>
      </c>
      <c r="N180" s="253">
        <v>941.88</v>
      </c>
      <c r="O180" s="230">
        <v>571518.68000000005</v>
      </c>
      <c r="P180" s="230">
        <v>12400</v>
      </c>
      <c r="S180" s="230">
        <v>564630</v>
      </c>
      <c r="U180" s="230">
        <v>300</v>
      </c>
      <c r="V180" s="230">
        <v>778911</v>
      </c>
      <c r="Y180" s="231">
        <v>226086.86</v>
      </c>
      <c r="Z180" s="231">
        <v>19201.82</v>
      </c>
    </row>
    <row r="181" spans="1:26" x14ac:dyDescent="0.2">
      <c r="A181" s="253" t="s">
        <v>3192</v>
      </c>
      <c r="B181" s="229">
        <v>849645.38</v>
      </c>
      <c r="D181" s="229">
        <v>22106.09</v>
      </c>
      <c r="E181" s="253">
        <v>86581.81</v>
      </c>
      <c r="F181" s="253">
        <v>554513.41</v>
      </c>
      <c r="J181" s="233">
        <v>916.73</v>
      </c>
      <c r="L181" s="253">
        <v>74599</v>
      </c>
      <c r="M181" s="253">
        <v>1286359.3700000001</v>
      </c>
      <c r="O181" s="230">
        <v>607636.56000000006</v>
      </c>
      <c r="P181" s="230">
        <v>195000</v>
      </c>
      <c r="Q181" s="230">
        <v>68.56</v>
      </c>
      <c r="S181" s="230">
        <v>636450</v>
      </c>
      <c r="U181" s="230">
        <v>3800</v>
      </c>
      <c r="V181" s="230">
        <v>834229</v>
      </c>
      <c r="Y181" s="231">
        <v>469728.66</v>
      </c>
      <c r="Z181" s="231">
        <v>199374.3</v>
      </c>
    </row>
    <row r="182" spans="1:26" x14ac:dyDescent="0.2">
      <c r="A182" s="253" t="s">
        <v>3193</v>
      </c>
      <c r="B182" s="229">
        <v>531098.22</v>
      </c>
      <c r="D182" s="229">
        <v>50637.68</v>
      </c>
      <c r="E182" s="253">
        <v>218705.13</v>
      </c>
      <c r="F182" s="253">
        <v>101773.11</v>
      </c>
      <c r="G182" s="233">
        <v>31486.47</v>
      </c>
      <c r="H182" s="233">
        <v>59.43</v>
      </c>
      <c r="I182" s="233">
        <v>1107</v>
      </c>
      <c r="M182" s="253">
        <v>1621669.25</v>
      </c>
      <c r="O182" s="230">
        <v>426287.14</v>
      </c>
      <c r="S182" s="230">
        <v>287782</v>
      </c>
      <c r="U182" s="230">
        <v>171520.89</v>
      </c>
      <c r="V182" s="230">
        <v>530189</v>
      </c>
      <c r="Y182" s="231">
        <v>196899.03</v>
      </c>
      <c r="Z182" s="231">
        <v>36182.65</v>
      </c>
    </row>
    <row r="183" spans="1:26" x14ac:dyDescent="0.2">
      <c r="A183" s="253" t="s">
        <v>3194</v>
      </c>
      <c r="B183" s="229">
        <v>111793.13</v>
      </c>
      <c r="D183" s="229">
        <v>81425.55</v>
      </c>
      <c r="E183" s="253">
        <v>234585.62</v>
      </c>
      <c r="F183" s="253">
        <v>778688.11</v>
      </c>
      <c r="G183" s="233">
        <v>39685</v>
      </c>
      <c r="L183" s="253">
        <v>-2464.19</v>
      </c>
      <c r="M183" s="253">
        <v>2143817.25</v>
      </c>
      <c r="O183" s="230">
        <v>608809.74</v>
      </c>
      <c r="Q183" s="230">
        <v>0.91</v>
      </c>
      <c r="S183" s="230">
        <v>758850</v>
      </c>
      <c r="U183" s="230">
        <v>67900</v>
      </c>
      <c r="V183" s="230">
        <v>1039223</v>
      </c>
      <c r="Y183" s="231">
        <v>286605.23</v>
      </c>
      <c r="Z183" s="231">
        <v>107248.05</v>
      </c>
    </row>
    <row r="184" spans="1:26" x14ac:dyDescent="0.2">
      <c r="A184" s="253" t="s">
        <v>3195</v>
      </c>
      <c r="B184" s="229">
        <v>414169.3</v>
      </c>
      <c r="D184" s="229">
        <v>37446.68</v>
      </c>
      <c r="E184" s="253">
        <v>2170390.2799999998</v>
      </c>
      <c r="F184" s="253">
        <v>186928.96</v>
      </c>
      <c r="G184" s="233">
        <v>1000</v>
      </c>
      <c r="M184" s="253">
        <v>309335.96999999997</v>
      </c>
      <c r="O184" s="230">
        <v>430302.25</v>
      </c>
      <c r="S184" s="230">
        <v>448200</v>
      </c>
      <c r="U184" s="230">
        <v>107037.6</v>
      </c>
      <c r="V184" s="230">
        <v>664365</v>
      </c>
      <c r="Y184" s="231">
        <v>242978.63</v>
      </c>
      <c r="Z184" s="231">
        <v>73658.350000000006</v>
      </c>
    </row>
    <row r="185" spans="1:26" x14ac:dyDescent="0.2">
      <c r="A185" s="253" t="s">
        <v>3196</v>
      </c>
      <c r="B185" s="229">
        <v>203510.77</v>
      </c>
      <c r="D185" s="229">
        <v>33193.89</v>
      </c>
      <c r="E185" s="253">
        <v>91371.520000000004</v>
      </c>
      <c r="F185" s="253">
        <v>39487.51</v>
      </c>
      <c r="G185" s="233">
        <v>18531</v>
      </c>
      <c r="H185" s="233">
        <v>73794</v>
      </c>
      <c r="J185" s="233">
        <v>250</v>
      </c>
      <c r="M185" s="253">
        <v>1558084.6</v>
      </c>
      <c r="O185" s="230">
        <v>359098.27</v>
      </c>
      <c r="S185" s="230">
        <v>283688</v>
      </c>
      <c r="U185" s="230">
        <v>110420.81</v>
      </c>
      <c r="V185" s="230">
        <v>487135</v>
      </c>
      <c r="Y185" s="231">
        <v>183314.24</v>
      </c>
      <c r="Z185" s="231">
        <v>17263.900000000001</v>
      </c>
    </row>
    <row r="186" spans="1:26" x14ac:dyDescent="0.2">
      <c r="A186" s="253" t="s">
        <v>3197</v>
      </c>
      <c r="B186" s="229">
        <v>325138.71999999997</v>
      </c>
      <c r="D186" s="229">
        <v>31422.3</v>
      </c>
      <c r="E186" s="253">
        <v>357896.1</v>
      </c>
      <c r="F186" s="253">
        <v>108122.56</v>
      </c>
      <c r="G186" s="233">
        <v>0</v>
      </c>
      <c r="J186" s="233">
        <v>918</v>
      </c>
      <c r="M186" s="253">
        <v>1939631.19</v>
      </c>
      <c r="O186" s="230">
        <v>606095.05000000005</v>
      </c>
      <c r="Q186" s="230">
        <v>0.72</v>
      </c>
      <c r="S186" s="230">
        <v>590190</v>
      </c>
      <c r="U186" s="230">
        <v>109914.34</v>
      </c>
      <c r="V186" s="230">
        <v>880237</v>
      </c>
      <c r="Y186" s="231">
        <v>378509.09</v>
      </c>
      <c r="Z186" s="231">
        <v>50160.6</v>
      </c>
    </row>
    <row r="187" spans="1:26" x14ac:dyDescent="0.2">
      <c r="A187" s="253" t="s">
        <v>3198</v>
      </c>
      <c r="B187" s="229">
        <v>394318.82</v>
      </c>
      <c r="D187" s="229">
        <v>62593.51</v>
      </c>
      <c r="E187" s="253">
        <v>107394.28</v>
      </c>
      <c r="F187" s="253">
        <v>67492.800000000003</v>
      </c>
      <c r="G187" s="233">
        <v>33393.06</v>
      </c>
      <c r="H187" s="233">
        <v>0</v>
      </c>
      <c r="M187" s="253">
        <v>2258666.42</v>
      </c>
      <c r="O187" s="230">
        <v>739388.29</v>
      </c>
      <c r="Q187" s="230">
        <v>0.04</v>
      </c>
      <c r="S187" s="230">
        <v>951762</v>
      </c>
      <c r="U187" s="230">
        <v>103538.32</v>
      </c>
      <c r="V187" s="230">
        <v>1431067</v>
      </c>
      <c r="Y187" s="231">
        <v>381220.31</v>
      </c>
      <c r="Z187" s="231">
        <v>32809.69</v>
      </c>
    </row>
    <row r="188" spans="1:26" x14ac:dyDescent="0.2">
      <c r="A188" s="253" t="s">
        <v>3199</v>
      </c>
      <c r="B188" s="229">
        <v>156239.19</v>
      </c>
      <c r="D188" s="229">
        <v>65398.86</v>
      </c>
      <c r="E188" s="253">
        <v>-49685.16</v>
      </c>
      <c r="F188" s="253">
        <v>450359.31</v>
      </c>
      <c r="G188" s="233">
        <v>33722</v>
      </c>
      <c r="H188" s="233">
        <v>11545</v>
      </c>
      <c r="M188" s="253">
        <v>3335566.08</v>
      </c>
      <c r="O188" s="230">
        <v>306484.2</v>
      </c>
      <c r="S188" s="230">
        <v>386650</v>
      </c>
      <c r="U188" s="230">
        <v>46359.519999999997</v>
      </c>
      <c r="V188" s="230">
        <v>530957</v>
      </c>
      <c r="Y188" s="231">
        <v>151511.74</v>
      </c>
      <c r="Z188" s="231">
        <v>72883.199999999997</v>
      </c>
    </row>
    <row r="189" spans="1:26" x14ac:dyDescent="0.2">
      <c r="A189" s="253" t="s">
        <v>3200</v>
      </c>
      <c r="B189" s="229">
        <v>513394.4</v>
      </c>
      <c r="D189" s="229">
        <v>22211.39</v>
      </c>
      <c r="E189" s="253">
        <v>163362.82</v>
      </c>
      <c r="F189" s="253">
        <v>71730.67</v>
      </c>
      <c r="G189" s="233">
        <v>13270.77</v>
      </c>
      <c r="H189" s="233">
        <v>33104.01</v>
      </c>
      <c r="M189" s="253">
        <v>1980732.96</v>
      </c>
      <c r="O189" s="230">
        <v>501926.06</v>
      </c>
      <c r="P189" s="230">
        <v>72385</v>
      </c>
      <c r="S189" s="230">
        <v>537594</v>
      </c>
      <c r="U189" s="230">
        <v>114928.81</v>
      </c>
      <c r="V189" s="230">
        <v>883255</v>
      </c>
      <c r="Y189" s="231">
        <v>185323.34</v>
      </c>
      <c r="Z189" s="231">
        <v>34231.949999999997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L189"/>
  <sheetViews>
    <sheetView topLeftCell="A10" zoomScale="69" zoomScaleNormal="69" workbookViewId="0">
      <selection activeCell="F25" sqref="F25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66" bestFit="1" customWidth="1"/>
    <col min="4" max="4" width="25.125" style="67" customWidth="1"/>
    <col min="5" max="5" width="40.375" style="253" bestFit="1" customWidth="1"/>
    <col min="6" max="6" width="33.125" style="229" bestFit="1" customWidth="1"/>
    <col min="7" max="7" width="32.25" style="229" bestFit="1" customWidth="1"/>
    <col min="8" max="8" width="24" style="229" bestFit="1" customWidth="1"/>
    <col min="9" max="10" width="15.875" style="253" bestFit="1" customWidth="1"/>
    <col min="11" max="11" width="18" style="233" bestFit="1" customWidth="1"/>
    <col min="12" max="12" width="20.125" style="233" bestFit="1" customWidth="1"/>
    <col min="13" max="13" width="19.375" style="233" bestFit="1" customWidth="1"/>
    <col min="14" max="14" width="21.5" style="233" bestFit="1" customWidth="1"/>
    <col min="15" max="15" width="23.625" style="253" bestFit="1" customWidth="1"/>
    <col min="16" max="16" width="27.75" style="253" bestFit="1" customWidth="1"/>
    <col min="17" max="17" width="27.875" style="253" bestFit="1" customWidth="1"/>
    <col min="18" max="18" width="15.875" style="230" bestFit="1" customWidth="1"/>
    <col min="19" max="19" width="27.375" style="230" bestFit="1" customWidth="1"/>
    <col min="20" max="20" width="36.875" style="230" bestFit="1" customWidth="1"/>
    <col min="21" max="21" width="44.125" style="230" bestFit="1" customWidth="1"/>
    <col min="22" max="22" width="44.875" style="230" bestFit="1" customWidth="1"/>
    <col min="23" max="23" width="29" style="230" bestFit="1" customWidth="1"/>
    <col min="24" max="24" width="38.625" style="230" bestFit="1" customWidth="1"/>
    <col min="25" max="25" width="54.5" style="230" bestFit="1" customWidth="1"/>
    <col min="26" max="26" width="15.875" style="231" bestFit="1" customWidth="1"/>
    <col min="27" max="27" width="20.375" style="231" bestFit="1" customWidth="1"/>
    <col min="28" max="28" width="26.75" style="231" bestFit="1" customWidth="1"/>
    <col min="29" max="29" width="25.125" style="231" bestFit="1" customWidth="1"/>
    <col min="30" max="30" width="42.375" style="231" bestFit="1" customWidth="1"/>
    <col min="31" max="31" width="30.875" style="231" bestFit="1" customWidth="1"/>
    <col min="32" max="32" width="31.625" style="231" bestFit="1" customWidth="1"/>
    <col min="33" max="33" width="20.125" style="75" customWidth="1"/>
    <col min="34" max="34" width="15.5" style="30" bestFit="1" customWidth="1"/>
    <col min="35" max="35" width="14.125" style="25" bestFit="1" customWidth="1"/>
    <col min="36" max="36" width="15.125" style="34" bestFit="1" customWidth="1"/>
    <col min="37" max="37" width="15.125" style="35" bestFit="1" customWidth="1"/>
    <col min="38" max="38" width="16.75" style="26" bestFit="1" customWidth="1"/>
    <col min="39" max="16384" width="9" style="1"/>
  </cols>
  <sheetData>
    <row r="1" spans="3:38" x14ac:dyDescent="0.2">
      <c r="E1" s="253" t="s">
        <v>2457</v>
      </c>
      <c r="F1" s="229" t="s">
        <v>2458</v>
      </c>
      <c r="G1" s="229" t="s">
        <v>2459</v>
      </c>
      <c r="H1" s="229" t="s">
        <v>2460</v>
      </c>
      <c r="I1" s="253" t="s">
        <v>2461</v>
      </c>
      <c r="J1" s="253" t="s">
        <v>2462</v>
      </c>
      <c r="K1" s="233" t="s">
        <v>2464</v>
      </c>
      <c r="L1" s="233" t="s">
        <v>2465</v>
      </c>
      <c r="M1" s="233" t="s">
        <v>2468</v>
      </c>
      <c r="N1" s="233" t="s">
        <v>2469</v>
      </c>
      <c r="O1" s="253" t="s">
        <v>2471</v>
      </c>
      <c r="P1" s="253" t="s">
        <v>2472</v>
      </c>
      <c r="Q1" s="253" t="s">
        <v>2473</v>
      </c>
      <c r="R1" s="230" t="s">
        <v>2474</v>
      </c>
      <c r="S1" s="230" t="s">
        <v>2475</v>
      </c>
      <c r="T1" s="230" t="s">
        <v>2476</v>
      </c>
      <c r="U1" s="230" t="s">
        <v>2477</v>
      </c>
      <c r="V1" s="230" t="s">
        <v>2611</v>
      </c>
      <c r="W1" s="230" t="s">
        <v>2478</v>
      </c>
      <c r="X1" s="230" t="s">
        <v>2479</v>
      </c>
      <c r="Y1" s="230" t="s">
        <v>2480</v>
      </c>
      <c r="Z1" s="231" t="s">
        <v>2481</v>
      </c>
      <c r="AA1" s="231" t="s">
        <v>2482</v>
      </c>
      <c r="AB1" s="231" t="s">
        <v>2483</v>
      </c>
      <c r="AC1" s="231" t="s">
        <v>2484</v>
      </c>
      <c r="AD1" s="231" t="s">
        <v>2485</v>
      </c>
      <c r="AE1" s="231" t="s">
        <v>2613</v>
      </c>
      <c r="AF1" s="231" t="s">
        <v>2487</v>
      </c>
      <c r="AG1" s="74" t="s">
        <v>6</v>
      </c>
      <c r="AH1" s="30" t="s">
        <v>7</v>
      </c>
      <c r="AI1" s="32" t="s">
        <v>8</v>
      </c>
      <c r="AJ1" s="33" t="s">
        <v>9</v>
      </c>
      <c r="AK1" s="23" t="s">
        <v>10</v>
      </c>
      <c r="AL1" s="26" t="s">
        <v>11</v>
      </c>
    </row>
    <row r="2" spans="3:38" x14ac:dyDescent="0.2">
      <c r="E2" s="253" t="s">
        <v>2488</v>
      </c>
      <c r="F2" s="229" t="s">
        <v>2489</v>
      </c>
      <c r="G2" s="229" t="s">
        <v>2490</v>
      </c>
      <c r="H2" s="229" t="s">
        <v>2491</v>
      </c>
      <c r="I2" s="253" t="s">
        <v>2492</v>
      </c>
      <c r="J2" s="253" t="s">
        <v>2493</v>
      </c>
      <c r="K2" s="233" t="s">
        <v>2495</v>
      </c>
      <c r="L2" s="233" t="s">
        <v>2496</v>
      </c>
      <c r="M2" s="233" t="s">
        <v>2499</v>
      </c>
      <c r="N2" s="233" t="s">
        <v>2500</v>
      </c>
      <c r="O2" s="253" t="s">
        <v>2502</v>
      </c>
      <c r="P2" s="253" t="s">
        <v>2503</v>
      </c>
      <c r="Q2" s="253" t="s">
        <v>2504</v>
      </c>
      <c r="R2" s="230" t="s">
        <v>2505</v>
      </c>
      <c r="S2" s="230" t="s">
        <v>2506</v>
      </c>
      <c r="T2" s="230" t="s">
        <v>2507</v>
      </c>
      <c r="U2" s="230" t="s">
        <v>2508</v>
      </c>
      <c r="V2" s="230" t="s">
        <v>2618</v>
      </c>
      <c r="W2" s="230" t="s">
        <v>2509</v>
      </c>
      <c r="X2" s="230" t="s">
        <v>2510</v>
      </c>
      <c r="Y2" s="230" t="s">
        <v>2511</v>
      </c>
      <c r="Z2" s="231" t="s">
        <v>2512</v>
      </c>
      <c r="AA2" s="231" t="s">
        <v>2513</v>
      </c>
      <c r="AB2" s="231" t="s">
        <v>2514</v>
      </c>
      <c r="AC2" s="231" t="s">
        <v>2515</v>
      </c>
      <c r="AD2" s="231" t="s">
        <v>2516</v>
      </c>
      <c r="AE2" s="231" t="s">
        <v>2620</v>
      </c>
      <c r="AF2" s="231" t="s">
        <v>2518</v>
      </c>
      <c r="AG2" s="74"/>
      <c r="AI2" s="32"/>
      <c r="AJ2" s="33"/>
      <c r="AK2" s="23"/>
    </row>
    <row r="3" spans="3:38" x14ac:dyDescent="0.2">
      <c r="E3" s="253" t="s">
        <v>2519</v>
      </c>
      <c r="F3" s="229">
        <v>98324301.909999996</v>
      </c>
      <c r="G3" s="229">
        <v>659913</v>
      </c>
      <c r="H3" s="229">
        <v>14889105.35</v>
      </c>
      <c r="I3" s="253">
        <v>92203746.939999998</v>
      </c>
      <c r="J3" s="253">
        <v>31030689.510000002</v>
      </c>
      <c r="K3" s="233">
        <v>366952.3</v>
      </c>
      <c r="L3" s="233">
        <v>832690.59</v>
      </c>
      <c r="M3" s="233">
        <v>175007</v>
      </c>
      <c r="N3" s="233">
        <v>643690.1</v>
      </c>
      <c r="O3" s="253">
        <v>-2750754.26</v>
      </c>
      <c r="P3" s="253">
        <v>-8926972.5500000007</v>
      </c>
      <c r="Q3" s="253">
        <v>335388232.67000002</v>
      </c>
      <c r="R3" s="230">
        <v>2855.65</v>
      </c>
      <c r="S3" s="230">
        <v>122596426.38</v>
      </c>
      <c r="T3" s="230">
        <v>7508789.0899999999</v>
      </c>
      <c r="U3" s="230">
        <v>6990.13</v>
      </c>
      <c r="V3" s="230">
        <v>0</v>
      </c>
      <c r="W3" s="230">
        <v>130094710.13</v>
      </c>
      <c r="X3" s="230">
        <v>88.58</v>
      </c>
      <c r="Y3" s="230">
        <v>22471141.170000002</v>
      </c>
      <c r="Z3" s="231">
        <v>178913337.49000001</v>
      </c>
      <c r="AA3" s="231">
        <v>48517</v>
      </c>
      <c r="AB3" s="231">
        <v>52582.400000000001</v>
      </c>
      <c r="AC3" s="231">
        <v>55332853.020000003</v>
      </c>
      <c r="AD3" s="231">
        <v>10960500.710000001</v>
      </c>
      <c r="AE3" s="231">
        <v>86570.71</v>
      </c>
      <c r="AF3" s="231">
        <v>364339.63</v>
      </c>
      <c r="AG3" s="76">
        <f t="shared" ref="AG3:AL3" si="0">SUM(AG4:AG189)</f>
        <v>111119005.42999995</v>
      </c>
      <c r="AH3" s="31">
        <f t="shared" si="0"/>
        <v>2018307.0399999993</v>
      </c>
      <c r="AI3" s="21">
        <f t="shared" si="0"/>
        <v>109100698.38999999</v>
      </c>
      <c r="AJ3" s="15">
        <f t="shared" si="0"/>
        <v>296616272.01999998</v>
      </c>
      <c r="AK3" s="16">
        <f t="shared" si="0"/>
        <v>229259535.09000018</v>
      </c>
      <c r="AL3" s="26">
        <f t="shared" si="0"/>
        <v>67356736.930000007</v>
      </c>
    </row>
    <row r="4" spans="3:38" x14ac:dyDescent="0.2">
      <c r="E4" s="253" t="s">
        <v>3033</v>
      </c>
      <c r="F4" s="229">
        <v>136382.07999999999</v>
      </c>
      <c r="H4" s="229">
        <v>23041</v>
      </c>
      <c r="I4" s="253">
        <v>-197</v>
      </c>
      <c r="J4" s="253">
        <v>15</v>
      </c>
      <c r="P4" s="253">
        <v>-1414286.83</v>
      </c>
      <c r="Q4" s="253">
        <v>1570000</v>
      </c>
      <c r="R4" s="230">
        <v>38.909999999999997</v>
      </c>
      <c r="W4" s="230">
        <v>798430.5</v>
      </c>
      <c r="Y4" s="230">
        <v>1987307.25</v>
      </c>
      <c r="Z4" s="231">
        <v>1270970.5</v>
      </c>
      <c r="AC4" s="231">
        <v>163518.25</v>
      </c>
      <c r="AG4" s="76">
        <f t="shared" ref="AG4:AG22" si="1">SUM(F4:H4)</f>
        <v>159423.07999999999</v>
      </c>
      <c r="AH4" s="31">
        <f t="shared" ref="AH4:AH22" si="2">SUM(K4:N4)</f>
        <v>0</v>
      </c>
      <c r="AI4" s="21">
        <f>AG4-AH4</f>
        <v>159423.07999999999</v>
      </c>
      <c r="AJ4" s="15">
        <f t="shared" ref="AJ4:AJ21" si="3">SUM(S4:Z4)</f>
        <v>4056708.25</v>
      </c>
      <c r="AK4" s="16">
        <f t="shared" ref="AK4:AK21" si="4">SUM(AA4:AF4)</f>
        <v>163518.25</v>
      </c>
      <c r="AL4" s="26">
        <f>AJ4-AK4</f>
        <v>3893190</v>
      </c>
    </row>
    <row r="5" spans="3:38" x14ac:dyDescent="0.2">
      <c r="E5" s="253" t="s">
        <v>3034</v>
      </c>
      <c r="F5" s="229">
        <v>-43328.23</v>
      </c>
      <c r="H5" s="229">
        <v>12139</v>
      </c>
      <c r="I5" s="253">
        <v>408370</v>
      </c>
      <c r="K5" s="233">
        <v>0</v>
      </c>
      <c r="L5" s="233">
        <v>0</v>
      </c>
      <c r="P5" s="253">
        <v>-788697.51</v>
      </c>
      <c r="Q5" s="253">
        <v>1209311.82</v>
      </c>
      <c r="U5" s="230">
        <v>14.19</v>
      </c>
      <c r="W5" s="230">
        <v>731720.5</v>
      </c>
      <c r="X5" s="230">
        <v>88.58</v>
      </c>
      <c r="Y5" s="230">
        <v>255222.92</v>
      </c>
      <c r="Z5" s="231">
        <v>875680.5</v>
      </c>
      <c r="AC5" s="231">
        <v>30809.23</v>
      </c>
      <c r="AD5" s="231">
        <v>12190</v>
      </c>
      <c r="AG5" s="76">
        <f t="shared" si="1"/>
        <v>-31189.230000000003</v>
      </c>
      <c r="AH5" s="31">
        <f t="shared" si="2"/>
        <v>0</v>
      </c>
      <c r="AI5" s="21">
        <f t="shared" ref="AI5:AI68" si="5">AG5-AH5</f>
        <v>-31189.230000000003</v>
      </c>
      <c r="AJ5" s="15">
        <f t="shared" si="3"/>
        <v>1862726.69</v>
      </c>
      <c r="AK5" s="16">
        <f t="shared" si="4"/>
        <v>42999.229999999996</v>
      </c>
      <c r="AL5" s="26">
        <f t="shared" ref="AL5:AL21" si="6">AJ5-AK5</f>
        <v>1819727.46</v>
      </c>
    </row>
    <row r="6" spans="3:38" x14ac:dyDescent="0.2">
      <c r="E6" s="253" t="s">
        <v>3035</v>
      </c>
      <c r="F6" s="229">
        <v>9889</v>
      </c>
      <c r="I6" s="253">
        <v>64052.01</v>
      </c>
      <c r="J6" s="253">
        <v>31497</v>
      </c>
      <c r="P6" s="253">
        <v>-1260597.49</v>
      </c>
      <c r="Q6" s="253">
        <v>1382089.34</v>
      </c>
      <c r="R6" s="230">
        <v>17.82</v>
      </c>
      <c r="W6" s="230">
        <v>624137</v>
      </c>
      <c r="Y6" s="230">
        <v>232721.46</v>
      </c>
      <c r="Z6" s="231">
        <v>692207</v>
      </c>
      <c r="AC6" s="231">
        <v>54476.46</v>
      </c>
      <c r="AD6" s="231">
        <v>2846.66</v>
      </c>
      <c r="AG6" s="76">
        <f t="shared" si="1"/>
        <v>9889</v>
      </c>
      <c r="AH6" s="31">
        <f t="shared" si="2"/>
        <v>0</v>
      </c>
      <c r="AI6" s="21">
        <f t="shared" si="5"/>
        <v>9889</v>
      </c>
      <c r="AJ6" s="15">
        <f t="shared" si="3"/>
        <v>1549065.46</v>
      </c>
      <c r="AK6" s="16">
        <f t="shared" si="4"/>
        <v>57323.119999999995</v>
      </c>
      <c r="AL6" s="26">
        <f t="shared" si="6"/>
        <v>1491742.3399999999</v>
      </c>
    </row>
    <row r="7" spans="3:38" x14ac:dyDescent="0.2">
      <c r="E7" s="253" t="s">
        <v>3036</v>
      </c>
      <c r="F7" s="229">
        <v>60552.07</v>
      </c>
      <c r="H7" s="229">
        <v>4750</v>
      </c>
      <c r="I7" s="253">
        <v>2721669.01</v>
      </c>
      <c r="J7" s="253">
        <v>249001.17</v>
      </c>
      <c r="N7" s="233">
        <v>318</v>
      </c>
      <c r="P7" s="253">
        <v>1508406.01</v>
      </c>
      <c r="Q7" s="253">
        <v>1532600</v>
      </c>
      <c r="W7" s="230">
        <v>565558</v>
      </c>
      <c r="Y7" s="230">
        <v>1090397.54</v>
      </c>
      <c r="Z7" s="231">
        <v>1462853</v>
      </c>
      <c r="AB7" s="231">
        <v>1926.4</v>
      </c>
      <c r="AC7" s="231">
        <v>134654.43</v>
      </c>
      <c r="AD7" s="231">
        <v>61873.47</v>
      </c>
      <c r="AG7" s="76">
        <f t="shared" si="1"/>
        <v>65302.07</v>
      </c>
      <c r="AH7" s="31">
        <f t="shared" si="2"/>
        <v>318</v>
      </c>
      <c r="AI7" s="21">
        <f t="shared" si="5"/>
        <v>64984.07</v>
      </c>
      <c r="AJ7" s="15">
        <f t="shared" si="3"/>
        <v>3118808.54</v>
      </c>
      <c r="AK7" s="16">
        <f t="shared" si="4"/>
        <v>198454.3</v>
      </c>
      <c r="AL7" s="26">
        <f t="shared" si="6"/>
        <v>2920354.24</v>
      </c>
    </row>
    <row r="8" spans="3:38" x14ac:dyDescent="0.2">
      <c r="E8" s="253" t="s">
        <v>3037</v>
      </c>
      <c r="F8" s="229">
        <v>22898.86</v>
      </c>
      <c r="H8" s="229">
        <v>26880</v>
      </c>
      <c r="I8" s="253">
        <v>1795502</v>
      </c>
      <c r="J8" s="253">
        <v>13113.68</v>
      </c>
      <c r="P8" s="253">
        <v>-443741.58</v>
      </c>
      <c r="Q8" s="253">
        <v>2300000</v>
      </c>
      <c r="W8" s="230">
        <v>501378</v>
      </c>
      <c r="Y8" s="230">
        <v>775368.84</v>
      </c>
      <c r="Z8" s="231">
        <v>711420</v>
      </c>
      <c r="AC8" s="231">
        <v>88884.84</v>
      </c>
      <c r="AD8" s="231">
        <v>30513.88</v>
      </c>
      <c r="AG8" s="76">
        <f t="shared" si="1"/>
        <v>49778.86</v>
      </c>
      <c r="AH8" s="31">
        <f t="shared" si="2"/>
        <v>0</v>
      </c>
      <c r="AI8" s="21">
        <f t="shared" si="5"/>
        <v>49778.86</v>
      </c>
      <c r="AJ8" s="15">
        <f t="shared" si="3"/>
        <v>1988166.8399999999</v>
      </c>
      <c r="AK8" s="16">
        <f t="shared" si="4"/>
        <v>119398.72</v>
      </c>
      <c r="AL8" s="26">
        <f t="shared" si="6"/>
        <v>1868768.1199999999</v>
      </c>
    </row>
    <row r="9" spans="3:38" x14ac:dyDescent="0.2">
      <c r="E9" s="253" t="s">
        <v>3038</v>
      </c>
      <c r="F9" s="229">
        <v>39095.980000000003</v>
      </c>
      <c r="H9" s="229">
        <v>60893</v>
      </c>
      <c r="I9" s="253">
        <v>2</v>
      </c>
      <c r="J9" s="253">
        <v>34</v>
      </c>
      <c r="P9" s="253">
        <v>-1153829.6000000001</v>
      </c>
      <c r="Q9" s="253">
        <v>1250300</v>
      </c>
      <c r="V9" s="230">
        <v>0</v>
      </c>
      <c r="W9" s="230">
        <v>635910.5</v>
      </c>
      <c r="Y9" s="230">
        <v>299829.15999999997</v>
      </c>
      <c r="Z9" s="231">
        <v>664710.5</v>
      </c>
      <c r="AC9" s="231">
        <v>91474.58</v>
      </c>
      <c r="AG9" s="76">
        <f t="shared" si="1"/>
        <v>99988.98000000001</v>
      </c>
      <c r="AH9" s="31">
        <f t="shared" si="2"/>
        <v>0</v>
      </c>
      <c r="AI9" s="21">
        <f t="shared" si="5"/>
        <v>99988.98000000001</v>
      </c>
      <c r="AJ9" s="15">
        <f t="shared" si="3"/>
        <v>1600450.16</v>
      </c>
      <c r="AK9" s="16">
        <f t="shared" si="4"/>
        <v>91474.58</v>
      </c>
      <c r="AL9" s="26">
        <f t="shared" si="6"/>
        <v>1508975.5799999998</v>
      </c>
    </row>
    <row r="10" spans="3:38" x14ac:dyDescent="0.2">
      <c r="E10" s="253" t="s">
        <v>3039</v>
      </c>
      <c r="F10" s="229">
        <v>37632.85</v>
      </c>
      <c r="H10" s="229">
        <v>17417</v>
      </c>
      <c r="I10" s="253">
        <v>2</v>
      </c>
      <c r="J10" s="253">
        <v>21</v>
      </c>
      <c r="P10" s="253">
        <v>-1528896.24</v>
      </c>
      <c r="Q10" s="253">
        <v>1542339.31</v>
      </c>
      <c r="W10" s="230">
        <v>486513.27</v>
      </c>
      <c r="Y10" s="230">
        <v>1407335.58</v>
      </c>
      <c r="Z10" s="231">
        <v>880991.5</v>
      </c>
      <c r="AC10" s="231">
        <v>204027.57</v>
      </c>
      <c r="AG10" s="76">
        <f t="shared" si="1"/>
        <v>55049.85</v>
      </c>
      <c r="AH10" s="31">
        <f t="shared" si="2"/>
        <v>0</v>
      </c>
      <c r="AI10" s="21">
        <f t="shared" si="5"/>
        <v>55049.85</v>
      </c>
      <c r="AJ10" s="15">
        <f t="shared" si="3"/>
        <v>2774840.35</v>
      </c>
      <c r="AK10" s="16">
        <f t="shared" si="4"/>
        <v>204027.57</v>
      </c>
      <c r="AL10" s="26">
        <f t="shared" si="6"/>
        <v>2570812.7800000003</v>
      </c>
    </row>
    <row r="11" spans="3:38" x14ac:dyDescent="0.2">
      <c r="E11" s="253" t="s">
        <v>3040</v>
      </c>
      <c r="F11" s="229">
        <v>51867.32</v>
      </c>
      <c r="H11" s="229">
        <v>12385</v>
      </c>
      <c r="I11" s="253">
        <v>2286969.5499999998</v>
      </c>
      <c r="J11" s="253">
        <v>221091.44</v>
      </c>
      <c r="K11" s="233">
        <v>17084</v>
      </c>
      <c r="P11" s="253">
        <v>720615.54</v>
      </c>
      <c r="Q11" s="253">
        <v>1850000</v>
      </c>
      <c r="W11" s="230">
        <v>1382787.9</v>
      </c>
      <c r="Y11" s="230">
        <v>450374.64</v>
      </c>
      <c r="Z11" s="231">
        <v>1512587.9</v>
      </c>
      <c r="AC11" s="231">
        <v>160125.88</v>
      </c>
      <c r="AD11" s="231">
        <v>43434.99</v>
      </c>
      <c r="AG11" s="76">
        <f t="shared" si="1"/>
        <v>64252.32</v>
      </c>
      <c r="AH11" s="31">
        <f t="shared" si="2"/>
        <v>17084</v>
      </c>
      <c r="AI11" s="21">
        <f t="shared" si="5"/>
        <v>47168.32</v>
      </c>
      <c r="AJ11" s="15">
        <f t="shared" si="3"/>
        <v>3345750.44</v>
      </c>
      <c r="AK11" s="16">
        <f t="shared" si="4"/>
        <v>203560.87</v>
      </c>
      <c r="AL11" s="26">
        <f t="shared" si="6"/>
        <v>3142189.57</v>
      </c>
    </row>
    <row r="12" spans="3:38" x14ac:dyDescent="0.2">
      <c r="E12" s="253" t="s">
        <v>3041</v>
      </c>
      <c r="F12" s="229">
        <v>132255.71</v>
      </c>
      <c r="H12" s="229">
        <v>65688</v>
      </c>
      <c r="I12" s="253">
        <v>106008.83</v>
      </c>
      <c r="J12" s="253">
        <v>52</v>
      </c>
      <c r="P12" s="253">
        <v>-937248.92</v>
      </c>
      <c r="Q12" s="253">
        <v>1236758.5</v>
      </c>
      <c r="R12" s="230">
        <v>219.93</v>
      </c>
      <c r="W12" s="230">
        <v>1054998.8</v>
      </c>
      <c r="Y12" s="230">
        <v>874718.41</v>
      </c>
      <c r="Z12" s="231">
        <v>1221613.8</v>
      </c>
      <c r="AC12" s="231">
        <v>138543.38</v>
      </c>
      <c r="AD12" s="231">
        <v>30885</v>
      </c>
      <c r="AG12" s="76">
        <f t="shared" si="1"/>
        <v>197943.71</v>
      </c>
      <c r="AH12" s="31">
        <f t="shared" si="2"/>
        <v>0</v>
      </c>
      <c r="AI12" s="21">
        <f t="shared" si="5"/>
        <v>197943.71</v>
      </c>
      <c r="AJ12" s="15">
        <f t="shared" si="3"/>
        <v>3151331.01</v>
      </c>
      <c r="AK12" s="16">
        <f t="shared" si="4"/>
        <v>169428.38</v>
      </c>
      <c r="AL12" s="26">
        <f t="shared" si="6"/>
        <v>2981902.63</v>
      </c>
    </row>
    <row r="13" spans="3:38" x14ac:dyDescent="0.2">
      <c r="E13" s="253" t="s">
        <v>3042</v>
      </c>
      <c r="F13" s="229">
        <v>16721.650000000001</v>
      </c>
      <c r="H13" s="229">
        <v>1850</v>
      </c>
      <c r="I13" s="253">
        <v>1725969.06</v>
      </c>
      <c r="J13" s="253">
        <v>9</v>
      </c>
      <c r="P13" s="253">
        <v>535421.69999999995</v>
      </c>
      <c r="Q13" s="253">
        <v>1223648</v>
      </c>
      <c r="W13" s="230">
        <v>581221.5</v>
      </c>
      <c r="Y13" s="230">
        <v>910498.27</v>
      </c>
      <c r="Z13" s="231">
        <v>776771.5</v>
      </c>
      <c r="AB13" s="231">
        <v>3720</v>
      </c>
      <c r="AC13" s="231">
        <v>112698.27</v>
      </c>
      <c r="AD13" s="231">
        <v>28449.99</v>
      </c>
      <c r="AG13" s="76">
        <f t="shared" si="1"/>
        <v>18571.650000000001</v>
      </c>
      <c r="AH13" s="31">
        <f t="shared" si="2"/>
        <v>0</v>
      </c>
      <c r="AI13" s="21">
        <f t="shared" si="5"/>
        <v>18571.650000000001</v>
      </c>
      <c r="AJ13" s="15">
        <f t="shared" si="3"/>
        <v>2268491.27</v>
      </c>
      <c r="AK13" s="16">
        <f t="shared" si="4"/>
        <v>144868.26</v>
      </c>
      <c r="AL13" s="26">
        <f t="shared" si="6"/>
        <v>2123623.0099999998</v>
      </c>
    </row>
    <row r="14" spans="3:38" s="38" customFormat="1" x14ac:dyDescent="0.2">
      <c r="C14" s="68"/>
      <c r="D14" s="45"/>
      <c r="E14" s="253" t="s">
        <v>3043</v>
      </c>
      <c r="F14" s="229">
        <v>70127.03</v>
      </c>
      <c r="G14" s="229"/>
      <c r="H14" s="229">
        <v>0</v>
      </c>
      <c r="I14" s="253">
        <v>549942.84</v>
      </c>
      <c r="J14" s="253">
        <v>30</v>
      </c>
      <c r="K14" s="233"/>
      <c r="L14" s="233"/>
      <c r="M14" s="233"/>
      <c r="N14" s="233"/>
      <c r="O14" s="253"/>
      <c r="P14" s="253">
        <v>-1213392.3700000001</v>
      </c>
      <c r="Q14" s="253">
        <v>1790913.12</v>
      </c>
      <c r="R14" s="230">
        <v>9.14</v>
      </c>
      <c r="S14" s="230"/>
      <c r="T14" s="230"/>
      <c r="U14" s="230"/>
      <c r="V14" s="230"/>
      <c r="W14" s="230">
        <v>835674.5</v>
      </c>
      <c r="X14" s="230"/>
      <c r="Y14" s="230">
        <v>2066786.78</v>
      </c>
      <c r="Z14" s="231">
        <v>1231359.5</v>
      </c>
      <c r="AA14" s="231"/>
      <c r="AB14" s="231"/>
      <c r="AC14" s="231">
        <v>189101.78</v>
      </c>
      <c r="AD14" s="231">
        <v>27430.02</v>
      </c>
      <c r="AE14" s="231"/>
      <c r="AF14" s="231"/>
      <c r="AG14" s="76">
        <f t="shared" si="1"/>
        <v>70127.03</v>
      </c>
      <c r="AH14" s="31">
        <f t="shared" si="2"/>
        <v>0</v>
      </c>
      <c r="AI14" s="21">
        <f t="shared" si="5"/>
        <v>70127.03</v>
      </c>
      <c r="AJ14" s="15">
        <f t="shared" si="3"/>
        <v>4133820.7800000003</v>
      </c>
      <c r="AK14" s="16">
        <f t="shared" si="4"/>
        <v>216531.8</v>
      </c>
      <c r="AL14" s="26">
        <f t="shared" si="6"/>
        <v>3917288.9800000004</v>
      </c>
    </row>
    <row r="15" spans="3:38" x14ac:dyDescent="0.2">
      <c r="E15" s="253" t="s">
        <v>3044</v>
      </c>
      <c r="F15" s="229">
        <v>8727.31</v>
      </c>
      <c r="H15" s="229">
        <v>1100</v>
      </c>
      <c r="I15" s="253">
        <v>939987.91</v>
      </c>
      <c r="J15" s="253">
        <v>2568.0300000000002</v>
      </c>
      <c r="P15" s="253">
        <v>-413248.07</v>
      </c>
      <c r="Q15" s="253">
        <v>1385124.66</v>
      </c>
      <c r="W15" s="230">
        <v>1061813.7</v>
      </c>
      <c r="Y15" s="230">
        <v>364392.92</v>
      </c>
      <c r="Z15" s="231">
        <v>1126103.7</v>
      </c>
      <c r="AC15" s="231">
        <v>84227.92</v>
      </c>
      <c r="AD15" s="231">
        <v>20568.34</v>
      </c>
      <c r="AG15" s="76">
        <f t="shared" si="1"/>
        <v>9827.31</v>
      </c>
      <c r="AH15" s="31">
        <f t="shared" si="2"/>
        <v>0</v>
      </c>
      <c r="AI15" s="21">
        <f t="shared" si="5"/>
        <v>9827.31</v>
      </c>
      <c r="AJ15" s="15">
        <f t="shared" si="3"/>
        <v>2552310.3199999998</v>
      </c>
      <c r="AK15" s="16">
        <f t="shared" si="4"/>
        <v>104796.26</v>
      </c>
      <c r="AL15" s="26">
        <f t="shared" si="6"/>
        <v>2447514.06</v>
      </c>
    </row>
    <row r="16" spans="3:38" x14ac:dyDescent="0.2">
      <c r="E16" s="253" t="s">
        <v>3045</v>
      </c>
      <c r="F16" s="229">
        <v>29230.46</v>
      </c>
      <c r="H16" s="229">
        <v>20514</v>
      </c>
      <c r="I16" s="253">
        <v>2</v>
      </c>
      <c r="J16" s="253">
        <v>28</v>
      </c>
      <c r="P16" s="253">
        <v>-1158998.3500000001</v>
      </c>
      <c r="Q16" s="253">
        <v>1199644.94</v>
      </c>
      <c r="W16" s="230">
        <v>597374.80000000005</v>
      </c>
      <c r="Y16" s="230">
        <v>479369.09</v>
      </c>
      <c r="Z16" s="231">
        <v>684739.8</v>
      </c>
      <c r="AC16" s="231">
        <v>95676.22</v>
      </c>
      <c r="AG16" s="76">
        <f t="shared" si="1"/>
        <v>49744.46</v>
      </c>
      <c r="AH16" s="31">
        <f t="shared" si="2"/>
        <v>0</v>
      </c>
      <c r="AI16" s="21">
        <f t="shared" si="5"/>
        <v>49744.46</v>
      </c>
      <c r="AJ16" s="15">
        <f t="shared" si="3"/>
        <v>1761483.6900000002</v>
      </c>
      <c r="AK16" s="16">
        <f t="shared" si="4"/>
        <v>95676.22</v>
      </c>
      <c r="AL16" s="26">
        <f t="shared" si="6"/>
        <v>1665807.4700000002</v>
      </c>
    </row>
    <row r="17" spans="1:38" x14ac:dyDescent="0.2">
      <c r="E17" s="253" t="s">
        <v>3046</v>
      </c>
      <c r="F17" s="229">
        <v>9076.7000000000007</v>
      </c>
      <c r="I17" s="253">
        <v>5</v>
      </c>
      <c r="J17" s="253">
        <v>26</v>
      </c>
      <c r="P17" s="253">
        <v>-1641651.3</v>
      </c>
      <c r="Q17" s="253">
        <v>1642759</v>
      </c>
      <c r="W17" s="230">
        <v>604700</v>
      </c>
      <c r="Y17" s="230">
        <v>335402.2</v>
      </c>
      <c r="Z17" s="231">
        <v>721300</v>
      </c>
      <c r="AC17" s="231">
        <v>73202.2</v>
      </c>
      <c r="AG17" s="76">
        <f t="shared" si="1"/>
        <v>9076.7000000000007</v>
      </c>
      <c r="AH17" s="31">
        <f t="shared" si="2"/>
        <v>0</v>
      </c>
      <c r="AI17" s="21">
        <f t="shared" si="5"/>
        <v>9076.7000000000007</v>
      </c>
      <c r="AJ17" s="15">
        <f t="shared" si="3"/>
        <v>1661402.2</v>
      </c>
      <c r="AK17" s="16">
        <f t="shared" si="4"/>
        <v>73202.2</v>
      </c>
      <c r="AL17" s="26">
        <f t="shared" si="6"/>
        <v>1588200</v>
      </c>
    </row>
    <row r="18" spans="1:38" x14ac:dyDescent="0.2">
      <c r="E18" s="253" t="s">
        <v>3047</v>
      </c>
      <c r="F18" s="229">
        <v>11648.3</v>
      </c>
      <c r="I18" s="253">
        <v>411000.05</v>
      </c>
      <c r="J18" s="253">
        <v>235719.95</v>
      </c>
      <c r="P18" s="253">
        <v>-546431.69999999995</v>
      </c>
      <c r="Q18" s="253">
        <v>1230000</v>
      </c>
      <c r="W18" s="230">
        <v>881192.5</v>
      </c>
      <c r="Y18" s="230">
        <v>316031.86</v>
      </c>
      <c r="Z18" s="231">
        <v>944392.5</v>
      </c>
      <c r="AB18" s="231">
        <v>8668</v>
      </c>
      <c r="AC18" s="231">
        <v>90345.86</v>
      </c>
      <c r="AD18" s="231">
        <v>36200</v>
      </c>
      <c r="AG18" s="76">
        <f t="shared" si="1"/>
        <v>11648.3</v>
      </c>
      <c r="AH18" s="31">
        <f t="shared" si="2"/>
        <v>0</v>
      </c>
      <c r="AI18" s="21">
        <f t="shared" si="5"/>
        <v>11648.3</v>
      </c>
      <c r="AJ18" s="15">
        <f t="shared" si="3"/>
        <v>2141616.86</v>
      </c>
      <c r="AK18" s="16">
        <f t="shared" si="4"/>
        <v>135213.85999999999</v>
      </c>
      <c r="AL18" s="26">
        <f t="shared" si="6"/>
        <v>2006403</v>
      </c>
    </row>
    <row r="19" spans="1:38" x14ac:dyDescent="0.2">
      <c r="E19" s="253" t="s">
        <v>3048</v>
      </c>
      <c r="F19" s="229">
        <v>30366.01</v>
      </c>
      <c r="H19" s="229">
        <v>68270</v>
      </c>
      <c r="J19" s="253">
        <v>5344.88</v>
      </c>
      <c r="P19" s="253">
        <v>-991197.77</v>
      </c>
      <c r="Q19" s="253">
        <v>1067330</v>
      </c>
      <c r="W19" s="230">
        <v>588959.25</v>
      </c>
      <c r="Y19" s="230">
        <v>359180.98</v>
      </c>
      <c r="Z19" s="231">
        <v>679763.05</v>
      </c>
      <c r="AC19" s="231">
        <v>86534.18</v>
      </c>
      <c r="AD19" s="231">
        <v>2063.34</v>
      </c>
      <c r="AG19" s="76">
        <f t="shared" si="1"/>
        <v>98636.01</v>
      </c>
      <c r="AH19" s="31">
        <f t="shared" si="2"/>
        <v>0</v>
      </c>
      <c r="AI19" s="21">
        <f t="shared" si="5"/>
        <v>98636.01</v>
      </c>
      <c r="AJ19" s="15">
        <f t="shared" si="3"/>
        <v>1627903.28</v>
      </c>
      <c r="AK19" s="16">
        <f t="shared" si="4"/>
        <v>88597.51999999999</v>
      </c>
      <c r="AL19" s="26">
        <f t="shared" si="6"/>
        <v>1539305.76</v>
      </c>
    </row>
    <row r="20" spans="1:38" x14ac:dyDescent="0.2">
      <c r="AG20" s="76">
        <f t="shared" si="1"/>
        <v>0</v>
      </c>
      <c r="AH20" s="31">
        <f t="shared" si="2"/>
        <v>0</v>
      </c>
      <c r="AI20" s="21">
        <f t="shared" si="5"/>
        <v>0</v>
      </c>
      <c r="AJ20" s="15">
        <f t="shared" si="3"/>
        <v>0</v>
      </c>
      <c r="AK20" s="16">
        <f t="shared" si="4"/>
        <v>0</v>
      </c>
      <c r="AL20" s="26">
        <f t="shared" si="6"/>
        <v>0</v>
      </c>
    </row>
    <row r="21" spans="1:38" x14ac:dyDescent="0.2">
      <c r="AG21" s="76">
        <f t="shared" si="1"/>
        <v>0</v>
      </c>
      <c r="AH21" s="31">
        <f t="shared" si="2"/>
        <v>0</v>
      </c>
      <c r="AI21" s="21">
        <f t="shared" si="5"/>
        <v>0</v>
      </c>
      <c r="AJ21" s="15">
        <f t="shared" si="3"/>
        <v>0</v>
      </c>
      <c r="AK21" s="16">
        <f t="shared" si="4"/>
        <v>0</v>
      </c>
      <c r="AL21" s="26">
        <f t="shared" si="6"/>
        <v>0</v>
      </c>
    </row>
    <row r="22" spans="1:38" x14ac:dyDescent="0.2">
      <c r="A22" s="1" t="s">
        <v>460</v>
      </c>
      <c r="B22" s="1" t="s">
        <v>462</v>
      </c>
      <c r="C22" s="66">
        <v>4536</v>
      </c>
      <c r="D22" s="67" t="s">
        <v>1096</v>
      </c>
      <c r="E22" s="253" t="s">
        <v>3049</v>
      </c>
      <c r="F22" s="229">
        <v>710929.16</v>
      </c>
      <c r="H22" s="229">
        <v>301504.78999999998</v>
      </c>
      <c r="I22" s="253">
        <v>216732.1</v>
      </c>
      <c r="J22" s="253">
        <v>263942.28000000003</v>
      </c>
      <c r="N22" s="233">
        <v>168.22</v>
      </c>
      <c r="P22" s="253">
        <v>-0.1</v>
      </c>
      <c r="S22" s="230">
        <v>615026.05000000005</v>
      </c>
      <c r="T22" s="230">
        <v>84964</v>
      </c>
      <c r="U22" s="230">
        <v>44.75</v>
      </c>
      <c r="W22" s="230">
        <v>1178990</v>
      </c>
      <c r="Z22" s="231">
        <v>1363160</v>
      </c>
      <c r="AC22" s="231">
        <v>235522.8</v>
      </c>
      <c r="AD22" s="231">
        <v>60579.6</v>
      </c>
      <c r="AG22" s="76">
        <f t="shared" si="1"/>
        <v>1012433.95</v>
      </c>
      <c r="AH22" s="31">
        <f t="shared" si="2"/>
        <v>168.22</v>
      </c>
      <c r="AI22" s="21">
        <f>AG22-AH22</f>
        <v>1012265.73</v>
      </c>
      <c r="AJ22" s="15">
        <f>SUM(R22:Y22)</f>
        <v>1879024.8</v>
      </c>
      <c r="AK22" s="16">
        <f>SUM(Z22:AF22)</f>
        <v>1659262.4000000001</v>
      </c>
      <c r="AL22" s="26">
        <f>AJ22-AK22</f>
        <v>219762.39999999991</v>
      </c>
    </row>
    <row r="23" spans="1:38" x14ac:dyDescent="0.2">
      <c r="A23" s="1" t="s">
        <v>460</v>
      </c>
      <c r="B23" s="1" t="s">
        <v>462</v>
      </c>
      <c r="C23" s="66">
        <v>3980</v>
      </c>
      <c r="D23" s="67" t="s">
        <v>1097</v>
      </c>
      <c r="E23" s="253" t="s">
        <v>3050</v>
      </c>
      <c r="F23" s="229">
        <v>461185.45</v>
      </c>
      <c r="H23" s="229">
        <v>141951.63</v>
      </c>
      <c r="I23" s="253">
        <v>165767.1</v>
      </c>
      <c r="J23" s="253">
        <v>80119.88</v>
      </c>
      <c r="Q23" s="253">
        <v>2340148.79</v>
      </c>
      <c r="S23" s="230">
        <v>781012.08</v>
      </c>
      <c r="U23" s="230">
        <v>36.340000000000003</v>
      </c>
      <c r="W23" s="230">
        <v>559080</v>
      </c>
      <c r="Z23" s="231">
        <v>745754</v>
      </c>
      <c r="AC23" s="231">
        <v>239887.47</v>
      </c>
      <c r="AD23" s="231">
        <v>39281.14</v>
      </c>
      <c r="AG23" s="76">
        <f t="shared" ref="AG23:AG86" si="7">SUM(F23:H23)</f>
        <v>603137.08000000007</v>
      </c>
      <c r="AH23" s="31">
        <f t="shared" ref="AH23:AH86" si="8">SUM(K23:N23)</f>
        <v>0</v>
      </c>
      <c r="AI23" s="21">
        <f t="shared" si="5"/>
        <v>603137.08000000007</v>
      </c>
      <c r="AJ23" s="15">
        <f t="shared" ref="AJ23:AJ86" si="9">SUM(R23:Y23)</f>
        <v>1340128.42</v>
      </c>
      <c r="AK23" s="16">
        <f t="shared" ref="AK23:AK86" si="10">SUM(Z23:AF23)</f>
        <v>1024922.61</v>
      </c>
      <c r="AL23" s="26">
        <f t="shared" ref="AL23:AL86" si="11">AJ23-AK23</f>
        <v>315205.80999999994</v>
      </c>
    </row>
    <row r="24" spans="1:38" x14ac:dyDescent="0.2">
      <c r="A24" s="1" t="s">
        <v>460</v>
      </c>
      <c r="B24" s="1" t="s">
        <v>462</v>
      </c>
      <c r="C24" s="66">
        <v>9027</v>
      </c>
      <c r="D24" s="67" t="s">
        <v>1098</v>
      </c>
      <c r="E24" s="253" t="s">
        <v>3051</v>
      </c>
      <c r="F24" s="229">
        <v>1600692.91</v>
      </c>
      <c r="G24" s="229">
        <v>133978</v>
      </c>
      <c r="H24" s="229">
        <v>264136.87</v>
      </c>
      <c r="I24" s="253">
        <v>185463.44</v>
      </c>
      <c r="J24" s="253">
        <v>66391.600000000006</v>
      </c>
      <c r="K24" s="233">
        <v>9000</v>
      </c>
      <c r="Q24" s="253">
        <v>2461151.44</v>
      </c>
      <c r="S24" s="230">
        <v>1044255.39</v>
      </c>
      <c r="T24" s="230">
        <v>690100</v>
      </c>
      <c r="U24" s="230">
        <v>64.19</v>
      </c>
      <c r="W24" s="230">
        <v>1123030</v>
      </c>
      <c r="Y24" s="230">
        <v>5810</v>
      </c>
      <c r="Z24" s="231">
        <v>1406066</v>
      </c>
      <c r="AC24" s="231">
        <v>741668.25</v>
      </c>
      <c r="AD24" s="231">
        <v>33197.35</v>
      </c>
      <c r="AG24" s="76">
        <f t="shared" si="7"/>
        <v>1998807.7799999998</v>
      </c>
      <c r="AH24" s="31">
        <f t="shared" si="8"/>
        <v>9000</v>
      </c>
      <c r="AI24" s="21">
        <f t="shared" si="5"/>
        <v>1989807.7799999998</v>
      </c>
      <c r="AJ24" s="15">
        <f t="shared" si="9"/>
        <v>2863259.58</v>
      </c>
      <c r="AK24" s="16">
        <f t="shared" si="10"/>
        <v>2180931.6</v>
      </c>
      <c r="AL24" s="26">
        <f t="shared" si="11"/>
        <v>682327.98</v>
      </c>
    </row>
    <row r="25" spans="1:38" x14ac:dyDescent="0.2">
      <c r="A25" s="1" t="s">
        <v>460</v>
      </c>
      <c r="B25" s="1" t="s">
        <v>462</v>
      </c>
      <c r="C25" s="66">
        <v>4180</v>
      </c>
      <c r="D25" s="67" t="s">
        <v>1099</v>
      </c>
      <c r="E25" s="253" t="s">
        <v>3052</v>
      </c>
      <c r="F25" s="229">
        <v>522532.92</v>
      </c>
      <c r="H25" s="229">
        <v>112927.06</v>
      </c>
      <c r="I25" s="253">
        <v>207047.67</v>
      </c>
      <c r="J25" s="253">
        <v>581663.98</v>
      </c>
      <c r="N25" s="233">
        <v>189.14</v>
      </c>
      <c r="Q25" s="253">
        <v>1609968.11</v>
      </c>
      <c r="S25" s="230">
        <v>883984.55</v>
      </c>
      <c r="T25" s="230">
        <v>5390</v>
      </c>
      <c r="U25" s="230">
        <v>8.94</v>
      </c>
      <c r="W25" s="230">
        <v>616600</v>
      </c>
      <c r="Z25" s="231">
        <v>792019</v>
      </c>
      <c r="AC25" s="231">
        <v>425052.49</v>
      </c>
      <c r="AD25" s="231">
        <v>119149.35</v>
      </c>
      <c r="AF25" s="231">
        <v>646.28</v>
      </c>
      <c r="AG25" s="76">
        <f t="shared" si="7"/>
        <v>635459.98</v>
      </c>
      <c r="AH25" s="31">
        <f t="shared" si="8"/>
        <v>189.14</v>
      </c>
      <c r="AI25" s="21">
        <f t="shared" si="5"/>
        <v>635270.84</v>
      </c>
      <c r="AJ25" s="15">
        <f t="shared" si="9"/>
        <v>1505983.49</v>
      </c>
      <c r="AK25" s="16">
        <f t="shared" si="10"/>
        <v>1336867.1200000001</v>
      </c>
      <c r="AL25" s="26">
        <f t="shared" si="11"/>
        <v>169116.36999999988</v>
      </c>
    </row>
    <row r="26" spans="1:38" x14ac:dyDescent="0.2">
      <c r="A26" s="1" t="s">
        <v>460</v>
      </c>
      <c r="B26" s="1" t="s">
        <v>462</v>
      </c>
      <c r="C26" s="66">
        <v>2100</v>
      </c>
      <c r="D26" s="67" t="s">
        <v>1100</v>
      </c>
      <c r="E26" s="253" t="s">
        <v>3053</v>
      </c>
      <c r="F26" s="229">
        <v>344865.05</v>
      </c>
      <c r="G26" s="229">
        <v>3605</v>
      </c>
      <c r="H26" s="229">
        <v>71884.27</v>
      </c>
      <c r="I26" s="253">
        <v>204869.6</v>
      </c>
      <c r="J26" s="253">
        <v>58731.98</v>
      </c>
      <c r="Q26" s="253">
        <v>1693812.25</v>
      </c>
      <c r="S26" s="230">
        <v>448268.93</v>
      </c>
      <c r="T26" s="230">
        <v>5000</v>
      </c>
      <c r="U26" s="230">
        <v>4.58</v>
      </c>
      <c r="W26" s="230">
        <v>492770</v>
      </c>
      <c r="Z26" s="231">
        <v>582275</v>
      </c>
      <c r="AC26" s="231">
        <v>159773.20000000001</v>
      </c>
      <c r="AD26" s="231">
        <v>29487.279999999999</v>
      </c>
      <c r="AG26" s="76">
        <f t="shared" si="7"/>
        <v>420354.32</v>
      </c>
      <c r="AH26" s="31">
        <f t="shared" si="8"/>
        <v>0</v>
      </c>
      <c r="AI26" s="21">
        <f t="shared" si="5"/>
        <v>420354.32</v>
      </c>
      <c r="AJ26" s="15">
        <f t="shared" si="9"/>
        <v>946043.51</v>
      </c>
      <c r="AK26" s="16">
        <f t="shared" si="10"/>
        <v>771535.48</v>
      </c>
      <c r="AL26" s="26">
        <f t="shared" si="11"/>
        <v>174508.03000000003</v>
      </c>
    </row>
    <row r="27" spans="1:38" x14ac:dyDescent="0.2">
      <c r="A27" s="1" t="s">
        <v>460</v>
      </c>
      <c r="B27" s="1" t="s">
        <v>462</v>
      </c>
      <c r="C27" s="66">
        <v>4887</v>
      </c>
      <c r="D27" s="67" t="s">
        <v>1101</v>
      </c>
      <c r="E27" s="253" t="s">
        <v>3054</v>
      </c>
      <c r="F27" s="229">
        <v>952652.35</v>
      </c>
      <c r="H27" s="229">
        <v>160813.07</v>
      </c>
      <c r="I27" s="253">
        <v>297354.82</v>
      </c>
      <c r="J27" s="253">
        <v>319037.82</v>
      </c>
      <c r="K27" s="233">
        <v>10000</v>
      </c>
      <c r="N27" s="233">
        <v>0</v>
      </c>
      <c r="P27" s="253">
        <v>-15.08</v>
      </c>
      <c r="Q27" s="253">
        <v>1247745.83</v>
      </c>
      <c r="S27" s="230">
        <v>1067773.55</v>
      </c>
      <c r="U27" s="230">
        <v>44.68</v>
      </c>
      <c r="W27" s="230">
        <v>794260</v>
      </c>
      <c r="Z27" s="231">
        <v>979866</v>
      </c>
      <c r="AC27" s="231">
        <v>455333.78</v>
      </c>
      <c r="AD27" s="231">
        <v>61357.83</v>
      </c>
      <c r="AG27" s="76">
        <f t="shared" si="7"/>
        <v>1113465.42</v>
      </c>
      <c r="AH27" s="31">
        <f t="shared" si="8"/>
        <v>10000</v>
      </c>
      <c r="AI27" s="21">
        <f t="shared" si="5"/>
        <v>1103465.42</v>
      </c>
      <c r="AJ27" s="15">
        <f t="shared" si="9"/>
        <v>1862078.23</v>
      </c>
      <c r="AK27" s="16">
        <f t="shared" si="10"/>
        <v>1496557.61</v>
      </c>
      <c r="AL27" s="26">
        <f t="shared" si="11"/>
        <v>365520.61999999988</v>
      </c>
    </row>
    <row r="28" spans="1:38" x14ac:dyDescent="0.2">
      <c r="A28" s="1" t="s">
        <v>460</v>
      </c>
      <c r="B28" s="1" t="s">
        <v>462</v>
      </c>
      <c r="C28" s="66">
        <v>5102</v>
      </c>
      <c r="D28" s="67" t="s">
        <v>1102</v>
      </c>
      <c r="E28" s="253" t="s">
        <v>3055</v>
      </c>
      <c r="F28" s="229">
        <v>579255.91</v>
      </c>
      <c r="H28" s="229">
        <v>196475.51</v>
      </c>
      <c r="I28" s="253">
        <v>389556.28</v>
      </c>
      <c r="J28" s="253">
        <v>698223.47</v>
      </c>
      <c r="N28" s="233">
        <v>739.7</v>
      </c>
      <c r="P28" s="253">
        <v>-500</v>
      </c>
      <c r="Q28" s="253">
        <v>1804121.26</v>
      </c>
      <c r="S28" s="230">
        <v>712013.81</v>
      </c>
      <c r="W28" s="230">
        <v>632230</v>
      </c>
      <c r="Z28" s="231">
        <v>722430</v>
      </c>
      <c r="AC28" s="231">
        <v>294953.28000000003</v>
      </c>
      <c r="AD28" s="231">
        <v>161705.12</v>
      </c>
      <c r="AG28" s="76">
        <f t="shared" si="7"/>
        <v>775731.42</v>
      </c>
      <c r="AH28" s="31">
        <f t="shared" si="8"/>
        <v>739.7</v>
      </c>
      <c r="AI28" s="21">
        <f t="shared" si="5"/>
        <v>774991.72000000009</v>
      </c>
      <c r="AJ28" s="15">
        <f t="shared" si="9"/>
        <v>1344243.81</v>
      </c>
      <c r="AK28" s="16">
        <f t="shared" si="10"/>
        <v>1179088.3999999999</v>
      </c>
      <c r="AL28" s="26">
        <f t="shared" si="11"/>
        <v>165155.41000000015</v>
      </c>
    </row>
    <row r="29" spans="1:38" x14ac:dyDescent="0.2">
      <c r="A29" s="1" t="s">
        <v>460</v>
      </c>
      <c r="B29" s="1" t="s">
        <v>462</v>
      </c>
      <c r="C29" s="66">
        <v>11813</v>
      </c>
      <c r="D29" s="67" t="s">
        <v>1103</v>
      </c>
      <c r="E29" s="253" t="s">
        <v>3056</v>
      </c>
      <c r="F29" s="229">
        <v>712502.14</v>
      </c>
      <c r="H29" s="229">
        <v>217382.45</v>
      </c>
      <c r="I29" s="253">
        <v>274612.96999999997</v>
      </c>
      <c r="J29" s="253">
        <v>159030.54</v>
      </c>
      <c r="K29" s="233">
        <v>19400</v>
      </c>
      <c r="N29" s="233">
        <v>483.5</v>
      </c>
      <c r="Q29" s="253">
        <v>1414760.08</v>
      </c>
      <c r="S29" s="230">
        <v>1108902.05</v>
      </c>
      <c r="T29" s="230">
        <v>70000</v>
      </c>
      <c r="U29" s="230">
        <v>292.73</v>
      </c>
      <c r="W29" s="230">
        <v>694630</v>
      </c>
      <c r="Z29" s="231">
        <v>890139</v>
      </c>
      <c r="AC29" s="231">
        <v>659256.71</v>
      </c>
      <c r="AD29" s="231">
        <v>98979.85</v>
      </c>
      <c r="AG29" s="76">
        <f t="shared" si="7"/>
        <v>929884.59000000008</v>
      </c>
      <c r="AH29" s="31">
        <f t="shared" si="8"/>
        <v>19883.5</v>
      </c>
      <c r="AI29" s="21">
        <f t="shared" si="5"/>
        <v>910001.09000000008</v>
      </c>
      <c r="AJ29" s="15">
        <f t="shared" si="9"/>
        <v>1873824.78</v>
      </c>
      <c r="AK29" s="16">
        <f t="shared" si="10"/>
        <v>1648375.56</v>
      </c>
      <c r="AL29" s="26">
        <f t="shared" si="11"/>
        <v>225449.21999999997</v>
      </c>
    </row>
    <row r="30" spans="1:38" x14ac:dyDescent="0.2">
      <c r="A30" s="1" t="s">
        <v>460</v>
      </c>
      <c r="B30" s="1" t="s">
        <v>462</v>
      </c>
      <c r="C30" s="66">
        <v>7972</v>
      </c>
      <c r="D30" s="67" t="s">
        <v>1104</v>
      </c>
      <c r="E30" s="253" t="s">
        <v>3057</v>
      </c>
      <c r="F30" s="229">
        <v>1199982.78</v>
      </c>
      <c r="H30" s="229">
        <v>786795.37</v>
      </c>
      <c r="I30" s="253">
        <v>161435.39000000001</v>
      </c>
      <c r="J30" s="253">
        <v>950187.83</v>
      </c>
      <c r="K30" s="233">
        <v>22500</v>
      </c>
      <c r="N30" s="233">
        <v>19406.07</v>
      </c>
      <c r="Q30" s="253">
        <v>1595887.05</v>
      </c>
      <c r="S30" s="230">
        <v>1906574.03</v>
      </c>
      <c r="W30" s="230">
        <v>1489210</v>
      </c>
      <c r="Z30" s="231">
        <v>1736760</v>
      </c>
      <c r="AC30" s="231">
        <v>1039504.06</v>
      </c>
      <c r="AD30" s="231">
        <v>56401.54</v>
      </c>
      <c r="AF30" s="231">
        <v>500</v>
      </c>
      <c r="AG30" s="76">
        <f t="shared" si="7"/>
        <v>1986778.15</v>
      </c>
      <c r="AH30" s="31">
        <f t="shared" si="8"/>
        <v>41906.07</v>
      </c>
      <c r="AI30" s="21">
        <f t="shared" si="5"/>
        <v>1944872.0799999998</v>
      </c>
      <c r="AJ30" s="15">
        <f t="shared" si="9"/>
        <v>3395784.0300000003</v>
      </c>
      <c r="AK30" s="16">
        <f t="shared" si="10"/>
        <v>2833165.6</v>
      </c>
      <c r="AL30" s="26">
        <f t="shared" si="11"/>
        <v>562618.43000000017</v>
      </c>
    </row>
    <row r="31" spans="1:38" x14ac:dyDescent="0.2">
      <c r="A31" s="1" t="s">
        <v>460</v>
      </c>
      <c r="B31" s="1" t="s">
        <v>462</v>
      </c>
      <c r="C31" s="66">
        <v>3577</v>
      </c>
      <c r="D31" s="67" t="s">
        <v>1105</v>
      </c>
      <c r="E31" s="253" t="s">
        <v>3058</v>
      </c>
      <c r="F31" s="229">
        <v>640427.51</v>
      </c>
      <c r="H31" s="229">
        <v>339869.66</v>
      </c>
      <c r="I31" s="253">
        <v>96876.87</v>
      </c>
      <c r="J31" s="253">
        <v>257852.13</v>
      </c>
      <c r="N31" s="233">
        <v>6.9</v>
      </c>
      <c r="Q31" s="253">
        <v>1789492.25</v>
      </c>
      <c r="S31" s="230">
        <v>669107.87</v>
      </c>
      <c r="U31" s="230">
        <v>31.48</v>
      </c>
      <c r="W31" s="230">
        <v>549960</v>
      </c>
      <c r="Z31" s="231">
        <v>668560</v>
      </c>
      <c r="AC31" s="231">
        <v>292161.02</v>
      </c>
      <c r="AD31" s="231">
        <v>46206.93</v>
      </c>
      <c r="AG31" s="76">
        <f t="shared" si="7"/>
        <v>980297.16999999993</v>
      </c>
      <c r="AH31" s="31">
        <f t="shared" si="8"/>
        <v>6.9</v>
      </c>
      <c r="AI31" s="21">
        <f t="shared" si="5"/>
        <v>980290.2699999999</v>
      </c>
      <c r="AJ31" s="15">
        <f t="shared" si="9"/>
        <v>1219099.3500000001</v>
      </c>
      <c r="AK31" s="16">
        <f t="shared" si="10"/>
        <v>1006927.9500000001</v>
      </c>
      <c r="AL31" s="26">
        <f t="shared" si="11"/>
        <v>212171.40000000002</v>
      </c>
    </row>
    <row r="32" spans="1:38" x14ac:dyDescent="0.2">
      <c r="A32" s="1" t="s">
        <v>460</v>
      </c>
      <c r="B32" s="1" t="s">
        <v>462</v>
      </c>
      <c r="C32" s="66">
        <v>3159</v>
      </c>
      <c r="D32" s="67" t="s">
        <v>1106</v>
      </c>
      <c r="E32" s="253" t="s">
        <v>3059</v>
      </c>
      <c r="F32" s="229">
        <v>824853.78</v>
      </c>
      <c r="H32" s="229">
        <v>123470.41</v>
      </c>
      <c r="I32" s="253">
        <v>92093.69</v>
      </c>
      <c r="J32" s="253">
        <v>326767.40999999997</v>
      </c>
      <c r="N32" s="233">
        <v>70</v>
      </c>
      <c r="Q32" s="253">
        <v>3102228.3</v>
      </c>
      <c r="S32" s="230">
        <v>735746.8</v>
      </c>
      <c r="T32" s="230">
        <v>203990</v>
      </c>
      <c r="U32" s="230">
        <v>172.3</v>
      </c>
      <c r="W32" s="230">
        <v>903770</v>
      </c>
      <c r="Z32" s="231">
        <v>1032070</v>
      </c>
      <c r="AC32" s="231">
        <v>311065.61</v>
      </c>
      <c r="AD32" s="231">
        <v>115327.09</v>
      </c>
      <c r="AG32" s="76">
        <f t="shared" si="7"/>
        <v>948324.19000000006</v>
      </c>
      <c r="AH32" s="31">
        <f t="shared" si="8"/>
        <v>70</v>
      </c>
      <c r="AI32" s="21">
        <f t="shared" si="5"/>
        <v>948254.19000000006</v>
      </c>
      <c r="AJ32" s="15">
        <f t="shared" si="9"/>
        <v>1843679.1</v>
      </c>
      <c r="AK32" s="16">
        <f t="shared" si="10"/>
        <v>1458462.7</v>
      </c>
      <c r="AL32" s="26">
        <f t="shared" si="11"/>
        <v>385216.40000000014</v>
      </c>
    </row>
    <row r="33" spans="1:38" x14ac:dyDescent="0.2">
      <c r="A33" s="1" t="s">
        <v>460</v>
      </c>
      <c r="B33" s="1" t="s">
        <v>462</v>
      </c>
      <c r="C33" s="66">
        <v>3764</v>
      </c>
      <c r="D33" s="67" t="s">
        <v>1107</v>
      </c>
      <c r="E33" s="253" t="s">
        <v>3060</v>
      </c>
      <c r="F33" s="229">
        <v>759782.49</v>
      </c>
      <c r="H33" s="229">
        <v>173245.12</v>
      </c>
      <c r="I33" s="253">
        <v>369228.79</v>
      </c>
      <c r="J33" s="253">
        <v>280391.25</v>
      </c>
      <c r="N33" s="233">
        <v>953.17</v>
      </c>
      <c r="P33" s="253">
        <v>23.8</v>
      </c>
      <c r="Q33" s="253">
        <v>1484748</v>
      </c>
      <c r="S33" s="230">
        <v>1006029.5</v>
      </c>
      <c r="U33" s="230">
        <v>109.9</v>
      </c>
      <c r="W33" s="230">
        <v>636430</v>
      </c>
      <c r="Z33" s="231">
        <v>807111</v>
      </c>
      <c r="AC33" s="231">
        <v>507799.88</v>
      </c>
      <c r="AD33" s="231">
        <v>40546.18</v>
      </c>
      <c r="AG33" s="76">
        <f t="shared" si="7"/>
        <v>933027.61</v>
      </c>
      <c r="AH33" s="31">
        <f t="shared" si="8"/>
        <v>953.17</v>
      </c>
      <c r="AI33" s="21">
        <f t="shared" si="5"/>
        <v>932074.44</v>
      </c>
      <c r="AJ33" s="15">
        <f t="shared" si="9"/>
        <v>1642569.4</v>
      </c>
      <c r="AK33" s="16">
        <f t="shared" si="10"/>
        <v>1355457.0599999998</v>
      </c>
      <c r="AL33" s="26">
        <f t="shared" si="11"/>
        <v>287112.34000000008</v>
      </c>
    </row>
    <row r="34" spans="1:38" x14ac:dyDescent="0.2">
      <c r="A34" s="1" t="s">
        <v>460</v>
      </c>
      <c r="B34" s="1" t="s">
        <v>462</v>
      </c>
      <c r="C34" s="66">
        <v>3691</v>
      </c>
      <c r="D34" s="67" t="s">
        <v>1108</v>
      </c>
      <c r="E34" s="253" t="s">
        <v>3061</v>
      </c>
      <c r="F34" s="229">
        <v>964467.24</v>
      </c>
      <c r="H34" s="229">
        <v>283039.46000000002</v>
      </c>
      <c r="I34" s="253">
        <v>82810.97</v>
      </c>
      <c r="J34" s="253">
        <v>325574.64</v>
      </c>
      <c r="N34" s="233">
        <v>15018.07</v>
      </c>
      <c r="Q34" s="253">
        <v>1924840.79</v>
      </c>
      <c r="S34" s="230">
        <v>836192.71</v>
      </c>
      <c r="T34" s="230">
        <v>105000</v>
      </c>
      <c r="U34" s="230">
        <v>202.64</v>
      </c>
      <c r="W34" s="230">
        <v>737710</v>
      </c>
      <c r="Z34" s="231">
        <v>925492</v>
      </c>
      <c r="AC34" s="231">
        <v>260027.86</v>
      </c>
      <c r="AD34" s="231">
        <v>48760.31</v>
      </c>
      <c r="AF34" s="231">
        <v>500</v>
      </c>
      <c r="AG34" s="76">
        <f t="shared" si="7"/>
        <v>1247506.7</v>
      </c>
      <c r="AH34" s="31">
        <f t="shared" si="8"/>
        <v>15018.07</v>
      </c>
      <c r="AI34" s="21">
        <f t="shared" si="5"/>
        <v>1232488.6299999999</v>
      </c>
      <c r="AJ34" s="15">
        <f t="shared" si="9"/>
        <v>1679105.35</v>
      </c>
      <c r="AK34" s="16">
        <f t="shared" si="10"/>
        <v>1234780.17</v>
      </c>
      <c r="AL34" s="26">
        <f t="shared" si="11"/>
        <v>444325.18000000017</v>
      </c>
    </row>
    <row r="35" spans="1:38" x14ac:dyDescent="0.2">
      <c r="A35" s="1" t="s">
        <v>460</v>
      </c>
      <c r="B35" s="1" t="s">
        <v>462</v>
      </c>
      <c r="C35" s="66">
        <v>7031</v>
      </c>
      <c r="D35" s="67" t="s">
        <v>1109</v>
      </c>
      <c r="E35" s="253" t="s">
        <v>3062</v>
      </c>
      <c r="F35" s="229">
        <v>1785498.78</v>
      </c>
      <c r="G35" s="229">
        <v>15000</v>
      </c>
      <c r="H35" s="229">
        <v>172600.97</v>
      </c>
      <c r="I35" s="253">
        <v>198020.7</v>
      </c>
      <c r="J35" s="253">
        <v>168592.84</v>
      </c>
      <c r="N35" s="233">
        <v>104.03</v>
      </c>
      <c r="Q35" s="253">
        <v>1101601.1100000001</v>
      </c>
      <c r="S35" s="230">
        <v>830422.12</v>
      </c>
      <c r="T35" s="230">
        <v>304820</v>
      </c>
      <c r="U35" s="230">
        <v>334.48</v>
      </c>
      <c r="W35" s="230">
        <v>910460</v>
      </c>
      <c r="Y35" s="230">
        <v>930</v>
      </c>
      <c r="Z35" s="231">
        <v>1109510</v>
      </c>
      <c r="AC35" s="231">
        <v>250677.18</v>
      </c>
      <c r="AD35" s="231">
        <v>49141.07</v>
      </c>
      <c r="AF35" s="231">
        <v>500</v>
      </c>
      <c r="AG35" s="76">
        <f t="shared" si="7"/>
        <v>1973099.75</v>
      </c>
      <c r="AH35" s="31">
        <f t="shared" si="8"/>
        <v>104.03</v>
      </c>
      <c r="AI35" s="21">
        <f t="shared" si="5"/>
        <v>1972995.72</v>
      </c>
      <c r="AJ35" s="15">
        <f t="shared" si="9"/>
        <v>2046966.6</v>
      </c>
      <c r="AK35" s="16">
        <f t="shared" si="10"/>
        <v>1409828.25</v>
      </c>
      <c r="AL35" s="26">
        <f t="shared" si="11"/>
        <v>637138.35000000009</v>
      </c>
    </row>
    <row r="36" spans="1:38" x14ac:dyDescent="0.2">
      <c r="A36" s="1" t="s">
        <v>460</v>
      </c>
      <c r="B36" s="1" t="s">
        <v>462</v>
      </c>
      <c r="C36" s="66">
        <v>3391</v>
      </c>
      <c r="D36" s="67" t="s">
        <v>1110</v>
      </c>
      <c r="E36" s="253" t="s">
        <v>3063</v>
      </c>
      <c r="F36" s="229">
        <v>843328.1</v>
      </c>
      <c r="H36" s="229">
        <v>153316.32999999999</v>
      </c>
      <c r="I36" s="253">
        <v>1282199.24</v>
      </c>
      <c r="J36" s="253">
        <v>168552.64</v>
      </c>
      <c r="Q36" s="253">
        <v>528949.56000000006</v>
      </c>
      <c r="S36" s="230">
        <v>1275970.26</v>
      </c>
      <c r="T36" s="230">
        <v>49508</v>
      </c>
      <c r="W36" s="230">
        <v>703740</v>
      </c>
      <c r="Z36" s="231">
        <v>858590</v>
      </c>
      <c r="AC36" s="231">
        <v>272765.44</v>
      </c>
      <c r="AD36" s="231">
        <v>61198.080000000002</v>
      </c>
      <c r="AG36" s="76">
        <f t="shared" si="7"/>
        <v>996644.42999999993</v>
      </c>
      <c r="AH36" s="31">
        <f t="shared" si="8"/>
        <v>0</v>
      </c>
      <c r="AI36" s="21">
        <f t="shared" si="5"/>
        <v>996644.42999999993</v>
      </c>
      <c r="AJ36" s="15">
        <f t="shared" si="9"/>
        <v>2029218.26</v>
      </c>
      <c r="AK36" s="16">
        <f t="shared" si="10"/>
        <v>1192553.52</v>
      </c>
      <c r="AL36" s="26">
        <f t="shared" si="11"/>
        <v>836664.74</v>
      </c>
    </row>
    <row r="37" spans="1:38" x14ac:dyDescent="0.2">
      <c r="A37" s="1" t="s">
        <v>460</v>
      </c>
      <c r="B37" s="1" t="s">
        <v>462</v>
      </c>
      <c r="C37" s="66">
        <v>4244</v>
      </c>
      <c r="D37" s="67" t="s">
        <v>1111</v>
      </c>
      <c r="E37" s="253" t="s">
        <v>3064</v>
      </c>
      <c r="F37" s="229">
        <v>1022648.02</v>
      </c>
      <c r="H37" s="229">
        <v>220369.71</v>
      </c>
      <c r="I37" s="253">
        <v>370048.29</v>
      </c>
      <c r="J37" s="253">
        <v>222588.66</v>
      </c>
      <c r="N37" s="233">
        <v>17500</v>
      </c>
      <c r="Q37" s="253">
        <v>1603684.39</v>
      </c>
      <c r="S37" s="230">
        <v>865071.59</v>
      </c>
      <c r="U37" s="230">
        <v>275.17</v>
      </c>
      <c r="W37" s="230">
        <v>940880</v>
      </c>
      <c r="Z37" s="231">
        <v>1063929</v>
      </c>
      <c r="AC37" s="231">
        <v>411917.22</v>
      </c>
      <c r="AD37" s="231">
        <v>32821.120000000003</v>
      </c>
      <c r="AG37" s="76">
        <f t="shared" si="7"/>
        <v>1243017.73</v>
      </c>
      <c r="AH37" s="31">
        <f t="shared" si="8"/>
        <v>17500</v>
      </c>
      <c r="AI37" s="21">
        <f t="shared" si="5"/>
        <v>1225517.73</v>
      </c>
      <c r="AJ37" s="15">
        <f t="shared" si="9"/>
        <v>1806226.76</v>
      </c>
      <c r="AK37" s="16">
        <f t="shared" si="10"/>
        <v>1508667.34</v>
      </c>
      <c r="AL37" s="26">
        <f t="shared" si="11"/>
        <v>297559.41999999993</v>
      </c>
    </row>
    <row r="38" spans="1:38" x14ac:dyDescent="0.2">
      <c r="A38" s="1" t="s">
        <v>460</v>
      </c>
      <c r="B38" s="1" t="s">
        <v>462</v>
      </c>
      <c r="C38" s="66">
        <v>1926</v>
      </c>
      <c r="D38" s="67" t="s">
        <v>1112</v>
      </c>
      <c r="E38" s="253" t="s">
        <v>3065</v>
      </c>
      <c r="F38" s="229">
        <v>593529.05000000005</v>
      </c>
      <c r="H38" s="229">
        <v>92823.69</v>
      </c>
      <c r="I38" s="253">
        <v>36409.69</v>
      </c>
      <c r="J38" s="253">
        <v>49213.36</v>
      </c>
      <c r="Q38" s="253">
        <v>1498620.76</v>
      </c>
      <c r="S38" s="230">
        <v>496590.54</v>
      </c>
      <c r="T38" s="230">
        <v>65000</v>
      </c>
      <c r="W38" s="230">
        <v>536210</v>
      </c>
      <c r="Z38" s="231">
        <v>615981</v>
      </c>
      <c r="AC38" s="231">
        <v>231710.23</v>
      </c>
      <c r="AD38" s="231">
        <v>47891.16</v>
      </c>
      <c r="AG38" s="76">
        <f t="shared" si="7"/>
        <v>686352.74</v>
      </c>
      <c r="AH38" s="31">
        <f t="shared" si="8"/>
        <v>0</v>
      </c>
      <c r="AI38" s="21">
        <f t="shared" si="5"/>
        <v>686352.74</v>
      </c>
      <c r="AJ38" s="15">
        <f t="shared" si="9"/>
        <v>1097800.54</v>
      </c>
      <c r="AK38" s="16">
        <f t="shared" si="10"/>
        <v>895582.39</v>
      </c>
      <c r="AL38" s="26">
        <f t="shared" si="11"/>
        <v>202218.15000000002</v>
      </c>
    </row>
    <row r="39" spans="1:38" x14ac:dyDescent="0.2">
      <c r="A39" s="1" t="s">
        <v>460</v>
      </c>
      <c r="B39" s="1" t="s">
        <v>462</v>
      </c>
      <c r="C39" s="66">
        <v>5306</v>
      </c>
      <c r="D39" s="67" t="s">
        <v>1113</v>
      </c>
      <c r="E39" s="253" t="s">
        <v>3066</v>
      </c>
      <c r="F39" s="229">
        <v>830305.77</v>
      </c>
      <c r="G39" s="229">
        <v>0</v>
      </c>
      <c r="H39" s="229">
        <v>110714.57</v>
      </c>
      <c r="I39" s="253">
        <v>1112537.28</v>
      </c>
      <c r="J39" s="253">
        <v>687713.09</v>
      </c>
      <c r="N39" s="233">
        <v>25006.85</v>
      </c>
      <c r="P39" s="253">
        <v>-3378.07</v>
      </c>
      <c r="Q39" s="253">
        <v>2339595.1</v>
      </c>
      <c r="S39" s="230">
        <v>1310865.6499999999</v>
      </c>
      <c r="T39" s="230">
        <v>339000</v>
      </c>
      <c r="U39" s="230">
        <v>50.78</v>
      </c>
      <c r="W39" s="230">
        <v>1075060</v>
      </c>
      <c r="Z39" s="231">
        <v>1302120</v>
      </c>
      <c r="AC39" s="231">
        <v>347934.59</v>
      </c>
      <c r="AD39" s="231">
        <v>165966.92000000001</v>
      </c>
      <c r="AF39" s="231">
        <v>2367</v>
      </c>
      <c r="AG39" s="76">
        <f t="shared" si="7"/>
        <v>941020.34000000008</v>
      </c>
      <c r="AH39" s="31">
        <f t="shared" si="8"/>
        <v>25006.85</v>
      </c>
      <c r="AI39" s="21">
        <f t="shared" si="5"/>
        <v>916013.49000000011</v>
      </c>
      <c r="AJ39" s="15">
        <f t="shared" si="9"/>
        <v>2724976.4299999997</v>
      </c>
      <c r="AK39" s="16">
        <f t="shared" si="10"/>
        <v>1818388.51</v>
      </c>
      <c r="AL39" s="26">
        <f t="shared" si="11"/>
        <v>906587.91999999969</v>
      </c>
    </row>
    <row r="40" spans="1:38" x14ac:dyDescent="0.2">
      <c r="A40" s="1" t="s">
        <v>460</v>
      </c>
      <c r="B40" s="1" t="s">
        <v>462</v>
      </c>
      <c r="C40" s="66">
        <v>2556</v>
      </c>
      <c r="D40" s="67" t="s">
        <v>1114</v>
      </c>
      <c r="E40" s="253" t="s">
        <v>3067</v>
      </c>
      <c r="F40" s="229">
        <v>1155085.27</v>
      </c>
      <c r="H40" s="229">
        <v>220933.9</v>
      </c>
      <c r="I40" s="253">
        <v>194888.6</v>
      </c>
      <c r="J40" s="253">
        <v>308892.09999999998</v>
      </c>
      <c r="K40" s="233">
        <v>7500</v>
      </c>
      <c r="N40" s="233">
        <v>746.53</v>
      </c>
      <c r="P40" s="253">
        <v>-178.91</v>
      </c>
      <c r="Q40" s="253">
        <v>1457071.21</v>
      </c>
      <c r="S40" s="230">
        <v>928830.59</v>
      </c>
      <c r="T40" s="230">
        <v>25000</v>
      </c>
      <c r="U40" s="230">
        <v>168.95</v>
      </c>
      <c r="W40" s="230">
        <v>532720</v>
      </c>
      <c r="Z40" s="231">
        <v>696511</v>
      </c>
      <c r="AC40" s="231">
        <v>332500.08</v>
      </c>
      <c r="AD40" s="231">
        <v>34883.03</v>
      </c>
      <c r="AG40" s="76">
        <f t="shared" si="7"/>
        <v>1376019.17</v>
      </c>
      <c r="AH40" s="31">
        <f t="shared" si="8"/>
        <v>8246.5300000000007</v>
      </c>
      <c r="AI40" s="21">
        <f t="shared" si="5"/>
        <v>1367772.64</v>
      </c>
      <c r="AJ40" s="15">
        <f t="shared" si="9"/>
        <v>1486719.54</v>
      </c>
      <c r="AK40" s="16">
        <f t="shared" si="10"/>
        <v>1063894.1100000001</v>
      </c>
      <c r="AL40" s="26">
        <f t="shared" si="11"/>
        <v>422825.42999999993</v>
      </c>
    </row>
    <row r="41" spans="1:38" x14ac:dyDescent="0.2">
      <c r="A41" s="1" t="s">
        <v>460</v>
      </c>
      <c r="B41" s="1" t="s">
        <v>462</v>
      </c>
      <c r="C41" s="66">
        <v>2366</v>
      </c>
      <c r="D41" s="67" t="s">
        <v>1115</v>
      </c>
      <c r="E41" s="253" t="s">
        <v>3068</v>
      </c>
      <c r="F41" s="229">
        <v>1064588.48</v>
      </c>
      <c r="H41" s="229">
        <v>156974.94</v>
      </c>
      <c r="I41" s="253">
        <v>262763.02</v>
      </c>
      <c r="J41" s="253">
        <v>647541.72</v>
      </c>
      <c r="N41" s="233">
        <v>1006.08</v>
      </c>
      <c r="Q41" s="253">
        <v>1798384.44</v>
      </c>
      <c r="S41" s="230">
        <v>710836.29</v>
      </c>
      <c r="T41" s="230">
        <v>600</v>
      </c>
      <c r="U41" s="230">
        <v>20.16</v>
      </c>
      <c r="W41" s="230">
        <v>383920</v>
      </c>
      <c r="Z41" s="231">
        <v>487820</v>
      </c>
      <c r="AC41" s="231">
        <v>363235.58</v>
      </c>
      <c r="AD41" s="231">
        <v>191338.43</v>
      </c>
      <c r="AG41" s="76">
        <f t="shared" si="7"/>
        <v>1221563.42</v>
      </c>
      <c r="AH41" s="31">
        <f t="shared" si="8"/>
        <v>1006.08</v>
      </c>
      <c r="AI41" s="21">
        <f t="shared" si="5"/>
        <v>1220557.3399999999</v>
      </c>
      <c r="AJ41" s="15">
        <f t="shared" si="9"/>
        <v>1095376.4500000002</v>
      </c>
      <c r="AK41" s="16">
        <f t="shared" si="10"/>
        <v>1042394.01</v>
      </c>
      <c r="AL41" s="26">
        <f t="shared" si="11"/>
        <v>52982.440000000177</v>
      </c>
    </row>
    <row r="42" spans="1:38" x14ac:dyDescent="0.2">
      <c r="A42" s="1" t="s">
        <v>460</v>
      </c>
      <c r="B42" s="1" t="s">
        <v>462</v>
      </c>
      <c r="C42" s="66">
        <v>5915</v>
      </c>
      <c r="D42" s="67" t="s">
        <v>1116</v>
      </c>
      <c r="E42" s="253" t="s">
        <v>3069</v>
      </c>
      <c r="F42" s="229">
        <v>538153.17000000004</v>
      </c>
      <c r="H42" s="229">
        <v>168501.68</v>
      </c>
      <c r="I42" s="253">
        <v>207369.26</v>
      </c>
      <c r="J42" s="253">
        <v>660066.81999999995</v>
      </c>
      <c r="K42" s="233">
        <v>6000</v>
      </c>
      <c r="N42" s="233">
        <v>72.42</v>
      </c>
      <c r="Q42" s="253">
        <v>1262156.06</v>
      </c>
      <c r="S42" s="230">
        <v>912831.72</v>
      </c>
      <c r="U42" s="230">
        <v>113.65</v>
      </c>
      <c r="W42" s="230">
        <v>1041340</v>
      </c>
      <c r="Z42" s="231">
        <v>1220398</v>
      </c>
      <c r="AC42" s="231">
        <v>448309.39</v>
      </c>
      <c r="AD42" s="231">
        <v>163174.35</v>
      </c>
      <c r="AF42" s="231">
        <v>500</v>
      </c>
      <c r="AG42" s="76">
        <f t="shared" si="7"/>
        <v>706654.85000000009</v>
      </c>
      <c r="AH42" s="31">
        <f t="shared" si="8"/>
        <v>6072.42</v>
      </c>
      <c r="AI42" s="21">
        <f t="shared" si="5"/>
        <v>700582.43</v>
      </c>
      <c r="AJ42" s="15">
        <f t="shared" si="9"/>
        <v>1954285.37</v>
      </c>
      <c r="AK42" s="16">
        <f t="shared" si="10"/>
        <v>1832381.7400000002</v>
      </c>
      <c r="AL42" s="26">
        <f t="shared" si="11"/>
        <v>121903.62999999989</v>
      </c>
    </row>
    <row r="43" spans="1:38" x14ac:dyDescent="0.2">
      <c r="A43" s="1" t="s">
        <v>460</v>
      </c>
      <c r="B43" s="1" t="s">
        <v>462</v>
      </c>
      <c r="C43" s="66">
        <v>3317</v>
      </c>
      <c r="D43" s="67" t="s">
        <v>1117</v>
      </c>
      <c r="E43" s="253" t="s">
        <v>3070</v>
      </c>
      <c r="F43" s="229">
        <v>798675.92</v>
      </c>
      <c r="H43" s="229">
        <v>254581.76000000001</v>
      </c>
      <c r="I43" s="253">
        <v>402242.66</v>
      </c>
      <c r="J43" s="253">
        <v>199561.17</v>
      </c>
      <c r="N43" s="233">
        <v>300</v>
      </c>
      <c r="Q43" s="253">
        <v>1683339.65</v>
      </c>
      <c r="S43" s="230">
        <v>962622.79</v>
      </c>
      <c r="T43" s="230">
        <v>300000</v>
      </c>
      <c r="U43" s="230">
        <v>76.73</v>
      </c>
      <c r="W43" s="230">
        <v>265920</v>
      </c>
      <c r="Z43" s="231">
        <v>611701</v>
      </c>
      <c r="AC43" s="231">
        <v>270559.28000000003</v>
      </c>
      <c r="AD43" s="231">
        <v>62834.400000000001</v>
      </c>
      <c r="AF43" s="231">
        <v>1182.3499999999999</v>
      </c>
      <c r="AG43" s="76">
        <f t="shared" si="7"/>
        <v>1053257.6800000002</v>
      </c>
      <c r="AH43" s="31">
        <f t="shared" si="8"/>
        <v>300</v>
      </c>
      <c r="AI43" s="21">
        <f t="shared" si="5"/>
        <v>1052957.6800000002</v>
      </c>
      <c r="AJ43" s="15">
        <f t="shared" si="9"/>
        <v>1528619.52</v>
      </c>
      <c r="AK43" s="16">
        <f t="shared" si="10"/>
        <v>946277.03</v>
      </c>
      <c r="AL43" s="26">
        <f t="shared" si="11"/>
        <v>582342.49</v>
      </c>
    </row>
    <row r="44" spans="1:38" x14ac:dyDescent="0.2">
      <c r="A44" s="1" t="s">
        <v>460</v>
      </c>
      <c r="B44" s="1" t="s">
        <v>462</v>
      </c>
      <c r="C44" s="66">
        <v>2828</v>
      </c>
      <c r="D44" s="67" t="s">
        <v>1118</v>
      </c>
      <c r="E44" s="253" t="s">
        <v>3202</v>
      </c>
      <c r="F44" s="229">
        <v>885994.25</v>
      </c>
      <c r="H44" s="229">
        <v>176210.18</v>
      </c>
      <c r="I44" s="253">
        <v>183621.61</v>
      </c>
      <c r="J44" s="253">
        <v>213293.5</v>
      </c>
      <c r="Q44" s="253">
        <v>2224890.19</v>
      </c>
      <c r="S44" s="230">
        <v>883072.82</v>
      </c>
      <c r="U44" s="230">
        <v>226.23</v>
      </c>
      <c r="W44" s="230">
        <v>353580</v>
      </c>
      <c r="Z44" s="231">
        <v>710440</v>
      </c>
      <c r="AC44" s="231">
        <v>413616.46</v>
      </c>
      <c r="AD44" s="231">
        <v>93475.03</v>
      </c>
      <c r="AG44" s="76">
        <f t="shared" si="7"/>
        <v>1062204.43</v>
      </c>
      <c r="AH44" s="31">
        <f t="shared" si="8"/>
        <v>0</v>
      </c>
      <c r="AI44" s="21">
        <f t="shared" si="5"/>
        <v>1062204.43</v>
      </c>
      <c r="AJ44" s="15">
        <f t="shared" si="9"/>
        <v>1236879.0499999998</v>
      </c>
      <c r="AK44" s="16">
        <f t="shared" si="10"/>
        <v>1217531.49</v>
      </c>
      <c r="AL44" s="26">
        <f t="shared" si="11"/>
        <v>19347.559999999823</v>
      </c>
    </row>
    <row r="45" spans="1:38" x14ac:dyDescent="0.2">
      <c r="A45" s="1" t="s">
        <v>460</v>
      </c>
      <c r="B45" s="1" t="s">
        <v>462</v>
      </c>
      <c r="C45" s="66">
        <v>2529</v>
      </c>
      <c r="D45" s="67" t="s">
        <v>1119</v>
      </c>
      <c r="E45" s="253" t="s">
        <v>3215</v>
      </c>
      <c r="F45" s="229">
        <v>619007.27</v>
      </c>
      <c r="H45" s="229">
        <v>253250.32</v>
      </c>
      <c r="I45" s="253">
        <v>1892127.14</v>
      </c>
      <c r="J45" s="253">
        <v>377455.01</v>
      </c>
      <c r="N45" s="233">
        <v>268</v>
      </c>
      <c r="S45" s="230">
        <v>854115.63</v>
      </c>
      <c r="T45" s="230">
        <v>20000</v>
      </c>
      <c r="U45" s="230">
        <v>20.2</v>
      </c>
      <c r="W45" s="230">
        <v>647450</v>
      </c>
      <c r="Z45" s="231">
        <v>742964</v>
      </c>
      <c r="AC45" s="231">
        <v>316713.05</v>
      </c>
      <c r="AD45" s="231">
        <v>192799.17</v>
      </c>
      <c r="AG45" s="76">
        <f t="shared" si="7"/>
        <v>872257.59000000008</v>
      </c>
      <c r="AH45" s="31">
        <f t="shared" si="8"/>
        <v>268</v>
      </c>
      <c r="AI45" s="21">
        <f t="shared" si="5"/>
        <v>871989.59000000008</v>
      </c>
      <c r="AJ45" s="15">
        <f t="shared" si="9"/>
        <v>1521585.83</v>
      </c>
      <c r="AK45" s="16">
        <f t="shared" si="10"/>
        <v>1252476.22</v>
      </c>
      <c r="AL45" s="26">
        <f t="shared" si="11"/>
        <v>269109.6100000001</v>
      </c>
    </row>
    <row r="46" spans="1:38" x14ac:dyDescent="0.2">
      <c r="A46" s="1" t="s">
        <v>465</v>
      </c>
      <c r="B46" s="1" t="s">
        <v>466</v>
      </c>
      <c r="C46" s="66">
        <v>5981</v>
      </c>
      <c r="D46" s="67" t="s">
        <v>1120</v>
      </c>
      <c r="E46" s="253" t="s">
        <v>3071</v>
      </c>
      <c r="F46" s="229">
        <v>660457.39</v>
      </c>
      <c r="H46" s="229">
        <v>74085.149999999994</v>
      </c>
      <c r="I46" s="253">
        <v>1176896.6499999999</v>
      </c>
      <c r="J46" s="253">
        <v>114865.44</v>
      </c>
      <c r="N46" s="233">
        <v>7.03</v>
      </c>
      <c r="P46" s="253">
        <v>1200</v>
      </c>
      <c r="Q46" s="253">
        <v>721555.06</v>
      </c>
      <c r="S46" s="230">
        <v>839286.82</v>
      </c>
      <c r="T46" s="230">
        <v>135740</v>
      </c>
      <c r="W46" s="230">
        <v>668006.5</v>
      </c>
      <c r="Y46" s="230">
        <v>46200</v>
      </c>
      <c r="Z46" s="231">
        <v>982793.5</v>
      </c>
      <c r="AC46" s="231">
        <v>260834.33</v>
      </c>
      <c r="AD46" s="231">
        <v>75540.45</v>
      </c>
      <c r="AG46" s="76">
        <f t="shared" si="7"/>
        <v>734542.54</v>
      </c>
      <c r="AH46" s="31">
        <f t="shared" si="8"/>
        <v>7.03</v>
      </c>
      <c r="AI46" s="21">
        <f t="shared" si="5"/>
        <v>734535.51</v>
      </c>
      <c r="AJ46" s="15">
        <f t="shared" si="9"/>
        <v>1689233.3199999998</v>
      </c>
      <c r="AK46" s="16">
        <f t="shared" si="10"/>
        <v>1319168.28</v>
      </c>
      <c r="AL46" s="26">
        <f t="shared" si="11"/>
        <v>370065.0399999998</v>
      </c>
    </row>
    <row r="47" spans="1:38" x14ac:dyDescent="0.2">
      <c r="A47" s="1" t="s">
        <v>465</v>
      </c>
      <c r="B47" s="1" t="s">
        <v>466</v>
      </c>
      <c r="C47" s="66">
        <v>5608</v>
      </c>
      <c r="D47" s="67" t="s">
        <v>1121</v>
      </c>
      <c r="E47" s="253" t="s">
        <v>3072</v>
      </c>
      <c r="F47" s="229">
        <v>365279.37</v>
      </c>
      <c r="H47" s="229">
        <v>46898.62</v>
      </c>
      <c r="I47" s="253">
        <v>4</v>
      </c>
      <c r="J47" s="253">
        <v>472346.86</v>
      </c>
      <c r="N47" s="233">
        <v>0</v>
      </c>
      <c r="P47" s="253">
        <v>-2805.91</v>
      </c>
      <c r="Q47" s="253">
        <v>1541680.81</v>
      </c>
      <c r="S47" s="230">
        <v>689785.18</v>
      </c>
      <c r="U47" s="230">
        <v>11.53</v>
      </c>
      <c r="W47" s="230">
        <v>853492.5</v>
      </c>
      <c r="Y47" s="230">
        <v>62860</v>
      </c>
      <c r="Z47" s="231">
        <v>1163442.5</v>
      </c>
      <c r="AC47" s="231">
        <v>252394.11</v>
      </c>
      <c r="AD47" s="231">
        <v>73657.91</v>
      </c>
      <c r="AG47" s="76">
        <f t="shared" si="7"/>
        <v>412177.99</v>
      </c>
      <c r="AH47" s="31">
        <f t="shared" si="8"/>
        <v>0</v>
      </c>
      <c r="AI47" s="21">
        <f t="shared" si="5"/>
        <v>412177.99</v>
      </c>
      <c r="AJ47" s="15">
        <f t="shared" si="9"/>
        <v>1606149.21</v>
      </c>
      <c r="AK47" s="16">
        <f t="shared" si="10"/>
        <v>1489494.5199999998</v>
      </c>
      <c r="AL47" s="26">
        <f t="shared" si="11"/>
        <v>116654.69000000018</v>
      </c>
    </row>
    <row r="48" spans="1:38" x14ac:dyDescent="0.2">
      <c r="A48" s="1" t="s">
        <v>465</v>
      </c>
      <c r="B48" s="1" t="s">
        <v>466</v>
      </c>
      <c r="C48" s="66">
        <v>3981</v>
      </c>
      <c r="D48" s="67" t="s">
        <v>1122</v>
      </c>
      <c r="E48" s="253" t="s">
        <v>3073</v>
      </c>
      <c r="F48" s="229">
        <v>475138.92</v>
      </c>
      <c r="H48" s="229">
        <v>29989.21</v>
      </c>
      <c r="I48" s="253">
        <v>1321802.46</v>
      </c>
      <c r="J48" s="253">
        <v>336473.16</v>
      </c>
      <c r="N48" s="233">
        <v>24970</v>
      </c>
      <c r="P48" s="253">
        <v>-1441.09</v>
      </c>
      <c r="Q48" s="253">
        <v>3101072.39</v>
      </c>
      <c r="S48" s="230">
        <v>742693.31</v>
      </c>
      <c r="W48" s="230">
        <v>1096352.5</v>
      </c>
      <c r="Y48" s="230">
        <v>90660</v>
      </c>
      <c r="Z48" s="231">
        <v>1382242.5</v>
      </c>
      <c r="AC48" s="231">
        <v>181206.42</v>
      </c>
      <c r="AD48" s="231">
        <v>112199.57</v>
      </c>
      <c r="AG48" s="76">
        <f t="shared" si="7"/>
        <v>505128.13</v>
      </c>
      <c r="AH48" s="31">
        <f t="shared" si="8"/>
        <v>24970</v>
      </c>
      <c r="AI48" s="21">
        <f t="shared" si="5"/>
        <v>480158.13</v>
      </c>
      <c r="AJ48" s="15">
        <f t="shared" si="9"/>
        <v>1929705.81</v>
      </c>
      <c r="AK48" s="16">
        <f t="shared" si="10"/>
        <v>1675648.49</v>
      </c>
      <c r="AL48" s="26">
        <f t="shared" si="11"/>
        <v>254057.32000000007</v>
      </c>
    </row>
    <row r="49" spans="1:38" x14ac:dyDescent="0.2">
      <c r="A49" s="1" t="s">
        <v>465</v>
      </c>
      <c r="B49" s="1" t="s">
        <v>466</v>
      </c>
      <c r="C49" s="66">
        <v>2676</v>
      </c>
      <c r="D49" s="67" t="s">
        <v>1123</v>
      </c>
      <c r="E49" s="253" t="s">
        <v>3074</v>
      </c>
      <c r="F49" s="229">
        <v>180354.5</v>
      </c>
      <c r="H49" s="229">
        <v>36058.82</v>
      </c>
      <c r="I49" s="253">
        <v>1592638.63</v>
      </c>
      <c r="J49" s="253">
        <v>636093.73</v>
      </c>
      <c r="N49" s="233">
        <v>154.56</v>
      </c>
      <c r="P49" s="253">
        <v>-3289.87</v>
      </c>
      <c r="Q49" s="253">
        <v>2713140.37</v>
      </c>
      <c r="S49" s="230">
        <v>563092.22</v>
      </c>
      <c r="U49" s="230">
        <v>97.23</v>
      </c>
      <c r="W49" s="230">
        <v>569216</v>
      </c>
      <c r="Y49" s="230">
        <v>42600</v>
      </c>
      <c r="Z49" s="231">
        <v>804456</v>
      </c>
      <c r="AC49" s="231">
        <v>232309.69</v>
      </c>
      <c r="AD49" s="231">
        <v>125537.9</v>
      </c>
      <c r="AG49" s="76">
        <f t="shared" si="7"/>
        <v>216413.32</v>
      </c>
      <c r="AH49" s="31">
        <f t="shared" si="8"/>
        <v>154.56</v>
      </c>
      <c r="AI49" s="21">
        <f t="shared" si="5"/>
        <v>216258.76</v>
      </c>
      <c r="AJ49" s="15">
        <f t="shared" si="9"/>
        <v>1175005.45</v>
      </c>
      <c r="AK49" s="16">
        <f t="shared" si="10"/>
        <v>1162303.5899999999</v>
      </c>
      <c r="AL49" s="26">
        <f t="shared" si="11"/>
        <v>12701.860000000102</v>
      </c>
    </row>
    <row r="50" spans="1:38" x14ac:dyDescent="0.2">
      <c r="A50" s="1" t="s">
        <v>465</v>
      </c>
      <c r="B50" s="1" t="s">
        <v>466</v>
      </c>
      <c r="C50" s="66">
        <v>4612</v>
      </c>
      <c r="D50" s="67" t="s">
        <v>1124</v>
      </c>
      <c r="E50" s="253" t="s">
        <v>3075</v>
      </c>
      <c r="F50" s="229">
        <v>611885.12</v>
      </c>
      <c r="H50" s="229">
        <v>73124.210000000006</v>
      </c>
      <c r="I50" s="253">
        <v>111342.67</v>
      </c>
      <c r="J50" s="253">
        <v>111573.65</v>
      </c>
      <c r="K50" s="233">
        <v>3040</v>
      </c>
      <c r="L50" s="233">
        <v>17985</v>
      </c>
      <c r="N50" s="233">
        <v>27.71</v>
      </c>
      <c r="P50" s="253">
        <v>112.5</v>
      </c>
      <c r="Q50" s="253">
        <v>2152655.08</v>
      </c>
      <c r="S50" s="230">
        <v>872338.7</v>
      </c>
      <c r="T50" s="230">
        <v>3000</v>
      </c>
      <c r="U50" s="230">
        <v>54.58</v>
      </c>
      <c r="W50" s="230">
        <v>711992.5</v>
      </c>
      <c r="Y50" s="230">
        <v>147532.5</v>
      </c>
      <c r="Z50" s="231">
        <v>1068492.5</v>
      </c>
      <c r="AC50" s="231">
        <v>309935.93</v>
      </c>
      <c r="AD50" s="231">
        <v>52702.58</v>
      </c>
      <c r="AG50" s="76">
        <f t="shared" si="7"/>
        <v>685009.33</v>
      </c>
      <c r="AH50" s="31">
        <f t="shared" si="8"/>
        <v>21052.71</v>
      </c>
      <c r="AI50" s="21">
        <f t="shared" si="5"/>
        <v>663956.62</v>
      </c>
      <c r="AJ50" s="15">
        <f t="shared" si="9"/>
        <v>1734918.2799999998</v>
      </c>
      <c r="AK50" s="16">
        <f t="shared" si="10"/>
        <v>1431131.01</v>
      </c>
      <c r="AL50" s="26">
        <f t="shared" si="11"/>
        <v>303787.26999999979</v>
      </c>
    </row>
    <row r="51" spans="1:38" x14ac:dyDescent="0.2">
      <c r="A51" s="1" t="s">
        <v>465</v>
      </c>
      <c r="B51" s="1" t="s">
        <v>466</v>
      </c>
      <c r="C51" s="66">
        <v>3723</v>
      </c>
      <c r="D51" s="67" t="s">
        <v>1125</v>
      </c>
      <c r="E51" s="253" t="s">
        <v>3203</v>
      </c>
      <c r="F51" s="229">
        <v>556687.24</v>
      </c>
      <c r="H51" s="229">
        <v>39251.94</v>
      </c>
      <c r="I51" s="253">
        <v>197196.62</v>
      </c>
      <c r="J51" s="253">
        <v>126078.2</v>
      </c>
      <c r="Q51" s="253">
        <v>2872107.81</v>
      </c>
      <c r="S51" s="230">
        <v>795066</v>
      </c>
      <c r="W51" s="230">
        <v>412741</v>
      </c>
      <c r="Y51" s="230">
        <v>84510</v>
      </c>
      <c r="Z51" s="231">
        <v>651119</v>
      </c>
      <c r="AB51" s="231">
        <v>560</v>
      </c>
      <c r="AC51" s="231">
        <v>187739.31</v>
      </c>
      <c r="AD51" s="231">
        <v>76454</v>
      </c>
      <c r="AG51" s="76">
        <f t="shared" si="7"/>
        <v>595939.17999999993</v>
      </c>
      <c r="AH51" s="31">
        <f t="shared" si="8"/>
        <v>0</v>
      </c>
      <c r="AI51" s="21">
        <f t="shared" si="5"/>
        <v>595939.17999999993</v>
      </c>
      <c r="AJ51" s="15">
        <f t="shared" si="9"/>
        <v>1292317</v>
      </c>
      <c r="AK51" s="16">
        <f t="shared" si="10"/>
        <v>915872.31</v>
      </c>
      <c r="AL51" s="26">
        <f t="shared" si="11"/>
        <v>376444.68999999994</v>
      </c>
    </row>
    <row r="52" spans="1:38" x14ac:dyDescent="0.2">
      <c r="A52" s="1" t="s">
        <v>469</v>
      </c>
      <c r="B52" s="1" t="s">
        <v>470</v>
      </c>
      <c r="C52" s="66">
        <v>4086</v>
      </c>
      <c r="D52" s="67" t="s">
        <v>1126</v>
      </c>
      <c r="E52" s="253" t="s">
        <v>3076</v>
      </c>
      <c r="F52" s="229">
        <v>152303.76999999999</v>
      </c>
      <c r="H52" s="229">
        <v>21707.22</v>
      </c>
      <c r="I52" s="253">
        <v>337337.35</v>
      </c>
      <c r="J52" s="253">
        <v>138869.65</v>
      </c>
      <c r="Q52" s="253">
        <v>2033236.3</v>
      </c>
      <c r="S52" s="230">
        <v>828530.12</v>
      </c>
      <c r="W52" s="230">
        <v>357950</v>
      </c>
      <c r="Z52" s="231">
        <v>742088</v>
      </c>
      <c r="AC52" s="231">
        <v>252006.66</v>
      </c>
      <c r="AD52" s="231">
        <v>38519.75</v>
      </c>
      <c r="AF52" s="231">
        <v>8894</v>
      </c>
      <c r="AG52" s="76">
        <f t="shared" si="7"/>
        <v>174010.99</v>
      </c>
      <c r="AH52" s="31">
        <f t="shared" si="8"/>
        <v>0</v>
      </c>
      <c r="AI52" s="21">
        <f t="shared" si="5"/>
        <v>174010.99</v>
      </c>
      <c r="AJ52" s="15">
        <f t="shared" si="9"/>
        <v>1186480.1200000001</v>
      </c>
      <c r="AK52" s="16">
        <f t="shared" si="10"/>
        <v>1041508.41</v>
      </c>
      <c r="AL52" s="26">
        <f t="shared" si="11"/>
        <v>144971.71000000008</v>
      </c>
    </row>
    <row r="53" spans="1:38" x14ac:dyDescent="0.2">
      <c r="A53" s="1" t="s">
        <v>469</v>
      </c>
      <c r="B53" s="1" t="s">
        <v>470</v>
      </c>
      <c r="C53" s="66">
        <v>4226</v>
      </c>
      <c r="D53" s="67" t="s">
        <v>1127</v>
      </c>
      <c r="E53" s="253" t="s">
        <v>3077</v>
      </c>
      <c r="F53" s="229">
        <v>379716.96</v>
      </c>
      <c r="G53" s="229">
        <v>57050</v>
      </c>
      <c r="H53" s="229">
        <v>58308.65</v>
      </c>
      <c r="I53" s="253">
        <v>1900640.73</v>
      </c>
      <c r="J53" s="253">
        <v>302604.46999999997</v>
      </c>
      <c r="Q53" s="253">
        <v>575288.56999999995</v>
      </c>
      <c r="S53" s="230">
        <v>901581.34</v>
      </c>
      <c r="W53" s="230">
        <v>292750</v>
      </c>
      <c r="Z53" s="231">
        <v>605849</v>
      </c>
      <c r="AC53" s="231">
        <v>380991.14</v>
      </c>
      <c r="AD53" s="231">
        <v>133462.85</v>
      </c>
      <c r="AG53" s="76">
        <f t="shared" si="7"/>
        <v>495075.61000000004</v>
      </c>
      <c r="AH53" s="31">
        <f t="shared" si="8"/>
        <v>0</v>
      </c>
      <c r="AI53" s="21">
        <f t="shared" si="5"/>
        <v>495075.61000000004</v>
      </c>
      <c r="AJ53" s="15">
        <f t="shared" si="9"/>
        <v>1194331.3399999999</v>
      </c>
      <c r="AK53" s="16">
        <f t="shared" si="10"/>
        <v>1120302.99</v>
      </c>
      <c r="AL53" s="26">
        <f t="shared" si="11"/>
        <v>74028.34999999986</v>
      </c>
    </row>
    <row r="54" spans="1:38" x14ac:dyDescent="0.2">
      <c r="A54" s="1" t="s">
        <v>469</v>
      </c>
      <c r="B54" s="1" t="s">
        <v>470</v>
      </c>
      <c r="C54" s="66">
        <v>4483</v>
      </c>
      <c r="D54" s="67" t="s">
        <v>1128</v>
      </c>
      <c r="E54" s="253" t="s">
        <v>3078</v>
      </c>
      <c r="F54" s="229">
        <v>1123954.18</v>
      </c>
      <c r="H54" s="229">
        <v>21940.71</v>
      </c>
      <c r="I54" s="253">
        <v>2270135.98</v>
      </c>
      <c r="J54" s="253">
        <v>101630.18</v>
      </c>
      <c r="Q54" s="253">
        <v>1317062.58</v>
      </c>
      <c r="S54" s="230">
        <v>745847.6</v>
      </c>
      <c r="W54" s="230">
        <v>534100</v>
      </c>
      <c r="Z54" s="231">
        <v>836950</v>
      </c>
      <c r="AC54" s="231">
        <v>247367.42</v>
      </c>
      <c r="AD54" s="231">
        <v>76328.25</v>
      </c>
      <c r="AG54" s="76">
        <f t="shared" si="7"/>
        <v>1145894.8899999999</v>
      </c>
      <c r="AH54" s="31">
        <f t="shared" si="8"/>
        <v>0</v>
      </c>
      <c r="AI54" s="21">
        <f t="shared" si="5"/>
        <v>1145894.8899999999</v>
      </c>
      <c r="AJ54" s="15">
        <f t="shared" si="9"/>
        <v>1279947.6000000001</v>
      </c>
      <c r="AK54" s="16">
        <f t="shared" si="10"/>
        <v>1160645.67</v>
      </c>
      <c r="AL54" s="26">
        <f t="shared" si="11"/>
        <v>119301.93000000017</v>
      </c>
    </row>
    <row r="55" spans="1:38" x14ac:dyDescent="0.2">
      <c r="A55" s="1" t="s">
        <v>469</v>
      </c>
      <c r="B55" s="1" t="s">
        <v>470</v>
      </c>
      <c r="C55" s="66">
        <v>3448</v>
      </c>
      <c r="D55" s="67" t="s">
        <v>1129</v>
      </c>
      <c r="E55" s="253" t="s">
        <v>3079</v>
      </c>
      <c r="F55" s="229">
        <v>346949.65</v>
      </c>
      <c r="H55" s="229">
        <v>65559.899999999994</v>
      </c>
      <c r="I55" s="253">
        <v>938.35</v>
      </c>
      <c r="J55" s="253">
        <v>89124.12</v>
      </c>
      <c r="Q55" s="253">
        <v>2202516.2599999998</v>
      </c>
      <c r="S55" s="230">
        <v>744749.43</v>
      </c>
      <c r="W55" s="230">
        <v>281900</v>
      </c>
      <c r="Z55" s="231">
        <v>547498</v>
      </c>
      <c r="AC55" s="231">
        <v>327876.86</v>
      </c>
      <c r="AD55" s="231">
        <v>12764.95</v>
      </c>
      <c r="AG55" s="76">
        <f t="shared" si="7"/>
        <v>412509.55000000005</v>
      </c>
      <c r="AH55" s="31">
        <f t="shared" si="8"/>
        <v>0</v>
      </c>
      <c r="AI55" s="21">
        <f t="shared" si="5"/>
        <v>412509.55000000005</v>
      </c>
      <c r="AJ55" s="15">
        <f t="shared" si="9"/>
        <v>1026649.43</v>
      </c>
      <c r="AK55" s="16">
        <f t="shared" si="10"/>
        <v>888139.80999999994</v>
      </c>
      <c r="AL55" s="26">
        <f t="shared" si="11"/>
        <v>138509.62000000011</v>
      </c>
    </row>
    <row r="56" spans="1:38" x14ac:dyDescent="0.2">
      <c r="A56" s="1" t="s">
        <v>469</v>
      </c>
      <c r="B56" s="1" t="s">
        <v>470</v>
      </c>
      <c r="C56" s="66">
        <v>3561</v>
      </c>
      <c r="D56" s="67" t="s">
        <v>1130</v>
      </c>
      <c r="E56" s="253" t="s">
        <v>3204</v>
      </c>
      <c r="F56" s="229">
        <v>878756.04</v>
      </c>
      <c r="H56" s="229">
        <v>41820.910000000003</v>
      </c>
      <c r="I56" s="253">
        <v>198715.35</v>
      </c>
      <c r="J56" s="253">
        <v>149959.01</v>
      </c>
      <c r="N56" s="233">
        <v>2954</v>
      </c>
      <c r="P56" s="253">
        <v>-32710</v>
      </c>
      <c r="Q56" s="253">
        <v>2224684.62</v>
      </c>
      <c r="S56" s="230">
        <v>613466.37</v>
      </c>
      <c r="W56" s="230">
        <v>179950</v>
      </c>
      <c r="Z56" s="231">
        <v>374615</v>
      </c>
      <c r="AC56" s="231">
        <v>182669.04</v>
      </c>
      <c r="AD56" s="231">
        <v>59092.25</v>
      </c>
      <c r="AG56" s="76">
        <f t="shared" si="7"/>
        <v>920576.95000000007</v>
      </c>
      <c r="AH56" s="31">
        <f t="shared" si="8"/>
        <v>2954</v>
      </c>
      <c r="AI56" s="21">
        <f t="shared" si="5"/>
        <v>917622.95000000007</v>
      </c>
      <c r="AJ56" s="15">
        <f t="shared" si="9"/>
        <v>793416.37</v>
      </c>
      <c r="AK56" s="16">
        <f t="shared" si="10"/>
        <v>616376.29</v>
      </c>
      <c r="AL56" s="26">
        <f t="shared" si="11"/>
        <v>177040.07999999996</v>
      </c>
    </row>
    <row r="57" spans="1:38" x14ac:dyDescent="0.2">
      <c r="A57" s="1" t="s">
        <v>472</v>
      </c>
      <c r="B57" s="1" t="s">
        <v>474</v>
      </c>
      <c r="C57" s="66">
        <v>5366</v>
      </c>
      <c r="D57" s="67" t="s">
        <v>1131</v>
      </c>
      <c r="E57" s="253" t="s">
        <v>3080</v>
      </c>
      <c r="F57" s="229">
        <v>480184.74</v>
      </c>
      <c r="G57" s="229">
        <v>12420</v>
      </c>
      <c r="H57" s="229">
        <v>41962.89</v>
      </c>
      <c r="I57" s="253">
        <v>8003</v>
      </c>
      <c r="J57" s="253">
        <v>156514.94</v>
      </c>
      <c r="L57" s="233">
        <v>15600</v>
      </c>
      <c r="N57" s="233">
        <v>5.9</v>
      </c>
      <c r="O57" s="253">
        <v>-881517.69</v>
      </c>
      <c r="P57" s="253">
        <v>20691.669999999998</v>
      </c>
      <c r="Q57" s="253">
        <v>1546692.27</v>
      </c>
      <c r="S57" s="230">
        <v>53846.23</v>
      </c>
      <c r="U57" s="230">
        <v>39.950000000000003</v>
      </c>
      <c r="W57" s="230">
        <v>1052110</v>
      </c>
      <c r="Y57" s="230">
        <v>688583.5</v>
      </c>
      <c r="Z57" s="231">
        <v>1471913</v>
      </c>
      <c r="AB57" s="231">
        <v>1890</v>
      </c>
      <c r="AC57" s="231">
        <v>303545.14</v>
      </c>
      <c r="AD57" s="231">
        <v>17738.12</v>
      </c>
      <c r="AG57" s="76">
        <f t="shared" si="7"/>
        <v>534567.63</v>
      </c>
      <c r="AH57" s="31">
        <f t="shared" si="8"/>
        <v>15605.9</v>
      </c>
      <c r="AI57" s="21">
        <f t="shared" si="5"/>
        <v>518961.73</v>
      </c>
      <c r="AJ57" s="15">
        <f t="shared" si="9"/>
        <v>1794579.68</v>
      </c>
      <c r="AK57" s="16">
        <f t="shared" si="10"/>
        <v>1795086.2600000002</v>
      </c>
      <c r="AL57" s="26">
        <f t="shared" si="11"/>
        <v>-506.58000000030734</v>
      </c>
    </row>
    <row r="58" spans="1:38" x14ac:dyDescent="0.2">
      <c r="A58" s="1" t="s">
        <v>472</v>
      </c>
      <c r="B58" s="1" t="s">
        <v>474</v>
      </c>
      <c r="C58" s="66">
        <v>5331</v>
      </c>
      <c r="D58" s="67" t="s">
        <v>1132</v>
      </c>
      <c r="E58" s="253" t="s">
        <v>3081</v>
      </c>
      <c r="F58" s="229">
        <v>558725.19999999995</v>
      </c>
      <c r="H58" s="229">
        <v>35640.639999999999</v>
      </c>
      <c r="I58" s="253">
        <v>1389428.05</v>
      </c>
      <c r="J58" s="253">
        <v>344282.57</v>
      </c>
      <c r="L58" s="233">
        <v>17400</v>
      </c>
      <c r="M58" s="233">
        <v>163900</v>
      </c>
      <c r="N58" s="233">
        <v>50.19</v>
      </c>
      <c r="O58" s="253">
        <v>1636221.74</v>
      </c>
      <c r="P58" s="253">
        <v>94326.48</v>
      </c>
      <c r="Q58" s="253">
        <v>305399.93</v>
      </c>
      <c r="S58" s="230">
        <v>138344.43</v>
      </c>
      <c r="U58" s="230">
        <v>37.64</v>
      </c>
      <c r="W58" s="230">
        <v>908098</v>
      </c>
      <c r="Y58" s="230">
        <v>789859.5</v>
      </c>
      <c r="Z58" s="231">
        <v>1395916</v>
      </c>
      <c r="AB58" s="231">
        <v>1536</v>
      </c>
      <c r="AC58" s="231">
        <v>282937.59999999998</v>
      </c>
      <c r="AD58" s="231">
        <v>22663.85</v>
      </c>
      <c r="AG58" s="76">
        <f t="shared" si="7"/>
        <v>594365.84</v>
      </c>
      <c r="AH58" s="31">
        <f t="shared" si="8"/>
        <v>181350.19</v>
      </c>
      <c r="AI58" s="21">
        <f t="shared" si="5"/>
        <v>413015.64999999997</v>
      </c>
      <c r="AJ58" s="15">
        <f t="shared" si="9"/>
        <v>1836339.57</v>
      </c>
      <c r="AK58" s="16">
        <f t="shared" si="10"/>
        <v>1703053.4500000002</v>
      </c>
      <c r="AL58" s="26">
        <f t="shared" si="11"/>
        <v>133286.11999999988</v>
      </c>
    </row>
    <row r="59" spans="1:38" x14ac:dyDescent="0.2">
      <c r="A59" s="1" t="s">
        <v>472</v>
      </c>
      <c r="B59" s="1" t="s">
        <v>474</v>
      </c>
      <c r="C59" s="66">
        <v>5099</v>
      </c>
      <c r="D59" s="67" t="s">
        <v>1133</v>
      </c>
      <c r="E59" s="253" t="s">
        <v>3082</v>
      </c>
      <c r="F59" s="229">
        <v>727742.33</v>
      </c>
      <c r="H59" s="229">
        <v>77834.45</v>
      </c>
      <c r="I59" s="253">
        <v>9</v>
      </c>
      <c r="J59" s="253">
        <v>67975.13</v>
      </c>
      <c r="N59" s="233">
        <v>50.44</v>
      </c>
      <c r="O59" s="253">
        <v>-517528.59</v>
      </c>
      <c r="P59" s="253">
        <v>-308088</v>
      </c>
      <c r="Q59" s="253">
        <v>1630025.76</v>
      </c>
      <c r="S59" s="230">
        <v>94255.73</v>
      </c>
      <c r="U59" s="230">
        <v>5.67</v>
      </c>
      <c r="W59" s="230">
        <v>680956</v>
      </c>
      <c r="Y59" s="230">
        <v>634083</v>
      </c>
      <c r="Z59" s="231">
        <v>970749</v>
      </c>
      <c r="AC59" s="231">
        <v>314462.82</v>
      </c>
      <c r="AD59" s="231">
        <v>38791.279999999999</v>
      </c>
      <c r="AG59" s="76">
        <f t="shared" si="7"/>
        <v>805576.77999999991</v>
      </c>
      <c r="AH59" s="31">
        <f t="shared" si="8"/>
        <v>50.44</v>
      </c>
      <c r="AI59" s="21">
        <f t="shared" si="5"/>
        <v>805526.34</v>
      </c>
      <c r="AJ59" s="15">
        <f t="shared" si="9"/>
        <v>1409300.4</v>
      </c>
      <c r="AK59" s="16">
        <f t="shared" si="10"/>
        <v>1324003.1000000001</v>
      </c>
      <c r="AL59" s="26">
        <f t="shared" si="11"/>
        <v>85297.299999999814</v>
      </c>
    </row>
    <row r="60" spans="1:38" x14ac:dyDescent="0.2">
      <c r="A60" s="1" t="s">
        <v>472</v>
      </c>
      <c r="B60" s="1" t="s">
        <v>474</v>
      </c>
      <c r="C60" s="66">
        <v>3004</v>
      </c>
      <c r="D60" s="67" t="s">
        <v>1134</v>
      </c>
      <c r="E60" s="253" t="s">
        <v>3083</v>
      </c>
      <c r="F60" s="229">
        <v>284250.34999999998</v>
      </c>
      <c r="H60" s="229">
        <v>93499.61</v>
      </c>
      <c r="I60" s="253">
        <v>16476.39</v>
      </c>
      <c r="J60" s="253">
        <v>54318.64</v>
      </c>
      <c r="L60" s="233">
        <v>0</v>
      </c>
      <c r="N60" s="233">
        <v>0</v>
      </c>
      <c r="O60" s="253">
        <v>-1188221.6599999999</v>
      </c>
      <c r="P60" s="253">
        <v>-854719.81</v>
      </c>
      <c r="Q60" s="253">
        <v>2454167.9500000002</v>
      </c>
      <c r="S60" s="230">
        <v>91242.35</v>
      </c>
      <c r="U60" s="230">
        <v>40.130000000000003</v>
      </c>
      <c r="W60" s="230">
        <v>690312</v>
      </c>
      <c r="Y60" s="230">
        <v>571924</v>
      </c>
      <c r="Z60" s="231">
        <v>957106</v>
      </c>
      <c r="AB60" s="231">
        <v>1800</v>
      </c>
      <c r="AC60" s="231">
        <v>281010.62</v>
      </c>
      <c r="AD60" s="231">
        <v>69515.350000000006</v>
      </c>
      <c r="AG60" s="76">
        <f t="shared" si="7"/>
        <v>377749.95999999996</v>
      </c>
      <c r="AH60" s="31">
        <f t="shared" si="8"/>
        <v>0</v>
      </c>
      <c r="AI60" s="21">
        <f t="shared" si="5"/>
        <v>377749.95999999996</v>
      </c>
      <c r="AJ60" s="15">
        <f t="shared" si="9"/>
        <v>1353518.48</v>
      </c>
      <c r="AK60" s="16">
        <f t="shared" si="10"/>
        <v>1309431.9700000002</v>
      </c>
      <c r="AL60" s="26">
        <f t="shared" si="11"/>
        <v>44086.509999999776</v>
      </c>
    </row>
    <row r="61" spans="1:38" x14ac:dyDescent="0.2">
      <c r="A61" s="1" t="s">
        <v>472</v>
      </c>
      <c r="B61" s="1" t="s">
        <v>474</v>
      </c>
      <c r="C61" s="66">
        <v>2532</v>
      </c>
      <c r="D61" s="67" t="s">
        <v>1135</v>
      </c>
      <c r="E61" s="253" t="s">
        <v>3084</v>
      </c>
      <c r="F61" s="229">
        <v>254140.16</v>
      </c>
      <c r="H61" s="229">
        <v>49482.89</v>
      </c>
      <c r="I61" s="253">
        <v>755347.38</v>
      </c>
      <c r="J61" s="253">
        <v>250048.48</v>
      </c>
      <c r="L61" s="233">
        <v>0</v>
      </c>
      <c r="N61" s="233">
        <v>0</v>
      </c>
      <c r="O61" s="253">
        <v>-214357.81</v>
      </c>
      <c r="P61" s="253">
        <v>11888.84</v>
      </c>
      <c r="Q61" s="253">
        <v>1419953.5</v>
      </c>
      <c r="S61" s="230">
        <v>60719.69</v>
      </c>
      <c r="W61" s="230">
        <v>449900</v>
      </c>
      <c r="Y61" s="230">
        <v>534025</v>
      </c>
      <c r="Z61" s="231">
        <v>744531</v>
      </c>
      <c r="AB61" s="231">
        <v>6400</v>
      </c>
      <c r="AC61" s="231">
        <v>166855.06</v>
      </c>
      <c r="AD61" s="231">
        <v>18727.25</v>
      </c>
      <c r="AG61" s="76">
        <f t="shared" si="7"/>
        <v>303623.05</v>
      </c>
      <c r="AH61" s="31">
        <f t="shared" si="8"/>
        <v>0</v>
      </c>
      <c r="AI61" s="21">
        <f t="shared" si="5"/>
        <v>303623.05</v>
      </c>
      <c r="AJ61" s="15">
        <f t="shared" si="9"/>
        <v>1044644.69</v>
      </c>
      <c r="AK61" s="16">
        <f t="shared" si="10"/>
        <v>936513.31</v>
      </c>
      <c r="AL61" s="26">
        <f t="shared" si="11"/>
        <v>108131.37999999989</v>
      </c>
    </row>
    <row r="62" spans="1:38" x14ac:dyDescent="0.2">
      <c r="A62" s="1" t="s">
        <v>472</v>
      </c>
      <c r="B62" s="1" t="s">
        <v>474</v>
      </c>
      <c r="C62" s="66">
        <v>1966</v>
      </c>
      <c r="D62" s="67" t="s">
        <v>1136</v>
      </c>
      <c r="E62" s="253" t="s">
        <v>3085</v>
      </c>
      <c r="F62" s="229">
        <v>277267.53000000003</v>
      </c>
      <c r="H62" s="229">
        <v>27509.200000000001</v>
      </c>
      <c r="I62" s="253">
        <v>441365.7</v>
      </c>
      <c r="J62" s="253">
        <v>199081.24</v>
      </c>
      <c r="L62" s="233">
        <v>-524.29999999999995</v>
      </c>
      <c r="O62" s="253">
        <v>-1233222.4099999999</v>
      </c>
      <c r="P62" s="253">
        <v>119873.98</v>
      </c>
      <c r="Q62" s="253">
        <v>1982389.67</v>
      </c>
      <c r="S62" s="230">
        <v>59297.760000000002</v>
      </c>
      <c r="W62" s="230">
        <v>574400</v>
      </c>
      <c r="Y62" s="230">
        <v>502834.5</v>
      </c>
      <c r="Z62" s="231">
        <v>838884</v>
      </c>
      <c r="AB62" s="231">
        <v>920</v>
      </c>
      <c r="AC62" s="231">
        <v>191493.18</v>
      </c>
      <c r="AD62" s="231">
        <v>16583.349999999999</v>
      </c>
      <c r="AG62" s="76">
        <f t="shared" si="7"/>
        <v>304776.73000000004</v>
      </c>
      <c r="AH62" s="31">
        <f t="shared" si="8"/>
        <v>-524.29999999999995</v>
      </c>
      <c r="AI62" s="21">
        <f t="shared" si="5"/>
        <v>305301.03000000003</v>
      </c>
      <c r="AJ62" s="15">
        <f t="shared" si="9"/>
        <v>1136532.26</v>
      </c>
      <c r="AK62" s="16">
        <f t="shared" si="10"/>
        <v>1047880.5299999999</v>
      </c>
      <c r="AL62" s="26">
        <f t="shared" si="11"/>
        <v>88651.730000000098</v>
      </c>
    </row>
    <row r="63" spans="1:38" x14ac:dyDescent="0.2">
      <c r="A63" s="1" t="s">
        <v>472</v>
      </c>
      <c r="B63" s="1" t="s">
        <v>474</v>
      </c>
      <c r="C63" s="66">
        <v>1289</v>
      </c>
      <c r="D63" s="67" t="s">
        <v>1137</v>
      </c>
      <c r="E63" s="253" t="s">
        <v>3086</v>
      </c>
      <c r="F63" s="229">
        <v>757496.53</v>
      </c>
      <c r="H63" s="229">
        <v>93363.14</v>
      </c>
      <c r="I63" s="253">
        <v>452640.83</v>
      </c>
      <c r="J63" s="253">
        <v>180335</v>
      </c>
      <c r="L63" s="233">
        <v>0</v>
      </c>
      <c r="N63" s="233">
        <v>200</v>
      </c>
      <c r="O63" s="253">
        <v>-100608.5</v>
      </c>
      <c r="P63" s="253">
        <v>102843.23</v>
      </c>
      <c r="Q63" s="253">
        <v>1478254.91</v>
      </c>
      <c r="S63" s="230">
        <v>35085.089999999997</v>
      </c>
      <c r="U63" s="230">
        <v>42.36</v>
      </c>
      <c r="W63" s="230">
        <v>598300</v>
      </c>
      <c r="Y63" s="230">
        <v>458641.5</v>
      </c>
      <c r="Z63" s="231">
        <v>849321</v>
      </c>
      <c r="AB63" s="231">
        <v>5756</v>
      </c>
      <c r="AC63" s="231">
        <v>184817.39</v>
      </c>
      <c r="AD63" s="231">
        <v>37116.699999999997</v>
      </c>
      <c r="AG63" s="76">
        <f t="shared" si="7"/>
        <v>850859.67</v>
      </c>
      <c r="AH63" s="31">
        <f t="shared" si="8"/>
        <v>200</v>
      </c>
      <c r="AI63" s="21">
        <f t="shared" si="5"/>
        <v>850659.67</v>
      </c>
      <c r="AJ63" s="15">
        <f t="shared" si="9"/>
        <v>1092068.95</v>
      </c>
      <c r="AK63" s="16">
        <f t="shared" si="10"/>
        <v>1077011.0900000001</v>
      </c>
      <c r="AL63" s="26">
        <f t="shared" si="11"/>
        <v>15057.85999999987</v>
      </c>
    </row>
    <row r="64" spans="1:38" x14ac:dyDescent="0.2">
      <c r="A64" s="1" t="s">
        <v>472</v>
      </c>
      <c r="B64" s="1" t="s">
        <v>474</v>
      </c>
      <c r="C64" s="66">
        <v>2633</v>
      </c>
      <c r="D64" s="67" t="s">
        <v>1138</v>
      </c>
      <c r="E64" s="253" t="s">
        <v>3087</v>
      </c>
      <c r="F64" s="229">
        <v>453883.58</v>
      </c>
      <c r="G64" s="229">
        <v>12420</v>
      </c>
      <c r="H64" s="229">
        <v>70426.5</v>
      </c>
      <c r="I64" s="253">
        <v>1525669.64</v>
      </c>
      <c r="J64" s="253">
        <v>34177.9</v>
      </c>
      <c r="K64" s="233">
        <v>2150</v>
      </c>
      <c r="O64" s="253">
        <v>320546.14</v>
      </c>
      <c r="P64" s="253">
        <v>1197296.21</v>
      </c>
      <c r="Q64" s="253">
        <v>424358.77</v>
      </c>
      <c r="S64" s="230">
        <v>45062.91</v>
      </c>
      <c r="U64" s="230">
        <v>11.49</v>
      </c>
      <c r="W64" s="230">
        <v>677386</v>
      </c>
      <c r="Y64" s="230">
        <v>637355.5</v>
      </c>
      <c r="Z64" s="231">
        <v>954814.5</v>
      </c>
      <c r="AB64" s="231">
        <v>2920</v>
      </c>
      <c r="AC64" s="231">
        <v>179338.57</v>
      </c>
      <c r="AD64" s="231">
        <v>58089.33</v>
      </c>
      <c r="AG64" s="76">
        <f t="shared" si="7"/>
        <v>536730.08000000007</v>
      </c>
      <c r="AH64" s="31">
        <f t="shared" si="8"/>
        <v>2150</v>
      </c>
      <c r="AI64" s="21">
        <f t="shared" si="5"/>
        <v>534580.08000000007</v>
      </c>
      <c r="AJ64" s="15">
        <f t="shared" si="9"/>
        <v>1359815.9</v>
      </c>
      <c r="AK64" s="16">
        <f t="shared" si="10"/>
        <v>1195162.4000000001</v>
      </c>
      <c r="AL64" s="26">
        <f t="shared" si="11"/>
        <v>164653.49999999977</v>
      </c>
    </row>
    <row r="65" spans="1:38" x14ac:dyDescent="0.2">
      <c r="A65" s="1" t="s">
        <v>472</v>
      </c>
      <c r="B65" s="1" t="s">
        <v>474</v>
      </c>
      <c r="C65" s="66">
        <v>3093</v>
      </c>
      <c r="D65" s="67" t="s">
        <v>1139</v>
      </c>
      <c r="E65" s="326" t="s">
        <v>3088</v>
      </c>
      <c r="F65" s="327">
        <v>368479.88</v>
      </c>
      <c r="G65" s="327"/>
      <c r="H65" s="327">
        <v>35927.089999999997</v>
      </c>
      <c r="I65" s="326">
        <v>152816.25</v>
      </c>
      <c r="J65" s="326">
        <v>22205.32</v>
      </c>
      <c r="K65" s="328"/>
      <c r="L65" s="328"/>
      <c r="M65" s="328"/>
      <c r="N65" s="328">
        <v>51.86</v>
      </c>
      <c r="O65" s="326">
        <v>1078639.76</v>
      </c>
      <c r="P65" s="326">
        <v>-1139420.3799999999</v>
      </c>
      <c r="Q65" s="326">
        <v>457634.96</v>
      </c>
      <c r="R65" s="329"/>
      <c r="S65" s="329">
        <v>56206.86</v>
      </c>
      <c r="T65" s="329"/>
      <c r="U65" s="329"/>
      <c r="V65" s="329"/>
      <c r="W65" s="329">
        <v>633840</v>
      </c>
      <c r="X65" s="329"/>
      <c r="Y65" s="329">
        <v>580891</v>
      </c>
      <c r="Z65" s="330">
        <v>858113</v>
      </c>
      <c r="AA65" s="330"/>
      <c r="AB65" s="330">
        <v>5760</v>
      </c>
      <c r="AC65" s="330">
        <v>192078.45</v>
      </c>
      <c r="AD65" s="330">
        <v>21070.07</v>
      </c>
      <c r="AE65" s="330"/>
      <c r="AF65" s="330"/>
      <c r="AG65" s="76">
        <f t="shared" si="7"/>
        <v>404406.97</v>
      </c>
      <c r="AH65" s="31">
        <f t="shared" si="8"/>
        <v>51.86</v>
      </c>
      <c r="AI65" s="21">
        <f t="shared" si="5"/>
        <v>404355.11</v>
      </c>
      <c r="AJ65" s="15">
        <f t="shared" si="9"/>
        <v>1270937.8599999999</v>
      </c>
      <c r="AK65" s="16">
        <f t="shared" si="10"/>
        <v>1077021.52</v>
      </c>
      <c r="AL65" s="26">
        <f t="shared" si="11"/>
        <v>193916.33999999985</v>
      </c>
    </row>
    <row r="66" spans="1:38" x14ac:dyDescent="0.2">
      <c r="A66" s="1" t="s">
        <v>472</v>
      </c>
      <c r="B66" s="1" t="s">
        <v>474</v>
      </c>
      <c r="C66" s="66">
        <v>5106</v>
      </c>
      <c r="D66" s="67" t="s">
        <v>1140</v>
      </c>
      <c r="E66" s="253" t="s">
        <v>3089</v>
      </c>
      <c r="F66" s="229">
        <v>461076.71</v>
      </c>
      <c r="G66" s="229">
        <v>12420</v>
      </c>
      <c r="H66" s="229">
        <v>88669.43</v>
      </c>
      <c r="I66" s="253">
        <v>4</v>
      </c>
      <c r="J66" s="253">
        <v>83496.81</v>
      </c>
      <c r="N66" s="233">
        <v>174</v>
      </c>
      <c r="O66" s="253">
        <v>-444996.86</v>
      </c>
      <c r="P66" s="253">
        <v>-168970.85</v>
      </c>
      <c r="Q66" s="253">
        <v>1208029.25</v>
      </c>
      <c r="S66" s="230">
        <v>58175.05</v>
      </c>
      <c r="U66" s="230">
        <v>17.97</v>
      </c>
      <c r="W66" s="230">
        <v>528410</v>
      </c>
      <c r="Y66" s="230">
        <v>577293</v>
      </c>
      <c r="Z66" s="231">
        <v>816849</v>
      </c>
      <c r="AB66" s="231">
        <v>2820</v>
      </c>
      <c r="AC66" s="231">
        <v>260188.94</v>
      </c>
      <c r="AD66" s="231">
        <v>19108.669999999998</v>
      </c>
      <c r="AG66" s="76">
        <f t="shared" si="7"/>
        <v>562166.14</v>
      </c>
      <c r="AH66" s="31">
        <f t="shared" si="8"/>
        <v>174</v>
      </c>
      <c r="AI66" s="21">
        <f t="shared" si="5"/>
        <v>561992.14</v>
      </c>
      <c r="AJ66" s="15">
        <f t="shared" si="9"/>
        <v>1163896.02</v>
      </c>
      <c r="AK66" s="16">
        <f t="shared" si="10"/>
        <v>1098966.6099999999</v>
      </c>
      <c r="AL66" s="26">
        <f t="shared" si="11"/>
        <v>64929.410000000149</v>
      </c>
    </row>
    <row r="67" spans="1:38" x14ac:dyDescent="0.2">
      <c r="A67" s="1" t="s">
        <v>472</v>
      </c>
      <c r="B67" s="1" t="s">
        <v>474</v>
      </c>
      <c r="C67" s="66">
        <v>4454</v>
      </c>
      <c r="D67" s="67" t="s">
        <v>1141</v>
      </c>
      <c r="E67" s="253" t="s">
        <v>3090</v>
      </c>
      <c r="F67" s="229">
        <v>420407.24</v>
      </c>
      <c r="G67" s="229">
        <v>25000</v>
      </c>
      <c r="H67" s="229">
        <v>71607.009999999995</v>
      </c>
      <c r="I67" s="253">
        <v>626996.6</v>
      </c>
      <c r="J67" s="253">
        <v>267052.32</v>
      </c>
      <c r="K67" s="233">
        <v>70000</v>
      </c>
      <c r="L67" s="233">
        <v>0</v>
      </c>
      <c r="M67" s="233">
        <v>10000</v>
      </c>
      <c r="O67" s="253">
        <v>-825356.04</v>
      </c>
      <c r="P67" s="253">
        <v>-150121.94</v>
      </c>
      <c r="Q67" s="253">
        <v>2340789.7799999998</v>
      </c>
      <c r="S67" s="230">
        <v>46843.35</v>
      </c>
      <c r="U67" s="230">
        <v>28.43</v>
      </c>
      <c r="W67" s="230">
        <v>612838</v>
      </c>
      <c r="Y67" s="230">
        <v>442195.5</v>
      </c>
      <c r="Z67" s="231">
        <v>808180</v>
      </c>
      <c r="AB67" s="231">
        <v>1860</v>
      </c>
      <c r="AC67" s="231">
        <v>312420.96000000002</v>
      </c>
      <c r="AD67" s="231">
        <v>3273.95</v>
      </c>
      <c r="AG67" s="76">
        <f t="shared" si="7"/>
        <v>517014.25</v>
      </c>
      <c r="AH67" s="31">
        <f t="shared" si="8"/>
        <v>80000</v>
      </c>
      <c r="AI67" s="21">
        <f t="shared" si="5"/>
        <v>437014.25</v>
      </c>
      <c r="AJ67" s="15">
        <f t="shared" si="9"/>
        <v>1101905.28</v>
      </c>
      <c r="AK67" s="16">
        <f t="shared" si="10"/>
        <v>1125734.9099999999</v>
      </c>
      <c r="AL67" s="26">
        <f t="shared" si="11"/>
        <v>-23829.629999999888</v>
      </c>
    </row>
    <row r="68" spans="1:38" x14ac:dyDescent="0.2">
      <c r="A68" s="1" t="s">
        <v>472</v>
      </c>
      <c r="B68" s="1" t="s">
        <v>474</v>
      </c>
      <c r="C68" s="66">
        <v>3718</v>
      </c>
      <c r="D68" s="67" t="s">
        <v>1142</v>
      </c>
      <c r="E68" s="253" t="s">
        <v>3091</v>
      </c>
      <c r="F68" s="229">
        <v>226663.52</v>
      </c>
      <c r="H68" s="229">
        <v>78472.87</v>
      </c>
      <c r="I68" s="253">
        <v>82739</v>
      </c>
      <c r="J68" s="253">
        <v>326641.34999999998</v>
      </c>
      <c r="N68" s="233">
        <v>0</v>
      </c>
      <c r="O68" s="253">
        <v>69402.100000000006</v>
      </c>
      <c r="P68" s="253">
        <v>47893.27</v>
      </c>
      <c r="Q68" s="253">
        <v>489048.9</v>
      </c>
      <c r="S68" s="230">
        <v>91850.29</v>
      </c>
      <c r="U68" s="230">
        <v>6.72</v>
      </c>
      <c r="W68" s="230">
        <v>593232</v>
      </c>
      <c r="Y68" s="230">
        <v>591549.5</v>
      </c>
      <c r="Z68" s="231">
        <v>940039</v>
      </c>
      <c r="AB68" s="231">
        <v>1460</v>
      </c>
      <c r="AC68" s="231">
        <v>212828.49</v>
      </c>
      <c r="AD68" s="231">
        <v>5002.55</v>
      </c>
      <c r="AG68" s="76">
        <f t="shared" si="7"/>
        <v>305136.39</v>
      </c>
      <c r="AH68" s="31">
        <f t="shared" si="8"/>
        <v>0</v>
      </c>
      <c r="AI68" s="21">
        <f t="shared" si="5"/>
        <v>305136.39</v>
      </c>
      <c r="AJ68" s="15">
        <f t="shared" si="9"/>
        <v>1276638.51</v>
      </c>
      <c r="AK68" s="16">
        <f t="shared" si="10"/>
        <v>1159330.04</v>
      </c>
      <c r="AL68" s="26">
        <f t="shared" si="11"/>
        <v>117308.46999999997</v>
      </c>
    </row>
    <row r="69" spans="1:38" x14ac:dyDescent="0.2">
      <c r="A69" s="1" t="s">
        <v>472</v>
      </c>
      <c r="B69" s="1" t="s">
        <v>474</v>
      </c>
      <c r="C69" s="66">
        <v>3267</v>
      </c>
      <c r="D69" s="67" t="s">
        <v>1143</v>
      </c>
      <c r="E69" s="253" t="s">
        <v>3205</v>
      </c>
      <c r="F69" s="229">
        <v>312926.11</v>
      </c>
      <c r="H69" s="229">
        <v>38165.730000000003</v>
      </c>
      <c r="I69" s="253">
        <v>1482745.87</v>
      </c>
      <c r="J69" s="253">
        <v>517147.09</v>
      </c>
      <c r="N69" s="233">
        <v>2173.48</v>
      </c>
      <c r="O69" s="253">
        <v>-73958.45</v>
      </c>
      <c r="P69" s="253">
        <v>-41326.22</v>
      </c>
      <c r="Q69" s="253">
        <v>2396007.25</v>
      </c>
      <c r="S69" s="230">
        <v>98066.92</v>
      </c>
      <c r="U69" s="230">
        <v>63.99</v>
      </c>
      <c r="W69" s="230">
        <v>1417840</v>
      </c>
      <c r="Y69" s="230">
        <v>615998.98</v>
      </c>
      <c r="Z69" s="231">
        <v>1763116</v>
      </c>
      <c r="AC69" s="231">
        <v>228180.95</v>
      </c>
      <c r="AD69" s="231">
        <v>55922.2</v>
      </c>
      <c r="AG69" s="76">
        <f t="shared" si="7"/>
        <v>351091.83999999997</v>
      </c>
      <c r="AH69" s="31">
        <f t="shared" si="8"/>
        <v>2173.48</v>
      </c>
      <c r="AI69" s="21">
        <f t="shared" ref="AI69:AI132" si="12">AG69-AH69</f>
        <v>348918.36</v>
      </c>
      <c r="AJ69" s="15">
        <f t="shared" si="9"/>
        <v>2131969.8899999997</v>
      </c>
      <c r="AK69" s="16">
        <f t="shared" si="10"/>
        <v>2047219.15</v>
      </c>
      <c r="AL69" s="26">
        <f t="shared" si="11"/>
        <v>84750.739999999758</v>
      </c>
    </row>
    <row r="70" spans="1:38" s="46" customFormat="1" x14ac:dyDescent="0.2">
      <c r="A70" s="303" t="s">
        <v>472</v>
      </c>
      <c r="B70" s="303" t="s">
        <v>474</v>
      </c>
      <c r="C70" s="69">
        <v>2885</v>
      </c>
      <c r="D70" s="70" t="s">
        <v>1144</v>
      </c>
      <c r="E70" s="253" t="s">
        <v>3216</v>
      </c>
      <c r="F70" s="229">
        <v>408093.05</v>
      </c>
      <c r="G70" s="229">
        <v>12420</v>
      </c>
      <c r="H70" s="229">
        <v>95209.18</v>
      </c>
      <c r="I70" s="253">
        <v>4442868.41</v>
      </c>
      <c r="J70" s="253">
        <v>109367.19</v>
      </c>
      <c r="K70" s="233"/>
      <c r="L70" s="233"/>
      <c r="M70" s="233"/>
      <c r="N70" s="233">
        <v>57.86</v>
      </c>
      <c r="O70" s="253">
        <v>-375795.99</v>
      </c>
      <c r="P70" s="253">
        <v>-940145.94</v>
      </c>
      <c r="Q70" s="253">
        <v>6403982.4100000001</v>
      </c>
      <c r="R70" s="230"/>
      <c r="S70" s="230">
        <v>64889.73</v>
      </c>
      <c r="T70" s="230"/>
      <c r="U70" s="230"/>
      <c r="V70" s="230"/>
      <c r="W70" s="230">
        <v>412624</v>
      </c>
      <c r="X70" s="230"/>
      <c r="Y70" s="230">
        <v>464987</v>
      </c>
      <c r="Z70" s="231">
        <v>634369</v>
      </c>
      <c r="AA70" s="231"/>
      <c r="AB70" s="231">
        <v>1890</v>
      </c>
      <c r="AC70" s="231">
        <v>199328.1</v>
      </c>
      <c r="AD70" s="231">
        <v>116737.14</v>
      </c>
      <c r="AE70" s="231"/>
      <c r="AF70" s="231"/>
      <c r="AG70" s="76">
        <f t="shared" si="7"/>
        <v>515722.23</v>
      </c>
      <c r="AH70" s="31">
        <f t="shared" si="8"/>
        <v>57.86</v>
      </c>
      <c r="AI70" s="21">
        <f t="shared" si="12"/>
        <v>515664.37</v>
      </c>
      <c r="AJ70" s="15">
        <f t="shared" si="9"/>
        <v>942500.73</v>
      </c>
      <c r="AK70" s="16">
        <f t="shared" si="10"/>
        <v>952324.24</v>
      </c>
      <c r="AL70" s="26">
        <f t="shared" si="11"/>
        <v>-9823.5100000000093</v>
      </c>
    </row>
    <row r="71" spans="1:38" s="39" customFormat="1" x14ac:dyDescent="0.2">
      <c r="A71" s="260" t="s">
        <v>477</v>
      </c>
      <c r="B71" s="260" t="s">
        <v>478</v>
      </c>
      <c r="C71" s="66">
        <v>6036</v>
      </c>
      <c r="D71" s="67" t="s">
        <v>1145</v>
      </c>
      <c r="E71" s="253" t="s">
        <v>3092</v>
      </c>
      <c r="F71" s="229">
        <v>497360.71</v>
      </c>
      <c r="G71" s="229"/>
      <c r="H71" s="229">
        <v>106975.13</v>
      </c>
      <c r="I71" s="253">
        <v>720822.53</v>
      </c>
      <c r="J71" s="253">
        <v>4496.07</v>
      </c>
      <c r="K71" s="233"/>
      <c r="L71" s="233"/>
      <c r="M71" s="233"/>
      <c r="N71" s="233"/>
      <c r="O71" s="253"/>
      <c r="P71" s="253"/>
      <c r="Q71" s="253">
        <v>2227185.62</v>
      </c>
      <c r="R71" s="230">
        <v>184.58</v>
      </c>
      <c r="S71" s="230">
        <v>854905.96</v>
      </c>
      <c r="T71" s="230"/>
      <c r="U71" s="230"/>
      <c r="V71" s="230"/>
      <c r="W71" s="230">
        <v>1079090</v>
      </c>
      <c r="X71" s="230"/>
      <c r="Y71" s="230">
        <v>2900</v>
      </c>
      <c r="Z71" s="231">
        <v>1545887.5</v>
      </c>
      <c r="AA71" s="231"/>
      <c r="AB71" s="231"/>
      <c r="AC71" s="231">
        <v>342074.52</v>
      </c>
      <c r="AD71" s="231">
        <v>48635.839999999997</v>
      </c>
      <c r="AE71" s="231"/>
      <c r="AF71" s="231"/>
      <c r="AG71" s="76">
        <f t="shared" si="7"/>
        <v>604335.84000000008</v>
      </c>
      <c r="AH71" s="31">
        <f t="shared" si="8"/>
        <v>0</v>
      </c>
      <c r="AI71" s="21">
        <f t="shared" si="12"/>
        <v>604335.84000000008</v>
      </c>
      <c r="AJ71" s="15">
        <f t="shared" si="9"/>
        <v>1937080.54</v>
      </c>
      <c r="AK71" s="16">
        <f t="shared" si="10"/>
        <v>1936597.86</v>
      </c>
      <c r="AL71" s="26">
        <f t="shared" si="11"/>
        <v>482.67999999993481</v>
      </c>
    </row>
    <row r="72" spans="1:38" s="39" customFormat="1" x14ac:dyDescent="0.2">
      <c r="A72" s="260" t="s">
        <v>477</v>
      </c>
      <c r="B72" s="260" t="s">
        <v>478</v>
      </c>
      <c r="C72" s="66">
        <v>4053</v>
      </c>
      <c r="D72" s="67" t="s">
        <v>1146</v>
      </c>
      <c r="E72" s="253" t="s">
        <v>3093</v>
      </c>
      <c r="F72" s="229">
        <v>788571.28</v>
      </c>
      <c r="G72" s="229"/>
      <c r="H72" s="229">
        <v>305284.49</v>
      </c>
      <c r="I72" s="253">
        <v>250153.37</v>
      </c>
      <c r="J72" s="253">
        <v>10412.82</v>
      </c>
      <c r="K72" s="233"/>
      <c r="L72" s="233"/>
      <c r="M72" s="233"/>
      <c r="N72" s="233">
        <v>3034.5</v>
      </c>
      <c r="O72" s="253"/>
      <c r="P72" s="253"/>
      <c r="Q72" s="253">
        <v>4014093.13</v>
      </c>
      <c r="R72" s="230">
        <v>244.49</v>
      </c>
      <c r="S72" s="230">
        <v>850548.81</v>
      </c>
      <c r="T72" s="230"/>
      <c r="U72" s="230"/>
      <c r="V72" s="230"/>
      <c r="W72" s="230">
        <v>990880</v>
      </c>
      <c r="X72" s="230"/>
      <c r="Y72" s="230">
        <v>1300</v>
      </c>
      <c r="Z72" s="231">
        <v>1379270</v>
      </c>
      <c r="AA72" s="231"/>
      <c r="AB72" s="231"/>
      <c r="AC72" s="231">
        <v>155934</v>
      </c>
      <c r="AD72" s="231">
        <v>38134.199999999997</v>
      </c>
      <c r="AE72" s="231"/>
      <c r="AF72" s="231"/>
      <c r="AG72" s="76">
        <f t="shared" si="7"/>
        <v>1093855.77</v>
      </c>
      <c r="AH72" s="31">
        <f t="shared" si="8"/>
        <v>3034.5</v>
      </c>
      <c r="AI72" s="21">
        <f t="shared" si="12"/>
        <v>1090821.27</v>
      </c>
      <c r="AJ72" s="15">
        <f t="shared" si="9"/>
        <v>1842973.3</v>
      </c>
      <c r="AK72" s="16">
        <f t="shared" si="10"/>
        <v>1573338.2</v>
      </c>
      <c r="AL72" s="26">
        <f t="shared" si="11"/>
        <v>269635.10000000009</v>
      </c>
    </row>
    <row r="73" spans="1:38" s="39" customFormat="1" x14ac:dyDescent="0.2">
      <c r="A73" s="260" t="s">
        <v>477</v>
      </c>
      <c r="B73" s="260" t="s">
        <v>478</v>
      </c>
      <c r="C73" s="66">
        <v>4847</v>
      </c>
      <c r="D73" s="67" t="s">
        <v>1147</v>
      </c>
      <c r="E73" s="253" t="s">
        <v>3094</v>
      </c>
      <c r="F73" s="229">
        <v>896528.51</v>
      </c>
      <c r="G73" s="229"/>
      <c r="H73" s="229">
        <v>68803.8</v>
      </c>
      <c r="I73" s="253">
        <v>-37314.160000000003</v>
      </c>
      <c r="J73" s="253">
        <v>80688.490000000005</v>
      </c>
      <c r="K73" s="233"/>
      <c r="L73" s="233"/>
      <c r="M73" s="233"/>
      <c r="N73" s="233"/>
      <c r="O73" s="253"/>
      <c r="P73" s="253">
        <v>20250</v>
      </c>
      <c r="Q73" s="253">
        <v>2082417.38</v>
      </c>
      <c r="R73" s="230">
        <v>73.25</v>
      </c>
      <c r="S73" s="230">
        <v>835597.82</v>
      </c>
      <c r="T73" s="230"/>
      <c r="U73" s="230"/>
      <c r="V73" s="230"/>
      <c r="W73" s="230">
        <v>1005780</v>
      </c>
      <c r="X73" s="230"/>
      <c r="Y73" s="230">
        <v>4500</v>
      </c>
      <c r="Z73" s="231">
        <v>1432355</v>
      </c>
      <c r="AA73" s="231"/>
      <c r="AB73" s="231"/>
      <c r="AC73" s="231">
        <v>287280.15000000002</v>
      </c>
      <c r="AD73" s="231">
        <v>38461.129999999997</v>
      </c>
      <c r="AE73" s="231"/>
      <c r="AF73" s="231"/>
      <c r="AG73" s="76">
        <f t="shared" si="7"/>
        <v>965332.31</v>
      </c>
      <c r="AH73" s="31">
        <f t="shared" si="8"/>
        <v>0</v>
      </c>
      <c r="AI73" s="21">
        <f t="shared" si="12"/>
        <v>965332.31</v>
      </c>
      <c r="AJ73" s="15">
        <f t="shared" si="9"/>
        <v>1845951.0699999998</v>
      </c>
      <c r="AK73" s="16">
        <f t="shared" si="10"/>
        <v>1758096.2799999998</v>
      </c>
      <c r="AL73" s="26">
        <f t="shared" si="11"/>
        <v>87854.790000000037</v>
      </c>
    </row>
    <row r="74" spans="1:38" s="39" customFormat="1" x14ac:dyDescent="0.2">
      <c r="A74" s="260" t="s">
        <v>477</v>
      </c>
      <c r="B74" s="260" t="s">
        <v>478</v>
      </c>
      <c r="C74" s="66">
        <v>3826</v>
      </c>
      <c r="D74" s="67" t="s">
        <v>1148</v>
      </c>
      <c r="E74" s="253" t="s">
        <v>3095</v>
      </c>
      <c r="F74" s="229">
        <v>575180.14</v>
      </c>
      <c r="G74" s="229"/>
      <c r="H74" s="229">
        <v>98833.49</v>
      </c>
      <c r="I74" s="253">
        <v>4</v>
      </c>
      <c r="J74" s="253">
        <v>184103.14</v>
      </c>
      <c r="K74" s="233"/>
      <c r="L74" s="233"/>
      <c r="M74" s="233"/>
      <c r="N74" s="233"/>
      <c r="O74" s="253"/>
      <c r="P74" s="253"/>
      <c r="Q74" s="253">
        <v>2028298.74</v>
      </c>
      <c r="R74" s="230"/>
      <c r="S74" s="230">
        <v>668488.06999999995</v>
      </c>
      <c r="T74" s="230"/>
      <c r="U74" s="230"/>
      <c r="V74" s="230"/>
      <c r="W74" s="230">
        <v>1167380</v>
      </c>
      <c r="X74" s="230"/>
      <c r="Y74" s="230"/>
      <c r="Z74" s="231">
        <v>1573622</v>
      </c>
      <c r="AA74" s="231"/>
      <c r="AB74" s="231"/>
      <c r="AC74" s="231">
        <v>238031.78</v>
      </c>
      <c r="AD74" s="231">
        <v>13059.32</v>
      </c>
      <c r="AE74" s="231"/>
      <c r="AF74" s="231"/>
      <c r="AG74" s="76">
        <f t="shared" si="7"/>
        <v>674013.63</v>
      </c>
      <c r="AH74" s="31">
        <f t="shared" si="8"/>
        <v>0</v>
      </c>
      <c r="AI74" s="21">
        <f t="shared" si="12"/>
        <v>674013.63</v>
      </c>
      <c r="AJ74" s="15">
        <f t="shared" si="9"/>
        <v>1835868.0699999998</v>
      </c>
      <c r="AK74" s="16">
        <f t="shared" si="10"/>
        <v>1824713.1</v>
      </c>
      <c r="AL74" s="26">
        <f t="shared" si="11"/>
        <v>11154.969999999739</v>
      </c>
    </row>
    <row r="75" spans="1:38" s="39" customFormat="1" x14ac:dyDescent="0.2">
      <c r="A75" s="260" t="s">
        <v>477</v>
      </c>
      <c r="B75" s="260" t="s">
        <v>478</v>
      </c>
      <c r="C75" s="66">
        <v>4181</v>
      </c>
      <c r="D75" s="67" t="s">
        <v>1149</v>
      </c>
      <c r="E75" s="253" t="s">
        <v>3096</v>
      </c>
      <c r="F75" s="229">
        <v>406954.08</v>
      </c>
      <c r="G75" s="229"/>
      <c r="H75" s="229">
        <v>60331.79</v>
      </c>
      <c r="I75" s="253">
        <v>-60857.25</v>
      </c>
      <c r="J75" s="253">
        <v>111698.42</v>
      </c>
      <c r="K75" s="233"/>
      <c r="L75" s="233"/>
      <c r="M75" s="233"/>
      <c r="N75" s="233"/>
      <c r="O75" s="253"/>
      <c r="P75" s="253">
        <v>363297</v>
      </c>
      <c r="Q75" s="253">
        <v>2569886.96</v>
      </c>
      <c r="R75" s="230">
        <v>84.75</v>
      </c>
      <c r="S75" s="230">
        <v>748706.98</v>
      </c>
      <c r="T75" s="230"/>
      <c r="U75" s="230"/>
      <c r="V75" s="230"/>
      <c r="W75" s="230">
        <v>933140</v>
      </c>
      <c r="X75" s="230"/>
      <c r="Y75" s="230">
        <v>25500</v>
      </c>
      <c r="Z75" s="231">
        <v>1390490</v>
      </c>
      <c r="AA75" s="231"/>
      <c r="AB75" s="231"/>
      <c r="AC75" s="231">
        <v>237442.64</v>
      </c>
      <c r="AD75" s="231">
        <v>30586.22</v>
      </c>
      <c r="AE75" s="231"/>
      <c r="AF75" s="231"/>
      <c r="AG75" s="76">
        <f t="shared" si="7"/>
        <v>467285.87</v>
      </c>
      <c r="AH75" s="31">
        <f t="shared" si="8"/>
        <v>0</v>
      </c>
      <c r="AI75" s="21">
        <f t="shared" si="12"/>
        <v>467285.87</v>
      </c>
      <c r="AJ75" s="15">
        <f t="shared" si="9"/>
        <v>1707431.73</v>
      </c>
      <c r="AK75" s="16">
        <f t="shared" si="10"/>
        <v>1658518.86</v>
      </c>
      <c r="AL75" s="26">
        <f t="shared" si="11"/>
        <v>48912.869999999879</v>
      </c>
    </row>
    <row r="76" spans="1:38" s="39" customFormat="1" x14ac:dyDescent="0.2">
      <c r="A76" s="260" t="s">
        <v>477</v>
      </c>
      <c r="B76" s="260" t="s">
        <v>478</v>
      </c>
      <c r="C76" s="66">
        <v>2002</v>
      </c>
      <c r="D76" s="67" t="s">
        <v>1150</v>
      </c>
      <c r="E76" s="253" t="s">
        <v>3097</v>
      </c>
      <c r="F76" s="229">
        <v>615869.09</v>
      </c>
      <c r="G76" s="229"/>
      <c r="H76" s="229">
        <v>41457.019999999997</v>
      </c>
      <c r="I76" s="253">
        <v>-61718.76</v>
      </c>
      <c r="J76" s="253">
        <v>-62457.75</v>
      </c>
      <c r="K76" s="233"/>
      <c r="L76" s="233"/>
      <c r="M76" s="233"/>
      <c r="N76" s="233"/>
      <c r="O76" s="253"/>
      <c r="P76" s="253"/>
      <c r="Q76" s="253">
        <v>1423307.83</v>
      </c>
      <c r="R76" s="230">
        <v>895.04</v>
      </c>
      <c r="S76" s="230">
        <v>601948.93000000005</v>
      </c>
      <c r="T76" s="230"/>
      <c r="U76" s="230"/>
      <c r="V76" s="230"/>
      <c r="W76" s="230">
        <v>922510</v>
      </c>
      <c r="X76" s="230"/>
      <c r="Y76" s="230">
        <v>1000</v>
      </c>
      <c r="Z76" s="231">
        <v>1260376</v>
      </c>
      <c r="AA76" s="231"/>
      <c r="AB76" s="231"/>
      <c r="AC76" s="231">
        <v>167719.81</v>
      </c>
      <c r="AD76" s="231">
        <v>49714.7</v>
      </c>
      <c r="AE76" s="231"/>
      <c r="AF76" s="231"/>
      <c r="AG76" s="76">
        <f t="shared" si="7"/>
        <v>657326.11</v>
      </c>
      <c r="AH76" s="31">
        <f t="shared" si="8"/>
        <v>0</v>
      </c>
      <c r="AI76" s="21">
        <f t="shared" si="12"/>
        <v>657326.11</v>
      </c>
      <c r="AJ76" s="15">
        <f t="shared" si="9"/>
        <v>1526353.9700000002</v>
      </c>
      <c r="AK76" s="16">
        <f t="shared" si="10"/>
        <v>1477810.51</v>
      </c>
      <c r="AL76" s="26">
        <f t="shared" si="11"/>
        <v>48543.460000000196</v>
      </c>
    </row>
    <row r="77" spans="1:38" s="39" customFormat="1" x14ac:dyDescent="0.2">
      <c r="A77" s="260" t="s">
        <v>477</v>
      </c>
      <c r="B77" s="260" t="s">
        <v>478</v>
      </c>
      <c r="C77" s="66">
        <v>1933</v>
      </c>
      <c r="D77" s="67" t="s">
        <v>1151</v>
      </c>
      <c r="E77" s="253" t="s">
        <v>3206</v>
      </c>
      <c r="F77" s="229">
        <v>357085.64</v>
      </c>
      <c r="G77" s="229"/>
      <c r="H77" s="229">
        <v>294401.77</v>
      </c>
      <c r="I77" s="253">
        <v>-116370.59</v>
      </c>
      <c r="J77" s="253">
        <v>17917.53</v>
      </c>
      <c r="K77" s="233"/>
      <c r="L77" s="233"/>
      <c r="M77" s="233"/>
      <c r="N77" s="233">
        <v>1027.4100000000001</v>
      </c>
      <c r="O77" s="253"/>
      <c r="P77" s="253">
        <v>-4970</v>
      </c>
      <c r="Q77" s="253">
        <v>2051654.89</v>
      </c>
      <c r="R77" s="230"/>
      <c r="S77" s="230">
        <v>599333.09</v>
      </c>
      <c r="T77" s="230">
        <v>209036.17</v>
      </c>
      <c r="U77" s="230"/>
      <c r="V77" s="230"/>
      <c r="W77" s="230">
        <v>854920</v>
      </c>
      <c r="X77" s="230"/>
      <c r="Y77" s="230"/>
      <c r="Z77" s="231">
        <v>1206520</v>
      </c>
      <c r="AA77" s="231"/>
      <c r="AB77" s="231"/>
      <c r="AC77" s="231">
        <v>232623.75</v>
      </c>
      <c r="AD77" s="231">
        <v>58167.8</v>
      </c>
      <c r="AE77" s="231"/>
      <c r="AF77" s="231"/>
      <c r="AG77" s="76">
        <f t="shared" si="7"/>
        <v>651487.41</v>
      </c>
      <c r="AH77" s="31">
        <f t="shared" si="8"/>
        <v>1027.4100000000001</v>
      </c>
      <c r="AI77" s="21">
        <f t="shared" si="12"/>
        <v>650460</v>
      </c>
      <c r="AJ77" s="15">
        <f t="shared" si="9"/>
        <v>1663289.26</v>
      </c>
      <c r="AK77" s="16">
        <f t="shared" si="10"/>
        <v>1497311.55</v>
      </c>
      <c r="AL77" s="26">
        <f t="shared" si="11"/>
        <v>165977.70999999996</v>
      </c>
    </row>
    <row r="78" spans="1:38" x14ac:dyDescent="0.2">
      <c r="A78" s="1" t="s">
        <v>481</v>
      </c>
      <c r="B78" s="1" t="s">
        <v>482</v>
      </c>
      <c r="C78" s="66">
        <v>3743</v>
      </c>
      <c r="D78" s="67" t="s">
        <v>1152</v>
      </c>
      <c r="E78" s="253" t="s">
        <v>3098</v>
      </c>
      <c r="F78" s="229">
        <v>210124.93</v>
      </c>
      <c r="H78" s="229">
        <v>63741.06</v>
      </c>
      <c r="I78" s="253">
        <v>801319.95</v>
      </c>
      <c r="J78" s="253">
        <v>34495.01</v>
      </c>
      <c r="N78" s="233">
        <v>0</v>
      </c>
      <c r="P78" s="253">
        <v>160</v>
      </c>
      <c r="Q78" s="253">
        <v>1625943.2</v>
      </c>
      <c r="S78" s="230">
        <v>770321.05</v>
      </c>
      <c r="W78" s="230">
        <v>270320</v>
      </c>
      <c r="Z78" s="231">
        <v>536527</v>
      </c>
      <c r="AC78" s="231">
        <v>202498</v>
      </c>
      <c r="AD78" s="231">
        <v>78370.37</v>
      </c>
      <c r="AG78" s="76">
        <f t="shared" si="7"/>
        <v>273865.99</v>
      </c>
      <c r="AH78" s="31">
        <f t="shared" si="8"/>
        <v>0</v>
      </c>
      <c r="AI78" s="21">
        <f t="shared" si="12"/>
        <v>273865.99</v>
      </c>
      <c r="AJ78" s="15">
        <f t="shared" si="9"/>
        <v>1040641.05</v>
      </c>
      <c r="AK78" s="16">
        <f t="shared" si="10"/>
        <v>817395.37</v>
      </c>
      <c r="AL78" s="26">
        <f t="shared" si="11"/>
        <v>223245.68000000005</v>
      </c>
    </row>
    <row r="79" spans="1:38" x14ac:dyDescent="0.2">
      <c r="A79" s="1" t="s">
        <v>481</v>
      </c>
      <c r="B79" s="1" t="s">
        <v>482</v>
      </c>
      <c r="C79" s="66">
        <v>3747</v>
      </c>
      <c r="D79" s="67" t="s">
        <v>1153</v>
      </c>
      <c r="E79" s="253" t="s">
        <v>3099</v>
      </c>
      <c r="F79" s="229">
        <v>146350.43</v>
      </c>
      <c r="H79" s="229">
        <v>72333.119999999995</v>
      </c>
      <c r="I79" s="253">
        <v>440382.92</v>
      </c>
      <c r="J79" s="253">
        <v>59817.64</v>
      </c>
      <c r="Q79" s="253">
        <v>1700209.39</v>
      </c>
      <c r="S79" s="230">
        <v>918616.46</v>
      </c>
      <c r="T79" s="230">
        <v>60000</v>
      </c>
      <c r="W79" s="230">
        <v>664010</v>
      </c>
      <c r="Z79" s="231">
        <v>1049942</v>
      </c>
      <c r="AC79" s="231">
        <v>357210.74</v>
      </c>
      <c r="AD79" s="231">
        <v>56373.16</v>
      </c>
      <c r="AG79" s="76">
        <f t="shared" si="7"/>
        <v>218683.55</v>
      </c>
      <c r="AH79" s="31">
        <f t="shared" si="8"/>
        <v>0</v>
      </c>
      <c r="AI79" s="21">
        <f t="shared" si="12"/>
        <v>218683.55</v>
      </c>
      <c r="AJ79" s="15">
        <f t="shared" si="9"/>
        <v>1642626.46</v>
      </c>
      <c r="AK79" s="16">
        <f t="shared" si="10"/>
        <v>1463525.9</v>
      </c>
      <c r="AL79" s="26">
        <f t="shared" si="11"/>
        <v>179100.56000000006</v>
      </c>
    </row>
    <row r="80" spans="1:38" x14ac:dyDescent="0.2">
      <c r="A80" s="1" t="s">
        <v>481</v>
      </c>
      <c r="B80" s="1" t="s">
        <v>482</v>
      </c>
      <c r="C80" s="66">
        <v>3095</v>
      </c>
      <c r="D80" s="67" t="s">
        <v>1154</v>
      </c>
      <c r="E80" s="253" t="s">
        <v>3100</v>
      </c>
      <c r="F80" s="229">
        <v>236332.79</v>
      </c>
      <c r="H80" s="229">
        <v>55248.05</v>
      </c>
      <c r="I80" s="253">
        <v>569948.09</v>
      </c>
      <c r="J80" s="253">
        <v>48314.96</v>
      </c>
      <c r="P80" s="253">
        <v>10263</v>
      </c>
      <c r="Q80" s="253">
        <v>1448416.88</v>
      </c>
      <c r="S80" s="230">
        <v>872660.38</v>
      </c>
      <c r="W80" s="230">
        <v>641770</v>
      </c>
      <c r="Y80" s="230">
        <v>1300</v>
      </c>
      <c r="Z80" s="231">
        <v>901993</v>
      </c>
      <c r="AC80" s="231">
        <v>268979.49</v>
      </c>
      <c r="AD80" s="231">
        <v>57256.89</v>
      </c>
      <c r="AG80" s="76">
        <f t="shared" si="7"/>
        <v>291580.84000000003</v>
      </c>
      <c r="AH80" s="31">
        <f t="shared" si="8"/>
        <v>0</v>
      </c>
      <c r="AI80" s="21">
        <f t="shared" si="12"/>
        <v>291580.84000000003</v>
      </c>
      <c r="AJ80" s="15">
        <f t="shared" si="9"/>
        <v>1515730.38</v>
      </c>
      <c r="AK80" s="16">
        <f t="shared" si="10"/>
        <v>1228229.3799999999</v>
      </c>
      <c r="AL80" s="26">
        <f t="shared" si="11"/>
        <v>287501</v>
      </c>
    </row>
    <row r="81" spans="1:38" x14ac:dyDescent="0.2">
      <c r="A81" s="1" t="s">
        <v>481</v>
      </c>
      <c r="B81" s="1" t="s">
        <v>482</v>
      </c>
      <c r="C81" s="66">
        <v>1530</v>
      </c>
      <c r="D81" s="67" t="s">
        <v>1155</v>
      </c>
      <c r="E81" s="253" t="s">
        <v>3101</v>
      </c>
      <c r="F81" s="229">
        <v>222283.23</v>
      </c>
      <c r="H81" s="229">
        <v>13324.61</v>
      </c>
      <c r="I81" s="253">
        <v>457997.43</v>
      </c>
      <c r="J81" s="253">
        <v>222631.02</v>
      </c>
      <c r="Q81" s="253">
        <v>2079850.72</v>
      </c>
      <c r="S81" s="230">
        <v>606524.74</v>
      </c>
      <c r="W81" s="230">
        <v>399110</v>
      </c>
      <c r="Z81" s="231">
        <v>631172</v>
      </c>
      <c r="AC81" s="231">
        <v>193223.82</v>
      </c>
      <c r="AD81" s="231">
        <v>82792.539999999994</v>
      </c>
      <c r="AG81" s="76">
        <f t="shared" si="7"/>
        <v>235607.84000000003</v>
      </c>
      <c r="AH81" s="31">
        <f t="shared" si="8"/>
        <v>0</v>
      </c>
      <c r="AI81" s="21">
        <f t="shared" si="12"/>
        <v>235607.84000000003</v>
      </c>
      <c r="AJ81" s="15">
        <f t="shared" si="9"/>
        <v>1005634.74</v>
      </c>
      <c r="AK81" s="16">
        <f t="shared" si="10"/>
        <v>907188.3600000001</v>
      </c>
      <c r="AL81" s="26">
        <f t="shared" si="11"/>
        <v>98446.379999999888</v>
      </c>
    </row>
    <row r="82" spans="1:38" x14ac:dyDescent="0.2">
      <c r="A82" s="1" t="s">
        <v>481</v>
      </c>
      <c r="B82" s="1" t="s">
        <v>482</v>
      </c>
      <c r="C82" s="66">
        <v>4004</v>
      </c>
      <c r="D82" s="67" t="s">
        <v>1156</v>
      </c>
      <c r="E82" s="253" t="s">
        <v>3102</v>
      </c>
      <c r="F82" s="229">
        <v>166570.91</v>
      </c>
      <c r="H82" s="229">
        <v>27033.77</v>
      </c>
      <c r="I82" s="253">
        <v>540531.67000000004</v>
      </c>
      <c r="J82" s="253">
        <v>66464.509999999995</v>
      </c>
      <c r="Q82" s="253">
        <v>1478004.6</v>
      </c>
      <c r="S82" s="230">
        <v>780547.52</v>
      </c>
      <c r="W82" s="230">
        <v>259350</v>
      </c>
      <c r="Z82" s="231">
        <v>506907.92</v>
      </c>
      <c r="AC82" s="231">
        <v>211055.58</v>
      </c>
      <c r="AD82" s="231">
        <v>57864.02</v>
      </c>
      <c r="AG82" s="76">
        <f t="shared" si="7"/>
        <v>193604.68</v>
      </c>
      <c r="AH82" s="31">
        <f t="shared" si="8"/>
        <v>0</v>
      </c>
      <c r="AI82" s="21">
        <f t="shared" si="12"/>
        <v>193604.68</v>
      </c>
      <c r="AJ82" s="15">
        <f t="shared" si="9"/>
        <v>1039897.52</v>
      </c>
      <c r="AK82" s="16">
        <f t="shared" si="10"/>
        <v>775827.52</v>
      </c>
      <c r="AL82" s="26">
        <f t="shared" si="11"/>
        <v>264070</v>
      </c>
    </row>
    <row r="83" spans="1:38" x14ac:dyDescent="0.2">
      <c r="A83" s="1" t="s">
        <v>481</v>
      </c>
      <c r="B83" s="1" t="s">
        <v>482</v>
      </c>
      <c r="C83" s="66">
        <v>6265</v>
      </c>
      <c r="D83" s="67" t="s">
        <v>1157</v>
      </c>
      <c r="E83" s="253" t="s">
        <v>3103</v>
      </c>
      <c r="F83" s="229">
        <v>386941.47</v>
      </c>
      <c r="H83" s="229">
        <v>64069.96</v>
      </c>
      <c r="I83" s="253">
        <v>334901.59999999998</v>
      </c>
      <c r="J83" s="253">
        <v>704264.51</v>
      </c>
      <c r="N83" s="233">
        <v>413</v>
      </c>
      <c r="Q83" s="253">
        <v>1774409.19</v>
      </c>
      <c r="S83" s="230">
        <v>1008509.59</v>
      </c>
      <c r="T83" s="230">
        <v>155020</v>
      </c>
      <c r="W83" s="230">
        <v>737870</v>
      </c>
      <c r="Z83" s="231">
        <v>1080960</v>
      </c>
      <c r="AC83" s="231">
        <v>294469.8</v>
      </c>
      <c r="AD83" s="231">
        <v>98505.12</v>
      </c>
      <c r="AG83" s="76">
        <f t="shared" si="7"/>
        <v>451011.43</v>
      </c>
      <c r="AH83" s="31">
        <f t="shared" si="8"/>
        <v>413</v>
      </c>
      <c r="AI83" s="21">
        <f t="shared" si="12"/>
        <v>450598.43</v>
      </c>
      <c r="AJ83" s="15">
        <f t="shared" si="9"/>
        <v>1901399.5899999999</v>
      </c>
      <c r="AK83" s="16">
        <f t="shared" si="10"/>
        <v>1473934.92</v>
      </c>
      <c r="AL83" s="26">
        <f t="shared" si="11"/>
        <v>427464.66999999993</v>
      </c>
    </row>
    <row r="84" spans="1:38" x14ac:dyDescent="0.2">
      <c r="A84" s="1" t="s">
        <v>481</v>
      </c>
      <c r="B84" s="1" t="s">
        <v>482</v>
      </c>
      <c r="C84" s="66">
        <v>4051</v>
      </c>
      <c r="D84" s="67" t="s">
        <v>1158</v>
      </c>
      <c r="E84" s="253" t="s">
        <v>3104</v>
      </c>
      <c r="F84" s="229">
        <v>236818.14</v>
      </c>
      <c r="H84" s="229">
        <v>64555.19</v>
      </c>
      <c r="I84" s="253">
        <v>729197.92</v>
      </c>
      <c r="J84" s="253">
        <v>53680.4</v>
      </c>
      <c r="L84" s="233">
        <v>-3000</v>
      </c>
      <c r="Q84" s="253">
        <v>1568940.19</v>
      </c>
      <c r="S84" s="230">
        <v>979501.64</v>
      </c>
      <c r="T84" s="230">
        <v>87970</v>
      </c>
      <c r="W84" s="230">
        <v>889100</v>
      </c>
      <c r="Z84" s="231">
        <v>1216276</v>
      </c>
      <c r="AC84" s="231">
        <v>244299.01</v>
      </c>
      <c r="AD84" s="231">
        <v>61408.35</v>
      </c>
      <c r="AG84" s="76">
        <f t="shared" si="7"/>
        <v>301373.33</v>
      </c>
      <c r="AH84" s="31">
        <f t="shared" si="8"/>
        <v>-3000</v>
      </c>
      <c r="AI84" s="21">
        <f t="shared" si="12"/>
        <v>304373.33</v>
      </c>
      <c r="AJ84" s="15">
        <f t="shared" si="9"/>
        <v>1956571.6400000001</v>
      </c>
      <c r="AK84" s="16">
        <f t="shared" si="10"/>
        <v>1521983.36</v>
      </c>
      <c r="AL84" s="26">
        <f t="shared" si="11"/>
        <v>434588.28</v>
      </c>
    </row>
    <row r="85" spans="1:38" x14ac:dyDescent="0.2">
      <c r="A85" s="1" t="s">
        <v>481</v>
      </c>
      <c r="B85" s="1" t="s">
        <v>482</v>
      </c>
      <c r="C85" s="66">
        <v>3423</v>
      </c>
      <c r="D85" s="67" t="s">
        <v>1159</v>
      </c>
      <c r="E85" s="253" t="s">
        <v>3105</v>
      </c>
      <c r="F85" s="229">
        <v>238230.14</v>
      </c>
      <c r="H85" s="229">
        <v>29173.73</v>
      </c>
      <c r="I85" s="253">
        <v>381048.66</v>
      </c>
      <c r="J85" s="253">
        <v>31950.55</v>
      </c>
      <c r="Q85" s="253">
        <v>1499346.49</v>
      </c>
      <c r="S85" s="230">
        <v>744380.74</v>
      </c>
      <c r="W85" s="230">
        <v>567610</v>
      </c>
      <c r="Z85" s="231">
        <v>902103.98</v>
      </c>
      <c r="AC85" s="231">
        <v>222045.5</v>
      </c>
      <c r="AD85" s="231">
        <v>69182.990000000005</v>
      </c>
      <c r="AG85" s="76">
        <f t="shared" si="7"/>
        <v>267403.87</v>
      </c>
      <c r="AH85" s="31">
        <f t="shared" si="8"/>
        <v>0</v>
      </c>
      <c r="AI85" s="21">
        <f t="shared" si="12"/>
        <v>267403.87</v>
      </c>
      <c r="AJ85" s="15">
        <f t="shared" si="9"/>
        <v>1311990.74</v>
      </c>
      <c r="AK85" s="16">
        <f t="shared" si="10"/>
        <v>1193332.47</v>
      </c>
      <c r="AL85" s="26">
        <f t="shared" si="11"/>
        <v>118658.27000000002</v>
      </c>
    </row>
    <row r="86" spans="1:38" x14ac:dyDescent="0.2">
      <c r="A86" s="1" t="s">
        <v>481</v>
      </c>
      <c r="B86" s="1" t="s">
        <v>482</v>
      </c>
      <c r="C86" s="66">
        <v>1355</v>
      </c>
      <c r="D86" s="67" t="s">
        <v>1160</v>
      </c>
      <c r="E86" s="253" t="s">
        <v>3212</v>
      </c>
      <c r="F86" s="229">
        <v>141696.25</v>
      </c>
      <c r="H86" s="229">
        <v>24802.9</v>
      </c>
      <c r="I86" s="253">
        <v>476877.13</v>
      </c>
      <c r="J86" s="253">
        <v>23338</v>
      </c>
      <c r="N86" s="233">
        <v>3734</v>
      </c>
      <c r="Q86" s="253">
        <v>2293429.0699999998</v>
      </c>
      <c r="S86" s="230">
        <v>510366.65</v>
      </c>
      <c r="W86" s="230">
        <v>125870</v>
      </c>
      <c r="Z86" s="231">
        <v>289355</v>
      </c>
      <c r="AC86" s="231">
        <v>192403.54</v>
      </c>
      <c r="AD86" s="231">
        <v>47083.86</v>
      </c>
      <c r="AG86" s="76">
        <f t="shared" si="7"/>
        <v>166499.15</v>
      </c>
      <c r="AH86" s="31">
        <f t="shared" si="8"/>
        <v>3734</v>
      </c>
      <c r="AI86" s="21">
        <f t="shared" si="12"/>
        <v>162765.15</v>
      </c>
      <c r="AJ86" s="15">
        <f t="shared" si="9"/>
        <v>636236.65</v>
      </c>
      <c r="AK86" s="16">
        <f t="shared" si="10"/>
        <v>528842.4</v>
      </c>
      <c r="AL86" s="26">
        <f t="shared" si="11"/>
        <v>107394.25</v>
      </c>
    </row>
    <row r="87" spans="1:38" x14ac:dyDescent="0.2">
      <c r="A87" s="1" t="s">
        <v>485</v>
      </c>
      <c r="B87" s="1" t="s">
        <v>486</v>
      </c>
      <c r="C87" s="66">
        <v>2146</v>
      </c>
      <c r="D87" s="67" t="s">
        <v>1161</v>
      </c>
      <c r="E87" s="253" t="s">
        <v>3106</v>
      </c>
      <c r="F87" s="229">
        <v>670434.03</v>
      </c>
      <c r="H87" s="229">
        <v>37442.550000000003</v>
      </c>
      <c r="I87" s="253">
        <v>485024.45</v>
      </c>
      <c r="J87" s="253">
        <v>45822.48</v>
      </c>
      <c r="Q87" s="253">
        <v>1525529.54</v>
      </c>
      <c r="S87" s="230">
        <v>439834.6</v>
      </c>
      <c r="W87" s="230">
        <v>390650</v>
      </c>
      <c r="Z87" s="231">
        <v>498300</v>
      </c>
      <c r="AC87" s="231">
        <v>235709.34</v>
      </c>
      <c r="AD87" s="231">
        <v>118941.96</v>
      </c>
      <c r="AG87" s="76">
        <f t="shared" ref="AG87:AG150" si="13">SUM(F87:H87)</f>
        <v>707876.58000000007</v>
      </c>
      <c r="AH87" s="31">
        <f t="shared" ref="AH87:AH150" si="14">SUM(K87:N87)</f>
        <v>0</v>
      </c>
      <c r="AI87" s="21">
        <f t="shared" si="12"/>
        <v>707876.58000000007</v>
      </c>
      <c r="AJ87" s="15">
        <f t="shared" ref="AJ87:AJ150" si="15">SUM(R87:Y87)</f>
        <v>830484.6</v>
      </c>
      <c r="AK87" s="16">
        <f t="shared" ref="AK87:AK150" si="16">SUM(Z87:AF87)</f>
        <v>852951.29999999993</v>
      </c>
      <c r="AL87" s="26">
        <f t="shared" ref="AL87:AL150" si="17">AJ87-AK87</f>
        <v>-22466.699999999953</v>
      </c>
    </row>
    <row r="88" spans="1:38" x14ac:dyDescent="0.2">
      <c r="A88" s="1" t="s">
        <v>485</v>
      </c>
      <c r="B88" s="1" t="s">
        <v>486</v>
      </c>
      <c r="C88" s="66">
        <v>1277</v>
      </c>
      <c r="D88" s="67" t="s">
        <v>1162</v>
      </c>
      <c r="E88" s="253" t="s">
        <v>3107</v>
      </c>
      <c r="F88" s="229">
        <v>539612.18000000005</v>
      </c>
      <c r="H88" s="229">
        <v>13492.18</v>
      </c>
      <c r="I88" s="253">
        <v>2183137</v>
      </c>
      <c r="J88" s="253">
        <v>10984.95</v>
      </c>
      <c r="Q88" s="253">
        <v>1451545.03</v>
      </c>
      <c r="S88" s="230">
        <v>366146.31</v>
      </c>
      <c r="W88" s="230">
        <v>461400</v>
      </c>
      <c r="Z88" s="231">
        <v>574600</v>
      </c>
      <c r="AC88" s="231">
        <v>101047.87</v>
      </c>
      <c r="AD88" s="231">
        <v>47424.98</v>
      </c>
      <c r="AG88" s="76">
        <f t="shared" si="13"/>
        <v>553104.3600000001</v>
      </c>
      <c r="AH88" s="31">
        <f t="shared" si="14"/>
        <v>0</v>
      </c>
      <c r="AI88" s="21">
        <f t="shared" si="12"/>
        <v>553104.3600000001</v>
      </c>
      <c r="AJ88" s="15">
        <f t="shared" si="15"/>
        <v>827546.31</v>
      </c>
      <c r="AK88" s="16">
        <f t="shared" si="16"/>
        <v>723072.85</v>
      </c>
      <c r="AL88" s="26">
        <f t="shared" si="17"/>
        <v>104473.46000000008</v>
      </c>
    </row>
    <row r="89" spans="1:38" x14ac:dyDescent="0.2">
      <c r="A89" s="1" t="s">
        <v>485</v>
      </c>
      <c r="B89" s="1" t="s">
        <v>486</v>
      </c>
      <c r="C89" s="66">
        <v>2783</v>
      </c>
      <c r="D89" s="67" t="s">
        <v>1163</v>
      </c>
      <c r="E89" s="253" t="s">
        <v>3108</v>
      </c>
      <c r="F89" s="229">
        <v>967351.58</v>
      </c>
      <c r="H89" s="229">
        <v>26597.4</v>
      </c>
      <c r="I89" s="253">
        <v>2127211.5299999998</v>
      </c>
      <c r="J89" s="253">
        <v>-63582.33</v>
      </c>
      <c r="N89" s="233">
        <v>-330.37</v>
      </c>
      <c r="Q89" s="253">
        <v>328050.34000000003</v>
      </c>
      <c r="S89" s="230">
        <v>373919.41</v>
      </c>
      <c r="T89" s="230">
        <v>215150</v>
      </c>
      <c r="W89" s="230">
        <v>600420</v>
      </c>
      <c r="Z89" s="231">
        <v>657223</v>
      </c>
      <c r="AC89" s="231">
        <v>178365.44</v>
      </c>
      <c r="AD89" s="231">
        <v>263585.33</v>
      </c>
      <c r="AG89" s="76">
        <f t="shared" si="13"/>
        <v>993948.98</v>
      </c>
      <c r="AH89" s="31">
        <f t="shared" si="14"/>
        <v>-330.37</v>
      </c>
      <c r="AI89" s="21">
        <f t="shared" si="12"/>
        <v>994279.35</v>
      </c>
      <c r="AJ89" s="15">
        <f t="shared" si="15"/>
        <v>1189489.4099999999</v>
      </c>
      <c r="AK89" s="16">
        <f t="shared" si="16"/>
        <v>1099173.77</v>
      </c>
      <c r="AL89" s="26">
        <f t="shared" si="17"/>
        <v>90315.639999999898</v>
      </c>
    </row>
    <row r="90" spans="1:38" x14ac:dyDescent="0.2">
      <c r="A90" s="1" t="s">
        <v>485</v>
      </c>
      <c r="B90" s="1" t="s">
        <v>486</v>
      </c>
      <c r="C90" s="66">
        <v>1769</v>
      </c>
      <c r="D90" s="67" t="s">
        <v>1164</v>
      </c>
      <c r="E90" s="253" t="s">
        <v>3201</v>
      </c>
      <c r="F90" s="229">
        <v>311766.09999999998</v>
      </c>
      <c r="H90" s="229">
        <v>25117.11</v>
      </c>
      <c r="I90" s="253">
        <v>241857.68</v>
      </c>
      <c r="J90" s="253">
        <v>59489.07</v>
      </c>
      <c r="Q90" s="253">
        <v>1852229.71</v>
      </c>
      <c r="S90" s="230">
        <v>338564.83</v>
      </c>
      <c r="W90" s="230">
        <v>804950</v>
      </c>
      <c r="Z90" s="231">
        <v>905400</v>
      </c>
      <c r="AC90" s="231">
        <v>111669.79</v>
      </c>
      <c r="AD90" s="231">
        <v>40748.730000000003</v>
      </c>
      <c r="AG90" s="76">
        <f t="shared" si="13"/>
        <v>336883.20999999996</v>
      </c>
      <c r="AH90" s="31">
        <f t="shared" si="14"/>
        <v>0</v>
      </c>
      <c r="AI90" s="21">
        <f t="shared" si="12"/>
        <v>336883.20999999996</v>
      </c>
      <c r="AJ90" s="15">
        <f t="shared" si="15"/>
        <v>1143514.83</v>
      </c>
      <c r="AK90" s="16">
        <f t="shared" si="16"/>
        <v>1057818.52</v>
      </c>
      <c r="AL90" s="26">
        <f t="shared" si="17"/>
        <v>85696.310000000056</v>
      </c>
    </row>
    <row r="91" spans="1:38" ht="16.5" customHeight="1" x14ac:dyDescent="0.2">
      <c r="A91" s="1" t="s">
        <v>489</v>
      </c>
      <c r="B91" s="1" t="s">
        <v>490</v>
      </c>
      <c r="C91" s="66">
        <v>5781</v>
      </c>
      <c r="D91" s="67" t="s">
        <v>1165</v>
      </c>
      <c r="E91" s="253" t="s">
        <v>3109</v>
      </c>
      <c r="F91" s="229">
        <v>503675.93</v>
      </c>
      <c r="H91" s="229">
        <v>24306.73</v>
      </c>
      <c r="I91" s="253">
        <v>280841.46999999997</v>
      </c>
      <c r="J91" s="253">
        <v>2536.0500000000002</v>
      </c>
      <c r="N91" s="233">
        <v>0</v>
      </c>
      <c r="P91" s="253">
        <v>3544.36</v>
      </c>
      <c r="Q91" s="253">
        <v>2452917.63</v>
      </c>
      <c r="S91" s="230">
        <v>1014899.48</v>
      </c>
      <c r="T91" s="230">
        <v>105000</v>
      </c>
      <c r="U91" s="230">
        <v>3.95</v>
      </c>
      <c r="W91" s="230">
        <v>1058250</v>
      </c>
      <c r="Y91" s="230">
        <v>17500</v>
      </c>
      <c r="Z91" s="231">
        <v>1467892</v>
      </c>
      <c r="AA91" s="231">
        <v>5204</v>
      </c>
      <c r="AC91" s="231">
        <v>359919.35</v>
      </c>
      <c r="AD91" s="231">
        <v>18968.82</v>
      </c>
      <c r="AG91" s="76">
        <f t="shared" si="13"/>
        <v>527982.66</v>
      </c>
      <c r="AH91" s="31">
        <f t="shared" si="14"/>
        <v>0</v>
      </c>
      <c r="AI91" s="21">
        <f t="shared" si="12"/>
        <v>527982.66</v>
      </c>
      <c r="AJ91" s="15">
        <f t="shared" si="15"/>
        <v>2195653.4299999997</v>
      </c>
      <c r="AK91" s="16">
        <f t="shared" si="16"/>
        <v>1851984.1700000002</v>
      </c>
      <c r="AL91" s="26">
        <f t="shared" si="17"/>
        <v>343669.25999999954</v>
      </c>
    </row>
    <row r="92" spans="1:38" x14ac:dyDescent="0.2">
      <c r="A92" s="1" t="s">
        <v>489</v>
      </c>
      <c r="B92" s="1" t="s">
        <v>490</v>
      </c>
      <c r="C92" s="66">
        <v>2515</v>
      </c>
      <c r="D92" s="67" t="s">
        <v>1166</v>
      </c>
      <c r="E92" s="253" t="s">
        <v>3110</v>
      </c>
      <c r="F92" s="229">
        <v>163063.45000000001</v>
      </c>
      <c r="H92" s="229">
        <v>27914.95</v>
      </c>
      <c r="I92" s="253">
        <v>12121.82</v>
      </c>
      <c r="J92" s="253">
        <v>49967.77</v>
      </c>
      <c r="Q92" s="253">
        <v>1997915.47</v>
      </c>
      <c r="S92" s="230">
        <v>637323.16</v>
      </c>
      <c r="T92" s="230">
        <v>85000</v>
      </c>
      <c r="W92" s="230">
        <v>641000</v>
      </c>
      <c r="Y92" s="230">
        <v>7500</v>
      </c>
      <c r="Z92" s="231">
        <v>878910.34</v>
      </c>
      <c r="AA92" s="231">
        <v>4084</v>
      </c>
      <c r="AC92" s="231">
        <v>268071.39</v>
      </c>
      <c r="AD92" s="231">
        <v>13137.85</v>
      </c>
      <c r="AG92" s="76">
        <f t="shared" si="13"/>
        <v>190978.40000000002</v>
      </c>
      <c r="AH92" s="31">
        <f t="shared" si="14"/>
        <v>0</v>
      </c>
      <c r="AI92" s="21">
        <f t="shared" si="12"/>
        <v>190978.40000000002</v>
      </c>
      <c r="AJ92" s="15">
        <f t="shared" si="15"/>
        <v>1370823.1600000001</v>
      </c>
      <c r="AK92" s="16">
        <f t="shared" si="16"/>
        <v>1164203.58</v>
      </c>
      <c r="AL92" s="26">
        <f t="shared" si="17"/>
        <v>206619.58000000007</v>
      </c>
    </row>
    <row r="93" spans="1:38" x14ac:dyDescent="0.2">
      <c r="A93" s="1" t="s">
        <v>489</v>
      </c>
      <c r="B93" s="1" t="s">
        <v>490</v>
      </c>
      <c r="C93" s="66">
        <v>3488</v>
      </c>
      <c r="D93" s="67" t="s">
        <v>1167</v>
      </c>
      <c r="E93" s="253" t="s">
        <v>3111</v>
      </c>
      <c r="F93" s="229">
        <v>207449.91</v>
      </c>
      <c r="G93" s="229">
        <v>15000</v>
      </c>
      <c r="H93" s="229">
        <v>43798.080000000002</v>
      </c>
      <c r="I93" s="253">
        <v>5</v>
      </c>
      <c r="J93" s="253">
        <v>175613.74</v>
      </c>
      <c r="N93" s="233">
        <v>652</v>
      </c>
      <c r="P93" s="253">
        <v>44240.35</v>
      </c>
      <c r="Q93" s="253">
        <v>2154589.06</v>
      </c>
      <c r="S93" s="230">
        <v>899371.8</v>
      </c>
      <c r="T93" s="230">
        <v>50000</v>
      </c>
      <c r="U93" s="230">
        <v>18.100000000000001</v>
      </c>
      <c r="W93" s="230">
        <v>854550</v>
      </c>
      <c r="Y93" s="230">
        <v>15000</v>
      </c>
      <c r="Z93" s="231">
        <v>1363999</v>
      </c>
      <c r="AA93" s="231">
        <v>4926</v>
      </c>
      <c r="AC93" s="231">
        <v>417928.12</v>
      </c>
      <c r="AD93" s="231">
        <v>31035.37</v>
      </c>
      <c r="AG93" s="76">
        <f t="shared" si="13"/>
        <v>266247.99</v>
      </c>
      <c r="AH93" s="31">
        <f t="shared" si="14"/>
        <v>652</v>
      </c>
      <c r="AI93" s="21">
        <f t="shared" si="12"/>
        <v>265595.99</v>
      </c>
      <c r="AJ93" s="15">
        <f t="shared" si="15"/>
        <v>1818939.9</v>
      </c>
      <c r="AK93" s="16">
        <f t="shared" si="16"/>
        <v>1817888.4900000002</v>
      </c>
      <c r="AL93" s="26">
        <f t="shared" si="17"/>
        <v>1051.4099999996834</v>
      </c>
    </row>
    <row r="94" spans="1:38" x14ac:dyDescent="0.2">
      <c r="A94" s="1" t="s">
        <v>489</v>
      </c>
      <c r="B94" s="1" t="s">
        <v>490</v>
      </c>
      <c r="C94" s="66">
        <v>5980</v>
      </c>
      <c r="D94" s="67" t="s">
        <v>1168</v>
      </c>
      <c r="E94" s="253" t="s">
        <v>3112</v>
      </c>
      <c r="F94" s="229">
        <v>418282.56</v>
      </c>
      <c r="H94" s="229">
        <v>71727.05</v>
      </c>
      <c r="I94" s="253">
        <v>3</v>
      </c>
      <c r="J94" s="253">
        <v>45</v>
      </c>
      <c r="N94" s="233">
        <v>500</v>
      </c>
      <c r="P94" s="253">
        <v>-4494</v>
      </c>
      <c r="Q94" s="253">
        <v>679279.9</v>
      </c>
      <c r="S94" s="230">
        <v>1088191.82</v>
      </c>
      <c r="W94" s="230">
        <v>764700</v>
      </c>
      <c r="Z94" s="231">
        <v>1209668</v>
      </c>
      <c r="AA94" s="231">
        <v>3946</v>
      </c>
      <c r="AC94" s="231">
        <v>435999.37</v>
      </c>
      <c r="AD94" s="231">
        <v>9772.44</v>
      </c>
      <c r="AG94" s="76">
        <f t="shared" si="13"/>
        <v>490009.61</v>
      </c>
      <c r="AH94" s="31">
        <f t="shared" si="14"/>
        <v>500</v>
      </c>
      <c r="AI94" s="21">
        <f t="shared" si="12"/>
        <v>489509.61</v>
      </c>
      <c r="AJ94" s="15">
        <f t="shared" si="15"/>
        <v>1852891.82</v>
      </c>
      <c r="AK94" s="16">
        <f t="shared" si="16"/>
        <v>1659385.81</v>
      </c>
      <c r="AL94" s="26">
        <f t="shared" si="17"/>
        <v>193506.01</v>
      </c>
    </row>
    <row r="95" spans="1:38" x14ac:dyDescent="0.2">
      <c r="A95" s="1" t="s">
        <v>489</v>
      </c>
      <c r="B95" s="1" t="s">
        <v>490</v>
      </c>
      <c r="C95" s="66">
        <v>4020</v>
      </c>
      <c r="D95" s="67" t="s">
        <v>1169</v>
      </c>
      <c r="E95" s="253" t="s">
        <v>3113</v>
      </c>
      <c r="F95" s="229">
        <v>273795.57</v>
      </c>
      <c r="H95" s="229">
        <v>18990.259999999998</v>
      </c>
      <c r="I95" s="253">
        <v>4794.21</v>
      </c>
      <c r="J95" s="253">
        <v>91635.89</v>
      </c>
      <c r="N95" s="233">
        <v>500.5</v>
      </c>
      <c r="P95" s="253">
        <v>-10149.129999999999</v>
      </c>
      <c r="Q95" s="253">
        <v>2305013.7999999998</v>
      </c>
      <c r="S95" s="230">
        <v>666299.65</v>
      </c>
      <c r="U95" s="230">
        <v>6.83</v>
      </c>
      <c r="W95" s="230">
        <v>872000</v>
      </c>
      <c r="Y95" s="230">
        <v>12500</v>
      </c>
      <c r="Z95" s="231">
        <v>1224140</v>
      </c>
      <c r="AC95" s="231">
        <v>468657.01</v>
      </c>
      <c r="AD95" s="231">
        <v>15417.6</v>
      </c>
      <c r="AG95" s="76">
        <f t="shared" si="13"/>
        <v>292785.83</v>
      </c>
      <c r="AH95" s="31">
        <f t="shared" si="14"/>
        <v>500.5</v>
      </c>
      <c r="AI95" s="21">
        <f t="shared" si="12"/>
        <v>292285.33</v>
      </c>
      <c r="AJ95" s="15">
        <f t="shared" si="15"/>
        <v>1550806.48</v>
      </c>
      <c r="AK95" s="16">
        <f t="shared" si="16"/>
        <v>1708214.61</v>
      </c>
      <c r="AL95" s="26">
        <f t="shared" si="17"/>
        <v>-157408.13000000012</v>
      </c>
    </row>
    <row r="96" spans="1:38" x14ac:dyDescent="0.2">
      <c r="A96" s="1" t="s">
        <v>489</v>
      </c>
      <c r="B96" s="1" t="s">
        <v>490</v>
      </c>
      <c r="C96" s="66">
        <v>4210</v>
      </c>
      <c r="D96" s="67" t="s">
        <v>1170</v>
      </c>
      <c r="E96" s="253" t="s">
        <v>3114</v>
      </c>
      <c r="F96" s="229">
        <v>488132.23</v>
      </c>
      <c r="H96" s="229">
        <v>36267.39</v>
      </c>
      <c r="I96" s="253">
        <v>4</v>
      </c>
      <c r="J96" s="253">
        <v>14547.38</v>
      </c>
      <c r="N96" s="233">
        <v>256.14</v>
      </c>
      <c r="P96" s="253">
        <v>78026.899999999994</v>
      </c>
      <c r="Q96" s="253">
        <v>266818</v>
      </c>
      <c r="S96" s="230">
        <v>988288.96</v>
      </c>
      <c r="T96" s="230">
        <v>158000</v>
      </c>
      <c r="U96" s="230">
        <v>13.15</v>
      </c>
      <c r="W96" s="230">
        <v>855800</v>
      </c>
      <c r="Y96" s="230">
        <v>15000</v>
      </c>
      <c r="Z96" s="231">
        <v>1255884</v>
      </c>
      <c r="AA96" s="231">
        <v>2255</v>
      </c>
      <c r="AC96" s="231">
        <v>313215.3</v>
      </c>
      <c r="AD96" s="231">
        <v>5612.5</v>
      </c>
      <c r="AG96" s="76">
        <f t="shared" si="13"/>
        <v>524399.62</v>
      </c>
      <c r="AH96" s="31">
        <f t="shared" si="14"/>
        <v>256.14</v>
      </c>
      <c r="AI96" s="21">
        <f t="shared" si="12"/>
        <v>524143.48</v>
      </c>
      <c r="AJ96" s="15">
        <f t="shared" si="15"/>
        <v>2017102.1099999999</v>
      </c>
      <c r="AK96" s="16">
        <f t="shared" si="16"/>
        <v>1576966.8</v>
      </c>
      <c r="AL96" s="26">
        <f t="shared" si="17"/>
        <v>440135.30999999982</v>
      </c>
    </row>
    <row r="97" spans="1:38" x14ac:dyDescent="0.2">
      <c r="A97" s="1" t="s">
        <v>489</v>
      </c>
      <c r="B97" s="1" t="s">
        <v>490</v>
      </c>
      <c r="C97" s="66">
        <v>3316</v>
      </c>
      <c r="D97" s="67" t="s">
        <v>1171</v>
      </c>
      <c r="E97" s="253" t="s">
        <v>3115</v>
      </c>
      <c r="F97" s="229">
        <v>359409.62</v>
      </c>
      <c r="H97" s="229">
        <v>33900.050000000003</v>
      </c>
      <c r="I97" s="253">
        <v>5</v>
      </c>
      <c r="J97" s="253">
        <v>4895.1099999999997</v>
      </c>
      <c r="N97" s="233">
        <v>1986.91</v>
      </c>
      <c r="P97" s="253">
        <v>5605.56</v>
      </c>
      <c r="Q97" s="253">
        <v>1877398.81</v>
      </c>
      <c r="S97" s="230">
        <v>743515.89</v>
      </c>
      <c r="T97" s="230">
        <v>89000</v>
      </c>
      <c r="U97" s="230">
        <v>84.54</v>
      </c>
      <c r="W97" s="230">
        <v>658300</v>
      </c>
      <c r="Y97" s="230">
        <v>7500</v>
      </c>
      <c r="Z97" s="231">
        <v>1008852</v>
      </c>
      <c r="AC97" s="231">
        <v>268051.87</v>
      </c>
      <c r="AD97" s="231">
        <v>219.83</v>
      </c>
      <c r="AG97" s="76">
        <f t="shared" si="13"/>
        <v>393309.67</v>
      </c>
      <c r="AH97" s="31">
        <f t="shared" si="14"/>
        <v>1986.91</v>
      </c>
      <c r="AI97" s="21">
        <f t="shared" si="12"/>
        <v>391322.76</v>
      </c>
      <c r="AJ97" s="15">
        <f t="shared" si="15"/>
        <v>1498400.4300000002</v>
      </c>
      <c r="AK97" s="16">
        <f t="shared" si="16"/>
        <v>1277123.7000000002</v>
      </c>
      <c r="AL97" s="26">
        <f t="shared" si="17"/>
        <v>221276.72999999998</v>
      </c>
    </row>
    <row r="98" spans="1:38" x14ac:dyDescent="0.2">
      <c r="A98" s="1" t="s">
        <v>489</v>
      </c>
      <c r="B98" s="1" t="s">
        <v>490</v>
      </c>
      <c r="C98" s="66">
        <v>6867</v>
      </c>
      <c r="D98" s="67" t="s">
        <v>1172</v>
      </c>
      <c r="E98" s="253" t="s">
        <v>3116</v>
      </c>
      <c r="F98" s="229">
        <v>119773.07</v>
      </c>
      <c r="H98" s="229">
        <v>49499.08</v>
      </c>
      <c r="I98" s="253">
        <v>481722.51</v>
      </c>
      <c r="J98" s="253">
        <v>18567.560000000001</v>
      </c>
      <c r="N98" s="233">
        <v>655.75</v>
      </c>
      <c r="P98" s="253">
        <v>6593</v>
      </c>
      <c r="Q98" s="253">
        <v>804941.61</v>
      </c>
      <c r="S98" s="230">
        <v>876026.96</v>
      </c>
      <c r="T98" s="230">
        <v>17610</v>
      </c>
      <c r="U98" s="230">
        <v>3.37</v>
      </c>
      <c r="W98" s="230">
        <v>691650</v>
      </c>
      <c r="Y98" s="230">
        <v>15000</v>
      </c>
      <c r="Z98" s="231">
        <v>1113841.8400000001</v>
      </c>
      <c r="AC98" s="231">
        <v>428853.83</v>
      </c>
      <c r="AD98" s="231">
        <v>18920.25</v>
      </c>
      <c r="AG98" s="76">
        <f t="shared" si="13"/>
        <v>169272.15000000002</v>
      </c>
      <c r="AH98" s="31">
        <f t="shared" si="14"/>
        <v>655.75</v>
      </c>
      <c r="AI98" s="21">
        <f t="shared" si="12"/>
        <v>168616.40000000002</v>
      </c>
      <c r="AJ98" s="15">
        <f t="shared" si="15"/>
        <v>1600290.33</v>
      </c>
      <c r="AK98" s="16">
        <f t="shared" si="16"/>
        <v>1561615.9200000002</v>
      </c>
      <c r="AL98" s="26">
        <f t="shared" si="17"/>
        <v>38674.409999999916</v>
      </c>
    </row>
    <row r="99" spans="1:38" x14ac:dyDescent="0.2">
      <c r="A99" s="1" t="s">
        <v>489</v>
      </c>
      <c r="B99" s="1" t="s">
        <v>490</v>
      </c>
      <c r="C99" s="66">
        <v>3657</v>
      </c>
      <c r="D99" s="67" t="s">
        <v>1173</v>
      </c>
      <c r="E99" s="253" t="s">
        <v>3117</v>
      </c>
      <c r="F99" s="229">
        <v>494215.49</v>
      </c>
      <c r="H99" s="229">
        <v>32881.42</v>
      </c>
      <c r="I99" s="253">
        <v>3</v>
      </c>
      <c r="J99" s="253">
        <v>4860.1400000000003</v>
      </c>
      <c r="P99" s="253">
        <v>36796.93</v>
      </c>
      <c r="Q99" s="253">
        <v>2543552.06</v>
      </c>
      <c r="S99" s="230">
        <v>651712.81000000006</v>
      </c>
      <c r="W99" s="230">
        <v>556450</v>
      </c>
      <c r="Y99" s="230">
        <v>10000</v>
      </c>
      <c r="Z99" s="231">
        <v>777876</v>
      </c>
      <c r="AA99" s="231">
        <v>3786</v>
      </c>
      <c r="AC99" s="231">
        <v>290643.89</v>
      </c>
      <c r="AD99" s="231">
        <v>250.81</v>
      </c>
      <c r="AG99" s="76">
        <f t="shared" si="13"/>
        <v>527096.91</v>
      </c>
      <c r="AH99" s="31">
        <f t="shared" si="14"/>
        <v>0</v>
      </c>
      <c r="AI99" s="21">
        <f t="shared" si="12"/>
        <v>527096.91</v>
      </c>
      <c r="AJ99" s="15">
        <f t="shared" si="15"/>
        <v>1218162.81</v>
      </c>
      <c r="AK99" s="16">
        <f t="shared" si="16"/>
        <v>1072556.7000000002</v>
      </c>
      <c r="AL99" s="26">
        <f t="shared" si="17"/>
        <v>145606.10999999987</v>
      </c>
    </row>
    <row r="100" spans="1:38" x14ac:dyDescent="0.2">
      <c r="A100" s="1" t="s">
        <v>489</v>
      </c>
      <c r="B100" s="1" t="s">
        <v>490</v>
      </c>
      <c r="C100" s="66">
        <v>6817</v>
      </c>
      <c r="D100" s="67" t="s">
        <v>1174</v>
      </c>
      <c r="E100" s="253" t="s">
        <v>3118</v>
      </c>
      <c r="F100" s="229">
        <v>365921.39</v>
      </c>
      <c r="H100" s="229">
        <v>43019.26</v>
      </c>
      <c r="I100" s="253">
        <v>97335.64</v>
      </c>
      <c r="J100" s="253">
        <v>47758</v>
      </c>
      <c r="N100" s="233">
        <v>103</v>
      </c>
      <c r="P100" s="253">
        <v>19</v>
      </c>
      <c r="Q100" s="253">
        <v>1708771</v>
      </c>
      <c r="S100" s="230">
        <v>926546.19</v>
      </c>
      <c r="T100" s="230">
        <v>55960</v>
      </c>
      <c r="U100" s="230">
        <v>8.0500000000000007</v>
      </c>
      <c r="W100" s="230">
        <v>699400</v>
      </c>
      <c r="Y100" s="230">
        <v>15000</v>
      </c>
      <c r="Z100" s="231">
        <v>1032850</v>
      </c>
      <c r="AA100" s="231">
        <v>4184</v>
      </c>
      <c r="AC100" s="231">
        <v>463014.40000000002</v>
      </c>
      <c r="AD100" s="231">
        <v>38441</v>
      </c>
      <c r="AG100" s="76">
        <f t="shared" si="13"/>
        <v>408940.65</v>
      </c>
      <c r="AH100" s="31">
        <f t="shared" si="14"/>
        <v>103</v>
      </c>
      <c r="AI100" s="21">
        <f t="shared" si="12"/>
        <v>408837.65</v>
      </c>
      <c r="AJ100" s="15">
        <f t="shared" si="15"/>
        <v>1696914.24</v>
      </c>
      <c r="AK100" s="16">
        <f t="shared" si="16"/>
        <v>1538489.4</v>
      </c>
      <c r="AL100" s="26">
        <f t="shared" si="17"/>
        <v>158424.84000000008</v>
      </c>
    </row>
    <row r="101" spans="1:38" x14ac:dyDescent="0.2">
      <c r="A101" s="1" t="s">
        <v>489</v>
      </c>
      <c r="B101" s="1" t="s">
        <v>490</v>
      </c>
      <c r="C101" s="66">
        <v>5077</v>
      </c>
      <c r="D101" s="67" t="s">
        <v>1175</v>
      </c>
      <c r="E101" s="253" t="s">
        <v>3119</v>
      </c>
      <c r="F101" s="229">
        <v>176126.01</v>
      </c>
      <c r="H101" s="229">
        <v>66629.710000000006</v>
      </c>
      <c r="I101" s="253">
        <v>101377.9</v>
      </c>
      <c r="J101" s="253">
        <v>12223.52</v>
      </c>
      <c r="N101" s="233">
        <v>1923</v>
      </c>
      <c r="P101" s="253">
        <v>36979.589999999997</v>
      </c>
      <c r="Q101" s="253">
        <v>2266060.31</v>
      </c>
      <c r="S101" s="230">
        <v>1114955.03</v>
      </c>
      <c r="U101" s="230">
        <v>205.62</v>
      </c>
      <c r="W101" s="230">
        <v>838150</v>
      </c>
      <c r="Y101" s="230">
        <v>15000</v>
      </c>
      <c r="Z101" s="231">
        <v>1368326</v>
      </c>
      <c r="AA101" s="231">
        <v>3946</v>
      </c>
      <c r="AC101" s="231">
        <v>439804.83</v>
      </c>
      <c r="AD101" s="231">
        <v>33284.85</v>
      </c>
      <c r="AG101" s="76">
        <f t="shared" si="13"/>
        <v>242755.72000000003</v>
      </c>
      <c r="AH101" s="31">
        <f t="shared" si="14"/>
        <v>1923</v>
      </c>
      <c r="AI101" s="21">
        <f t="shared" si="12"/>
        <v>240832.72000000003</v>
      </c>
      <c r="AJ101" s="15">
        <f t="shared" si="15"/>
        <v>1968310.6500000001</v>
      </c>
      <c r="AK101" s="16">
        <f t="shared" si="16"/>
        <v>1845361.6800000002</v>
      </c>
      <c r="AL101" s="26">
        <f t="shared" si="17"/>
        <v>122948.96999999997</v>
      </c>
    </row>
    <row r="102" spans="1:38" x14ac:dyDescent="0.2">
      <c r="A102" s="1" t="s">
        <v>489</v>
      </c>
      <c r="B102" s="1" t="s">
        <v>490</v>
      </c>
      <c r="C102" s="66">
        <v>3046</v>
      </c>
      <c r="D102" s="67" t="s">
        <v>1176</v>
      </c>
      <c r="E102" s="253" t="s">
        <v>3120</v>
      </c>
      <c r="F102" s="229">
        <v>189463.23</v>
      </c>
      <c r="H102" s="229">
        <v>15771.6</v>
      </c>
      <c r="I102" s="253">
        <v>4</v>
      </c>
      <c r="J102" s="253">
        <v>5033.97</v>
      </c>
      <c r="P102" s="253">
        <v>-56576.11</v>
      </c>
      <c r="Q102" s="253">
        <v>803987.63</v>
      </c>
      <c r="S102" s="230">
        <v>638483.87</v>
      </c>
      <c r="T102" s="230">
        <v>20000</v>
      </c>
      <c r="W102" s="230">
        <v>467250</v>
      </c>
      <c r="Y102" s="230">
        <v>7500</v>
      </c>
      <c r="Z102" s="231">
        <v>759542</v>
      </c>
      <c r="AA102" s="231">
        <v>3884</v>
      </c>
      <c r="AC102" s="231">
        <v>345186.2</v>
      </c>
      <c r="AD102" s="231">
        <v>694.45</v>
      </c>
      <c r="AG102" s="76">
        <f t="shared" si="13"/>
        <v>205234.83000000002</v>
      </c>
      <c r="AH102" s="31">
        <f t="shared" si="14"/>
        <v>0</v>
      </c>
      <c r="AI102" s="21">
        <f t="shared" si="12"/>
        <v>205234.83000000002</v>
      </c>
      <c r="AJ102" s="15">
        <f t="shared" si="15"/>
        <v>1133233.8700000001</v>
      </c>
      <c r="AK102" s="16">
        <f t="shared" si="16"/>
        <v>1109306.6499999999</v>
      </c>
      <c r="AL102" s="26">
        <f t="shared" si="17"/>
        <v>23927.220000000205</v>
      </c>
    </row>
    <row r="103" spans="1:38" x14ac:dyDescent="0.2">
      <c r="A103" s="1" t="s">
        <v>489</v>
      </c>
      <c r="B103" s="1" t="s">
        <v>490</v>
      </c>
      <c r="C103" s="66">
        <v>3486</v>
      </c>
      <c r="D103" s="67" t="s">
        <v>1177</v>
      </c>
      <c r="E103" s="253" t="s">
        <v>3121</v>
      </c>
      <c r="F103" s="229">
        <v>337752.22</v>
      </c>
      <c r="H103" s="229">
        <v>16991.310000000001</v>
      </c>
      <c r="I103" s="253">
        <v>72194.960000000006</v>
      </c>
      <c r="J103" s="253">
        <v>5198.42</v>
      </c>
      <c r="P103" s="253">
        <v>-2</v>
      </c>
      <c r="Q103" s="253">
        <v>2982456.62</v>
      </c>
      <c r="S103" s="230">
        <v>782674.99</v>
      </c>
      <c r="U103" s="230">
        <v>379.9</v>
      </c>
      <c r="W103" s="230">
        <v>809750</v>
      </c>
      <c r="Y103" s="230">
        <v>15500</v>
      </c>
      <c r="Z103" s="231">
        <v>1115950</v>
      </c>
      <c r="AC103" s="231">
        <v>290936.23</v>
      </c>
      <c r="AD103" s="231">
        <v>8490.7800000000007</v>
      </c>
      <c r="AG103" s="76">
        <f t="shared" si="13"/>
        <v>354743.52999999997</v>
      </c>
      <c r="AH103" s="31">
        <f t="shared" si="14"/>
        <v>0</v>
      </c>
      <c r="AI103" s="21">
        <f t="shared" si="12"/>
        <v>354743.52999999997</v>
      </c>
      <c r="AJ103" s="15">
        <f t="shared" si="15"/>
        <v>1608304.8900000001</v>
      </c>
      <c r="AK103" s="16">
        <f t="shared" si="16"/>
        <v>1415377.01</v>
      </c>
      <c r="AL103" s="26">
        <f t="shared" si="17"/>
        <v>192927.88000000012</v>
      </c>
    </row>
    <row r="104" spans="1:38" x14ac:dyDescent="0.2">
      <c r="A104" s="1" t="s">
        <v>489</v>
      </c>
      <c r="B104" s="1" t="s">
        <v>490</v>
      </c>
      <c r="C104" s="66">
        <v>4158</v>
      </c>
      <c r="D104" s="67" t="s">
        <v>1178</v>
      </c>
      <c r="E104" s="253" t="s">
        <v>3122</v>
      </c>
      <c r="F104" s="229">
        <v>324786.86</v>
      </c>
      <c r="H104" s="229">
        <v>33573.379999999997</v>
      </c>
      <c r="I104" s="253">
        <v>5</v>
      </c>
      <c r="J104" s="253">
        <v>151158.5</v>
      </c>
      <c r="N104" s="233">
        <v>141.16999999999999</v>
      </c>
      <c r="P104" s="253">
        <v>123502.11</v>
      </c>
      <c r="Q104" s="253">
        <v>2096504</v>
      </c>
      <c r="S104" s="230">
        <v>952937.74</v>
      </c>
      <c r="T104" s="230">
        <v>20000</v>
      </c>
      <c r="W104" s="230">
        <v>760400</v>
      </c>
      <c r="Y104" s="230">
        <v>15000</v>
      </c>
      <c r="Z104" s="231">
        <v>1137320</v>
      </c>
      <c r="AB104" s="231">
        <v>2696</v>
      </c>
      <c r="AC104" s="231">
        <v>498458.87</v>
      </c>
      <c r="AD104" s="231">
        <v>17572.900000000001</v>
      </c>
      <c r="AG104" s="76">
        <f t="shared" si="13"/>
        <v>358360.24</v>
      </c>
      <c r="AH104" s="31">
        <f t="shared" si="14"/>
        <v>141.16999999999999</v>
      </c>
      <c r="AI104" s="21">
        <f t="shared" si="12"/>
        <v>358219.07</v>
      </c>
      <c r="AJ104" s="15">
        <f t="shared" si="15"/>
        <v>1748337.74</v>
      </c>
      <c r="AK104" s="16">
        <f t="shared" si="16"/>
        <v>1656047.77</v>
      </c>
      <c r="AL104" s="26">
        <f t="shared" si="17"/>
        <v>92289.969999999972</v>
      </c>
    </row>
    <row r="105" spans="1:38" x14ac:dyDescent="0.2">
      <c r="A105" s="1" t="s">
        <v>489</v>
      </c>
      <c r="B105" s="1" t="s">
        <v>490</v>
      </c>
      <c r="C105" s="66">
        <v>4935</v>
      </c>
      <c r="D105" s="67" t="s">
        <v>1179</v>
      </c>
      <c r="E105" s="253" t="s">
        <v>3123</v>
      </c>
      <c r="F105" s="229">
        <v>189574.36</v>
      </c>
      <c r="H105" s="229">
        <v>55064.07</v>
      </c>
      <c r="I105" s="253">
        <v>333415.55</v>
      </c>
      <c r="J105" s="253">
        <v>84061.27</v>
      </c>
      <c r="N105" s="233">
        <v>101948.22</v>
      </c>
      <c r="P105" s="253">
        <v>26663.040000000001</v>
      </c>
      <c r="Q105" s="253">
        <v>4349913</v>
      </c>
      <c r="S105" s="230">
        <v>1193867.17</v>
      </c>
      <c r="U105" s="230">
        <v>21.73</v>
      </c>
      <c r="W105" s="230">
        <v>944700</v>
      </c>
      <c r="Y105" s="230">
        <v>12500</v>
      </c>
      <c r="Z105" s="231">
        <v>1476005</v>
      </c>
      <c r="AC105" s="231">
        <v>576163.38</v>
      </c>
      <c r="AD105" s="231">
        <v>62691.05</v>
      </c>
      <c r="AG105" s="76">
        <f t="shared" si="13"/>
        <v>244638.43</v>
      </c>
      <c r="AH105" s="31">
        <f t="shared" si="14"/>
        <v>101948.22</v>
      </c>
      <c r="AI105" s="21">
        <f t="shared" si="12"/>
        <v>142690.21</v>
      </c>
      <c r="AJ105" s="15">
        <f t="shared" si="15"/>
        <v>2151088.9</v>
      </c>
      <c r="AK105" s="16">
        <f t="shared" si="16"/>
        <v>2114859.4299999997</v>
      </c>
      <c r="AL105" s="26">
        <f t="shared" si="17"/>
        <v>36229.470000000205</v>
      </c>
    </row>
    <row r="106" spans="1:38" x14ac:dyDescent="0.2">
      <c r="A106" s="1" t="s">
        <v>489</v>
      </c>
      <c r="B106" s="1" t="s">
        <v>490</v>
      </c>
      <c r="C106" s="66">
        <v>4567</v>
      </c>
      <c r="D106" s="67" t="s">
        <v>1180</v>
      </c>
      <c r="E106" s="253" t="s">
        <v>3124</v>
      </c>
      <c r="F106" s="229">
        <v>479531.01</v>
      </c>
      <c r="H106" s="229">
        <v>35489.980000000003</v>
      </c>
      <c r="I106" s="253">
        <v>215347.93</v>
      </c>
      <c r="J106" s="253">
        <v>6523.64</v>
      </c>
      <c r="N106" s="233">
        <v>353.82</v>
      </c>
      <c r="P106" s="253">
        <v>9237.23</v>
      </c>
      <c r="Q106" s="253">
        <v>1350408.04</v>
      </c>
      <c r="S106" s="230">
        <v>1181546.1399999999</v>
      </c>
      <c r="U106" s="230">
        <v>35.86</v>
      </c>
      <c r="W106" s="230">
        <v>884750</v>
      </c>
      <c r="Y106" s="230">
        <v>15000</v>
      </c>
      <c r="Z106" s="231">
        <v>1332305</v>
      </c>
      <c r="AC106" s="231">
        <v>502861.35</v>
      </c>
      <c r="AD106" s="231">
        <v>11262.5</v>
      </c>
      <c r="AG106" s="76">
        <f t="shared" si="13"/>
        <v>515020.99</v>
      </c>
      <c r="AH106" s="31">
        <f t="shared" si="14"/>
        <v>353.82</v>
      </c>
      <c r="AI106" s="21">
        <f t="shared" si="12"/>
        <v>514667.17</v>
      </c>
      <c r="AJ106" s="15">
        <f t="shared" si="15"/>
        <v>2081332</v>
      </c>
      <c r="AK106" s="16">
        <f t="shared" si="16"/>
        <v>1846428.85</v>
      </c>
      <c r="AL106" s="26">
        <f t="shared" si="17"/>
        <v>234903.14999999991</v>
      </c>
    </row>
    <row r="107" spans="1:38" x14ac:dyDescent="0.2">
      <c r="A107" s="1" t="s">
        <v>489</v>
      </c>
      <c r="B107" s="1" t="s">
        <v>490</v>
      </c>
      <c r="C107" s="66">
        <v>2903</v>
      </c>
      <c r="D107" s="67" t="s">
        <v>1181</v>
      </c>
      <c r="E107" s="253" t="s">
        <v>3207</v>
      </c>
      <c r="F107" s="229">
        <v>357884.74</v>
      </c>
      <c r="H107" s="229">
        <v>33260.21</v>
      </c>
      <c r="I107" s="253">
        <v>103169.71</v>
      </c>
      <c r="J107" s="253">
        <v>4586.34</v>
      </c>
      <c r="N107" s="233">
        <v>323.2</v>
      </c>
      <c r="P107" s="253">
        <v>11711.15</v>
      </c>
      <c r="Q107" s="253">
        <v>2389700.83</v>
      </c>
      <c r="S107" s="230">
        <v>581507.69999999995</v>
      </c>
      <c r="W107" s="230">
        <v>667200</v>
      </c>
      <c r="Y107" s="230">
        <v>7500</v>
      </c>
      <c r="Z107" s="231">
        <v>985422</v>
      </c>
      <c r="AA107" s="231">
        <v>3946</v>
      </c>
      <c r="AC107" s="231">
        <v>209640.09</v>
      </c>
      <c r="AD107" s="231">
        <v>47277.9</v>
      </c>
      <c r="AG107" s="76">
        <f t="shared" si="13"/>
        <v>391144.95</v>
      </c>
      <c r="AH107" s="31">
        <f t="shared" si="14"/>
        <v>323.2</v>
      </c>
      <c r="AI107" s="21">
        <f t="shared" si="12"/>
        <v>390821.75</v>
      </c>
      <c r="AJ107" s="15">
        <f t="shared" si="15"/>
        <v>1256207.7</v>
      </c>
      <c r="AK107" s="16">
        <f t="shared" si="16"/>
        <v>1246285.99</v>
      </c>
      <c r="AL107" s="26">
        <f t="shared" si="17"/>
        <v>9921.7099999999627</v>
      </c>
    </row>
    <row r="108" spans="1:38" x14ac:dyDescent="0.2">
      <c r="A108" s="1" t="s">
        <v>489</v>
      </c>
      <c r="B108" s="1" t="s">
        <v>490</v>
      </c>
      <c r="C108" s="66">
        <v>3112</v>
      </c>
      <c r="D108" s="67" t="s">
        <v>1182</v>
      </c>
      <c r="E108" s="253" t="s">
        <v>3208</v>
      </c>
      <c r="F108" s="229">
        <v>417638.66</v>
      </c>
      <c r="H108" s="229">
        <v>41160.080000000002</v>
      </c>
      <c r="I108" s="253">
        <v>131698.67000000001</v>
      </c>
      <c r="J108" s="253">
        <v>1025</v>
      </c>
      <c r="Q108" s="253">
        <v>5385590.1100000003</v>
      </c>
      <c r="S108" s="230">
        <v>670066.6</v>
      </c>
      <c r="T108" s="230">
        <v>106480</v>
      </c>
      <c r="W108" s="230">
        <v>394900</v>
      </c>
      <c r="Y108" s="230">
        <v>7500</v>
      </c>
      <c r="Z108" s="231">
        <v>733700</v>
      </c>
      <c r="AA108" s="231">
        <v>8356</v>
      </c>
      <c r="AC108" s="231">
        <v>310727.28999999998</v>
      </c>
      <c r="AD108" s="231">
        <v>12245.75</v>
      </c>
      <c r="AG108" s="76">
        <f t="shared" si="13"/>
        <v>458798.74</v>
      </c>
      <c r="AH108" s="31">
        <f t="shared" si="14"/>
        <v>0</v>
      </c>
      <c r="AI108" s="21">
        <f t="shared" si="12"/>
        <v>458798.74</v>
      </c>
      <c r="AJ108" s="15">
        <f t="shared" si="15"/>
        <v>1178946.6000000001</v>
      </c>
      <c r="AK108" s="16">
        <f t="shared" si="16"/>
        <v>1065029.04</v>
      </c>
      <c r="AL108" s="26">
        <f t="shared" si="17"/>
        <v>113917.56000000006</v>
      </c>
    </row>
    <row r="109" spans="1:38" x14ac:dyDescent="0.2">
      <c r="A109" s="1" t="s">
        <v>493</v>
      </c>
      <c r="B109" s="1" t="s">
        <v>494</v>
      </c>
      <c r="C109" s="66">
        <v>2783</v>
      </c>
      <c r="D109" s="67" t="s">
        <v>1183</v>
      </c>
      <c r="E109" s="253" t="s">
        <v>3125</v>
      </c>
      <c r="F109" s="229">
        <v>289824.40000000002</v>
      </c>
      <c r="H109" s="229">
        <v>38958.75</v>
      </c>
      <c r="I109" s="253">
        <v>161557.94</v>
      </c>
      <c r="J109" s="253">
        <v>36288.97</v>
      </c>
      <c r="P109" s="253">
        <v>210977.52</v>
      </c>
      <c r="Q109" s="253">
        <v>1851650.31</v>
      </c>
      <c r="S109" s="230">
        <v>456092.25</v>
      </c>
      <c r="W109" s="230">
        <v>522310</v>
      </c>
      <c r="Y109" s="230">
        <v>32600</v>
      </c>
      <c r="Z109" s="231">
        <v>722380</v>
      </c>
      <c r="AC109" s="231">
        <v>178543.33</v>
      </c>
      <c r="AD109" s="231">
        <v>30740.61</v>
      </c>
      <c r="AG109" s="76">
        <f t="shared" si="13"/>
        <v>328783.15000000002</v>
      </c>
      <c r="AH109" s="31">
        <f t="shared" si="14"/>
        <v>0</v>
      </c>
      <c r="AI109" s="21">
        <f t="shared" si="12"/>
        <v>328783.15000000002</v>
      </c>
      <c r="AJ109" s="15">
        <f t="shared" si="15"/>
        <v>1011002.25</v>
      </c>
      <c r="AK109" s="16">
        <f t="shared" si="16"/>
        <v>931663.94</v>
      </c>
      <c r="AL109" s="26">
        <f t="shared" si="17"/>
        <v>79338.310000000056</v>
      </c>
    </row>
    <row r="110" spans="1:38" x14ac:dyDescent="0.2">
      <c r="A110" s="1" t="s">
        <v>493</v>
      </c>
      <c r="B110" s="1" t="s">
        <v>494</v>
      </c>
      <c r="C110" s="66">
        <v>3884</v>
      </c>
      <c r="D110" s="67" t="s">
        <v>1184</v>
      </c>
      <c r="E110" s="253" t="s">
        <v>3126</v>
      </c>
      <c r="F110" s="229">
        <v>393646.27</v>
      </c>
      <c r="H110" s="229">
        <v>34368.080000000002</v>
      </c>
      <c r="I110" s="253">
        <v>603739.74</v>
      </c>
      <c r="J110" s="253">
        <v>664765.36</v>
      </c>
      <c r="P110" s="253">
        <v>599182.85</v>
      </c>
      <c r="Q110" s="253">
        <v>1448584.45</v>
      </c>
      <c r="S110" s="230">
        <v>768063.14</v>
      </c>
      <c r="W110" s="230">
        <v>751303</v>
      </c>
      <c r="Y110" s="230">
        <v>41500</v>
      </c>
      <c r="Z110" s="231">
        <v>977511</v>
      </c>
      <c r="AC110" s="231">
        <v>269704.84999999998</v>
      </c>
      <c r="AD110" s="231">
        <v>153287.75</v>
      </c>
      <c r="AG110" s="76">
        <f t="shared" si="13"/>
        <v>428014.35000000003</v>
      </c>
      <c r="AH110" s="31">
        <f t="shared" si="14"/>
        <v>0</v>
      </c>
      <c r="AI110" s="21">
        <f t="shared" si="12"/>
        <v>428014.35000000003</v>
      </c>
      <c r="AJ110" s="15">
        <f t="shared" si="15"/>
        <v>1560866.1400000001</v>
      </c>
      <c r="AK110" s="16">
        <f t="shared" si="16"/>
        <v>1400503.6</v>
      </c>
      <c r="AL110" s="26">
        <f t="shared" si="17"/>
        <v>160362.54000000004</v>
      </c>
    </row>
    <row r="111" spans="1:38" x14ac:dyDescent="0.2">
      <c r="A111" s="1" t="s">
        <v>493</v>
      </c>
      <c r="B111" s="1" t="s">
        <v>494</v>
      </c>
      <c r="C111" s="66">
        <v>4358</v>
      </c>
      <c r="D111" s="67" t="s">
        <v>1185</v>
      </c>
      <c r="E111" s="253" t="s">
        <v>3127</v>
      </c>
      <c r="F111" s="229">
        <v>387395.81</v>
      </c>
      <c r="H111" s="229">
        <v>31875.56</v>
      </c>
      <c r="I111" s="253">
        <v>308709.64</v>
      </c>
      <c r="J111" s="253">
        <v>30843.78</v>
      </c>
      <c r="N111" s="233">
        <v>140</v>
      </c>
      <c r="P111" s="253">
        <v>376531.17</v>
      </c>
      <c r="Q111" s="253">
        <v>2294612.94</v>
      </c>
      <c r="S111" s="230">
        <v>608620.31000000006</v>
      </c>
      <c r="T111" s="230">
        <v>105000</v>
      </c>
      <c r="W111" s="230">
        <v>806930</v>
      </c>
      <c r="Y111" s="230">
        <v>7500</v>
      </c>
      <c r="Z111" s="231">
        <v>1047395.67</v>
      </c>
      <c r="AC111" s="231">
        <v>272563.76</v>
      </c>
      <c r="AD111" s="231">
        <v>70477.75</v>
      </c>
      <c r="AG111" s="76">
        <f t="shared" si="13"/>
        <v>419271.37</v>
      </c>
      <c r="AH111" s="31">
        <f t="shared" si="14"/>
        <v>140</v>
      </c>
      <c r="AI111" s="21">
        <f t="shared" si="12"/>
        <v>419131.37</v>
      </c>
      <c r="AJ111" s="15">
        <f t="shared" si="15"/>
        <v>1528050.31</v>
      </c>
      <c r="AK111" s="16">
        <f t="shared" si="16"/>
        <v>1390437.1800000002</v>
      </c>
      <c r="AL111" s="26">
        <f t="shared" si="17"/>
        <v>137613.12999999989</v>
      </c>
    </row>
    <row r="112" spans="1:38" x14ac:dyDescent="0.2">
      <c r="A112" s="1" t="s">
        <v>493</v>
      </c>
      <c r="B112" s="1" t="s">
        <v>494</v>
      </c>
      <c r="C112" s="66">
        <v>1985</v>
      </c>
      <c r="D112" s="67" t="s">
        <v>1186</v>
      </c>
      <c r="E112" s="253" t="s">
        <v>3128</v>
      </c>
      <c r="F112" s="229">
        <v>68156.67</v>
      </c>
      <c r="H112" s="229">
        <v>24243.06</v>
      </c>
      <c r="I112" s="253">
        <v>66073.81</v>
      </c>
      <c r="J112" s="253">
        <v>28512.1</v>
      </c>
      <c r="N112" s="233">
        <v>30</v>
      </c>
      <c r="P112" s="253">
        <v>143535.93</v>
      </c>
      <c r="Q112" s="253">
        <v>1767292.42</v>
      </c>
      <c r="S112" s="230">
        <v>397181.9</v>
      </c>
      <c r="T112" s="230">
        <v>30000</v>
      </c>
      <c r="W112" s="230">
        <v>904490</v>
      </c>
      <c r="Y112" s="230">
        <v>12400</v>
      </c>
      <c r="Z112" s="231">
        <v>1058140</v>
      </c>
      <c r="AC112" s="231">
        <v>211698.54</v>
      </c>
      <c r="AD112" s="231">
        <v>48950.02</v>
      </c>
      <c r="AG112" s="76">
        <f t="shared" si="13"/>
        <v>92399.73</v>
      </c>
      <c r="AH112" s="31">
        <f t="shared" si="14"/>
        <v>30</v>
      </c>
      <c r="AI112" s="21">
        <f t="shared" si="12"/>
        <v>92369.73</v>
      </c>
      <c r="AJ112" s="15">
        <f t="shared" si="15"/>
        <v>1344071.9</v>
      </c>
      <c r="AK112" s="16">
        <f t="shared" si="16"/>
        <v>1318788.56</v>
      </c>
      <c r="AL112" s="26">
        <f t="shared" si="17"/>
        <v>25283.339999999851</v>
      </c>
    </row>
    <row r="113" spans="1:38" x14ac:dyDescent="0.2">
      <c r="A113" s="1" t="s">
        <v>493</v>
      </c>
      <c r="B113" s="1" t="s">
        <v>494</v>
      </c>
      <c r="C113" s="66">
        <v>4265</v>
      </c>
      <c r="D113" s="67" t="s">
        <v>1187</v>
      </c>
      <c r="E113" s="253" t="s">
        <v>3129</v>
      </c>
      <c r="F113" s="229">
        <v>269907.64</v>
      </c>
      <c r="H113" s="229">
        <v>13851.75</v>
      </c>
      <c r="I113" s="253">
        <v>640664.01</v>
      </c>
      <c r="J113" s="253">
        <v>52767.62</v>
      </c>
      <c r="P113" s="253">
        <v>551457.6</v>
      </c>
      <c r="Q113" s="253">
        <v>1775492.61</v>
      </c>
      <c r="S113" s="230">
        <v>699046.11</v>
      </c>
      <c r="T113" s="230">
        <v>230000</v>
      </c>
      <c r="W113" s="230">
        <v>782360</v>
      </c>
      <c r="Y113" s="230">
        <v>23350</v>
      </c>
      <c r="Z113" s="231">
        <v>1055309</v>
      </c>
      <c r="AC113" s="231">
        <v>353316</v>
      </c>
      <c r="AD113" s="231">
        <v>64953</v>
      </c>
      <c r="AG113" s="76">
        <f t="shared" si="13"/>
        <v>283759.39</v>
      </c>
      <c r="AH113" s="31">
        <f t="shared" si="14"/>
        <v>0</v>
      </c>
      <c r="AI113" s="21">
        <f t="shared" si="12"/>
        <v>283759.39</v>
      </c>
      <c r="AJ113" s="15">
        <f t="shared" si="15"/>
        <v>1734756.1099999999</v>
      </c>
      <c r="AK113" s="16">
        <f t="shared" si="16"/>
        <v>1473578</v>
      </c>
      <c r="AL113" s="26">
        <f t="shared" si="17"/>
        <v>261178.10999999987</v>
      </c>
    </row>
    <row r="114" spans="1:38" x14ac:dyDescent="0.2">
      <c r="A114" s="1" t="s">
        <v>493</v>
      </c>
      <c r="B114" s="1" t="s">
        <v>494</v>
      </c>
      <c r="C114" s="66">
        <v>2947</v>
      </c>
      <c r="D114" s="67" t="s">
        <v>1188</v>
      </c>
      <c r="E114" s="253" t="s">
        <v>3209</v>
      </c>
      <c r="F114" s="229">
        <v>631148.76</v>
      </c>
      <c r="H114" s="229">
        <v>15092.77</v>
      </c>
      <c r="I114" s="253">
        <v>164730.56</v>
      </c>
      <c r="J114" s="253">
        <v>40542.5</v>
      </c>
      <c r="P114" s="253">
        <v>233352.25</v>
      </c>
      <c r="Q114" s="253">
        <v>2441491.2400000002</v>
      </c>
      <c r="S114" s="230">
        <v>605696.18000000005</v>
      </c>
      <c r="T114" s="230">
        <v>260000</v>
      </c>
      <c r="W114" s="230">
        <v>701130</v>
      </c>
      <c r="Y114" s="230">
        <v>9900</v>
      </c>
      <c r="Z114" s="231">
        <v>857835.5</v>
      </c>
      <c r="AC114" s="231">
        <v>261352.84</v>
      </c>
      <c r="AD114" s="231">
        <v>28079.200000000001</v>
      </c>
      <c r="AG114" s="76">
        <f t="shared" si="13"/>
        <v>646241.53</v>
      </c>
      <c r="AH114" s="31">
        <f t="shared" si="14"/>
        <v>0</v>
      </c>
      <c r="AI114" s="21">
        <f t="shared" si="12"/>
        <v>646241.53</v>
      </c>
      <c r="AJ114" s="15">
        <f t="shared" si="15"/>
        <v>1576726.1800000002</v>
      </c>
      <c r="AK114" s="16">
        <f t="shared" si="16"/>
        <v>1147267.54</v>
      </c>
      <c r="AL114" s="26">
        <f t="shared" si="17"/>
        <v>429458.64000000013</v>
      </c>
    </row>
    <row r="115" spans="1:38" x14ac:dyDescent="0.2">
      <c r="A115" s="1" t="s">
        <v>497</v>
      </c>
      <c r="B115" s="1" t="s">
        <v>498</v>
      </c>
      <c r="C115" s="66">
        <v>4403</v>
      </c>
      <c r="D115" s="67" t="s">
        <v>1189</v>
      </c>
      <c r="E115" s="253" t="s">
        <v>3130</v>
      </c>
      <c r="F115" s="229">
        <v>659736.05000000005</v>
      </c>
      <c r="H115" s="229">
        <v>34645.49</v>
      </c>
      <c r="I115" s="253">
        <v>99569.94</v>
      </c>
      <c r="J115" s="253">
        <v>88717.46</v>
      </c>
      <c r="N115" s="233">
        <v>79.430000000000007</v>
      </c>
      <c r="P115" s="253">
        <v>173643.53</v>
      </c>
      <c r="Q115" s="253">
        <v>1753510.53</v>
      </c>
      <c r="S115" s="230">
        <v>705104.2</v>
      </c>
      <c r="W115" s="230">
        <v>985290</v>
      </c>
      <c r="Y115" s="230">
        <v>6700</v>
      </c>
      <c r="Z115" s="231">
        <v>1276810</v>
      </c>
      <c r="AC115" s="231">
        <v>300449.2</v>
      </c>
      <c r="AD115" s="231">
        <v>36984.14</v>
      </c>
      <c r="AG115" s="76">
        <f t="shared" si="13"/>
        <v>694381.54</v>
      </c>
      <c r="AH115" s="31">
        <f t="shared" si="14"/>
        <v>79.430000000000007</v>
      </c>
      <c r="AI115" s="21">
        <f t="shared" si="12"/>
        <v>694302.11</v>
      </c>
      <c r="AJ115" s="15">
        <f t="shared" si="15"/>
        <v>1697094.2</v>
      </c>
      <c r="AK115" s="16">
        <f t="shared" si="16"/>
        <v>1614243.3399999999</v>
      </c>
      <c r="AL115" s="26">
        <f t="shared" si="17"/>
        <v>82850.860000000102</v>
      </c>
    </row>
    <row r="116" spans="1:38" x14ac:dyDescent="0.2">
      <c r="A116" s="1" t="s">
        <v>497</v>
      </c>
      <c r="B116" s="1" t="s">
        <v>498</v>
      </c>
      <c r="C116" s="66">
        <v>5267</v>
      </c>
      <c r="D116" s="67" t="s">
        <v>1190</v>
      </c>
      <c r="E116" s="253" t="s">
        <v>3131</v>
      </c>
      <c r="F116" s="229">
        <v>729029.71</v>
      </c>
      <c r="H116" s="229">
        <v>108030.33</v>
      </c>
      <c r="I116" s="253">
        <v>131893.76999999999</v>
      </c>
      <c r="J116" s="253">
        <v>89276.84</v>
      </c>
      <c r="N116" s="233">
        <v>407.94</v>
      </c>
      <c r="P116" s="253">
        <v>64846.82</v>
      </c>
      <c r="Q116" s="253">
        <v>2570940.36</v>
      </c>
      <c r="S116" s="230">
        <v>819722.8</v>
      </c>
      <c r="T116" s="230">
        <v>90000</v>
      </c>
      <c r="W116" s="230">
        <v>663092</v>
      </c>
      <c r="Y116" s="230">
        <v>5100</v>
      </c>
      <c r="Z116" s="231">
        <v>969042</v>
      </c>
      <c r="AC116" s="231">
        <v>224526.25</v>
      </c>
      <c r="AD116" s="231">
        <v>26871.47</v>
      </c>
      <c r="AG116" s="76">
        <f t="shared" si="13"/>
        <v>837060.03999999992</v>
      </c>
      <c r="AH116" s="31">
        <f t="shared" si="14"/>
        <v>407.94</v>
      </c>
      <c r="AI116" s="21">
        <f t="shared" si="12"/>
        <v>836652.1</v>
      </c>
      <c r="AJ116" s="15">
        <f t="shared" si="15"/>
        <v>1577914.8</v>
      </c>
      <c r="AK116" s="16">
        <f t="shared" si="16"/>
        <v>1220439.72</v>
      </c>
      <c r="AL116" s="26">
        <f t="shared" si="17"/>
        <v>357475.08000000007</v>
      </c>
    </row>
    <row r="117" spans="1:38" x14ac:dyDescent="0.2">
      <c r="A117" s="1" t="s">
        <v>497</v>
      </c>
      <c r="B117" s="1" t="s">
        <v>498</v>
      </c>
      <c r="C117" s="66">
        <v>5254</v>
      </c>
      <c r="D117" s="67" t="s">
        <v>1191</v>
      </c>
      <c r="E117" s="253" t="s">
        <v>3132</v>
      </c>
      <c r="F117" s="229">
        <v>784734.86</v>
      </c>
      <c r="H117" s="229">
        <v>27734.31</v>
      </c>
      <c r="I117" s="253">
        <v>757135.23</v>
      </c>
      <c r="J117" s="253">
        <v>117077.55</v>
      </c>
      <c r="N117" s="233">
        <v>0</v>
      </c>
      <c r="P117" s="253">
        <v>194048.08</v>
      </c>
      <c r="Q117" s="253">
        <v>2193906.69</v>
      </c>
      <c r="S117" s="230">
        <v>700509.63</v>
      </c>
      <c r="W117" s="230">
        <v>985418</v>
      </c>
      <c r="Y117" s="230">
        <v>2800</v>
      </c>
      <c r="Z117" s="231">
        <v>1280798</v>
      </c>
      <c r="AC117" s="231">
        <v>309221.27</v>
      </c>
      <c r="AD117" s="231">
        <v>93263.88</v>
      </c>
      <c r="AG117" s="76">
        <f t="shared" si="13"/>
        <v>812469.17</v>
      </c>
      <c r="AH117" s="31">
        <f t="shared" si="14"/>
        <v>0</v>
      </c>
      <c r="AI117" s="21">
        <f t="shared" si="12"/>
        <v>812469.17</v>
      </c>
      <c r="AJ117" s="15">
        <f t="shared" si="15"/>
        <v>1688727.63</v>
      </c>
      <c r="AK117" s="16">
        <f t="shared" si="16"/>
        <v>1683283.15</v>
      </c>
      <c r="AL117" s="26">
        <f t="shared" si="17"/>
        <v>5444.4799999999814</v>
      </c>
    </row>
    <row r="118" spans="1:38" x14ac:dyDescent="0.2">
      <c r="A118" s="1" t="s">
        <v>497</v>
      </c>
      <c r="B118" s="1" t="s">
        <v>498</v>
      </c>
      <c r="C118" s="66">
        <v>3104</v>
      </c>
      <c r="D118" s="67" t="s">
        <v>1192</v>
      </c>
      <c r="E118" s="253" t="s">
        <v>3133</v>
      </c>
      <c r="F118" s="229">
        <v>615031.12</v>
      </c>
      <c r="H118" s="229">
        <v>72325.83</v>
      </c>
      <c r="I118" s="253">
        <v>345909.62</v>
      </c>
      <c r="J118" s="253">
        <v>60235.34</v>
      </c>
      <c r="N118" s="233">
        <v>389.14</v>
      </c>
      <c r="P118" s="253">
        <v>168524</v>
      </c>
      <c r="Q118" s="253">
        <v>2140701.11</v>
      </c>
      <c r="S118" s="230">
        <v>629816.63</v>
      </c>
      <c r="W118" s="230">
        <v>485020</v>
      </c>
      <c r="Y118" s="230">
        <v>5100</v>
      </c>
      <c r="Z118" s="231">
        <v>744866.56</v>
      </c>
      <c r="AC118" s="231">
        <v>249754.93</v>
      </c>
      <c r="AD118" s="231">
        <v>56461.72</v>
      </c>
      <c r="AG118" s="76">
        <f t="shared" si="13"/>
        <v>687356.95</v>
      </c>
      <c r="AH118" s="31">
        <f t="shared" si="14"/>
        <v>389.14</v>
      </c>
      <c r="AI118" s="21">
        <f t="shared" si="12"/>
        <v>686967.80999999994</v>
      </c>
      <c r="AJ118" s="15">
        <f t="shared" si="15"/>
        <v>1119936.6299999999</v>
      </c>
      <c r="AK118" s="16">
        <f t="shared" si="16"/>
        <v>1051083.21</v>
      </c>
      <c r="AL118" s="26">
        <f t="shared" si="17"/>
        <v>68853.419999999925</v>
      </c>
    </row>
    <row r="119" spans="1:38" x14ac:dyDescent="0.2">
      <c r="A119" s="1" t="s">
        <v>497</v>
      </c>
      <c r="B119" s="1" t="s">
        <v>498</v>
      </c>
      <c r="C119" s="66">
        <v>5560</v>
      </c>
      <c r="D119" s="67" t="s">
        <v>1193</v>
      </c>
      <c r="E119" s="253" t="s">
        <v>3134</v>
      </c>
      <c r="F119" s="229">
        <v>876759</v>
      </c>
      <c r="H119" s="229">
        <v>11673.01</v>
      </c>
      <c r="I119" s="253">
        <v>296109.21000000002</v>
      </c>
      <c r="J119" s="253">
        <v>88548.34</v>
      </c>
      <c r="N119" s="233">
        <v>300</v>
      </c>
      <c r="P119" s="253">
        <v>178250.27</v>
      </c>
      <c r="Q119" s="253">
        <v>2916966.34</v>
      </c>
      <c r="S119" s="230">
        <v>726347.25</v>
      </c>
      <c r="W119" s="230">
        <v>853816</v>
      </c>
      <c r="Y119" s="230">
        <v>7400</v>
      </c>
      <c r="Z119" s="231">
        <v>1141244</v>
      </c>
      <c r="AC119" s="231">
        <v>270231.84999999998</v>
      </c>
      <c r="AD119" s="231">
        <v>80716.72</v>
      </c>
      <c r="AG119" s="76">
        <f t="shared" si="13"/>
        <v>888432.01</v>
      </c>
      <c r="AH119" s="31">
        <f t="shared" si="14"/>
        <v>300</v>
      </c>
      <c r="AI119" s="21">
        <f t="shared" si="12"/>
        <v>888132.01</v>
      </c>
      <c r="AJ119" s="15">
        <f t="shared" si="15"/>
        <v>1587563.25</v>
      </c>
      <c r="AK119" s="16">
        <f t="shared" si="16"/>
        <v>1492192.57</v>
      </c>
      <c r="AL119" s="26">
        <f t="shared" si="17"/>
        <v>95370.679999999935</v>
      </c>
    </row>
    <row r="120" spans="1:38" x14ac:dyDescent="0.2">
      <c r="A120" s="1" t="s">
        <v>497</v>
      </c>
      <c r="B120" s="1" t="s">
        <v>498</v>
      </c>
      <c r="C120" s="66">
        <v>4224</v>
      </c>
      <c r="D120" s="67" t="s">
        <v>1194</v>
      </c>
      <c r="E120" s="253" t="s">
        <v>3135</v>
      </c>
      <c r="F120" s="229">
        <v>845755.58</v>
      </c>
      <c r="H120" s="229">
        <v>18231.060000000001</v>
      </c>
      <c r="I120" s="253">
        <v>2197798.39</v>
      </c>
      <c r="J120" s="253">
        <v>66732.570000000007</v>
      </c>
      <c r="N120" s="233">
        <v>0</v>
      </c>
      <c r="P120" s="253">
        <v>239100</v>
      </c>
      <c r="Q120" s="253">
        <v>1273796.02</v>
      </c>
      <c r="S120" s="230">
        <v>727467.04</v>
      </c>
      <c r="W120" s="230">
        <v>668694</v>
      </c>
      <c r="Y120" s="230">
        <v>11800</v>
      </c>
      <c r="Z120" s="231">
        <v>1001101</v>
      </c>
      <c r="AC120" s="231">
        <v>332738.69</v>
      </c>
      <c r="AD120" s="231">
        <v>99750.11</v>
      </c>
      <c r="AG120" s="76">
        <f t="shared" si="13"/>
        <v>863986.64</v>
      </c>
      <c r="AH120" s="31">
        <f t="shared" si="14"/>
        <v>0</v>
      </c>
      <c r="AI120" s="21">
        <f t="shared" si="12"/>
        <v>863986.64</v>
      </c>
      <c r="AJ120" s="15">
        <f t="shared" si="15"/>
        <v>1407961.04</v>
      </c>
      <c r="AK120" s="16">
        <f t="shared" si="16"/>
        <v>1433589.8</v>
      </c>
      <c r="AL120" s="26">
        <f t="shared" si="17"/>
        <v>-25628.760000000009</v>
      </c>
    </row>
    <row r="121" spans="1:38" x14ac:dyDescent="0.2">
      <c r="A121" s="1" t="s">
        <v>497</v>
      </c>
      <c r="B121" s="1" t="s">
        <v>498</v>
      </c>
      <c r="C121" s="66">
        <v>6946</v>
      </c>
      <c r="D121" s="67" t="s">
        <v>1195</v>
      </c>
      <c r="E121" s="253" t="s">
        <v>3136</v>
      </c>
      <c r="F121" s="229">
        <v>1109821.33</v>
      </c>
      <c r="H121" s="229">
        <v>42955.35</v>
      </c>
      <c r="I121" s="253">
        <v>995603.32</v>
      </c>
      <c r="J121" s="253">
        <v>178532.29</v>
      </c>
      <c r="P121" s="253">
        <v>175037.9</v>
      </c>
      <c r="Q121" s="253">
        <v>1503797.2</v>
      </c>
      <c r="S121" s="230">
        <v>980466.13</v>
      </c>
      <c r="T121" s="230">
        <v>283550</v>
      </c>
      <c r="W121" s="230">
        <v>961104</v>
      </c>
      <c r="Y121" s="230">
        <v>22900</v>
      </c>
      <c r="Z121" s="231">
        <v>1384550.24</v>
      </c>
      <c r="AC121" s="231">
        <v>372241.13</v>
      </c>
      <c r="AD121" s="231">
        <v>51984.93</v>
      </c>
      <c r="AG121" s="76">
        <f t="shared" si="13"/>
        <v>1152776.6800000002</v>
      </c>
      <c r="AH121" s="31">
        <f t="shared" si="14"/>
        <v>0</v>
      </c>
      <c r="AI121" s="21">
        <f t="shared" si="12"/>
        <v>1152776.6800000002</v>
      </c>
      <c r="AJ121" s="15">
        <f t="shared" si="15"/>
        <v>2248020.13</v>
      </c>
      <c r="AK121" s="16">
        <f t="shared" si="16"/>
        <v>1808776.3</v>
      </c>
      <c r="AL121" s="26">
        <f t="shared" si="17"/>
        <v>439243.82999999984</v>
      </c>
    </row>
    <row r="122" spans="1:38" x14ac:dyDescent="0.2">
      <c r="A122" s="1" t="s">
        <v>497</v>
      </c>
      <c r="B122" s="1" t="s">
        <v>498</v>
      </c>
      <c r="C122" s="66">
        <v>4263</v>
      </c>
      <c r="D122" s="67" t="s">
        <v>1196</v>
      </c>
      <c r="E122" s="253" t="s">
        <v>3137</v>
      </c>
      <c r="F122" s="229">
        <v>827293.06</v>
      </c>
      <c r="H122" s="229">
        <v>26394.33</v>
      </c>
      <c r="I122" s="253">
        <v>400207.67</v>
      </c>
      <c r="J122" s="253">
        <v>122624.55</v>
      </c>
      <c r="P122" s="253">
        <v>258875.81</v>
      </c>
      <c r="Q122" s="253">
        <v>1567499.51</v>
      </c>
      <c r="S122" s="230">
        <v>621676.25</v>
      </c>
      <c r="T122" s="230">
        <v>152700</v>
      </c>
      <c r="W122" s="230">
        <v>841790</v>
      </c>
      <c r="Y122" s="230">
        <v>6500</v>
      </c>
      <c r="Z122" s="231">
        <v>1115656</v>
      </c>
      <c r="AC122" s="231">
        <v>251417.62</v>
      </c>
      <c r="AD122" s="231">
        <v>38870.82</v>
      </c>
      <c r="AG122" s="76">
        <f t="shared" si="13"/>
        <v>853687.39</v>
      </c>
      <c r="AH122" s="31">
        <f t="shared" si="14"/>
        <v>0</v>
      </c>
      <c r="AI122" s="21">
        <f t="shared" si="12"/>
        <v>853687.39</v>
      </c>
      <c r="AJ122" s="15">
        <f t="shared" si="15"/>
        <v>1622666.25</v>
      </c>
      <c r="AK122" s="16">
        <f t="shared" si="16"/>
        <v>1405944.4400000002</v>
      </c>
      <c r="AL122" s="26">
        <f t="shared" si="17"/>
        <v>216721.80999999982</v>
      </c>
    </row>
    <row r="123" spans="1:38" x14ac:dyDescent="0.2">
      <c r="A123" s="1" t="s">
        <v>497</v>
      </c>
      <c r="B123" s="1" t="s">
        <v>498</v>
      </c>
      <c r="C123" s="66">
        <v>3035</v>
      </c>
      <c r="D123" s="67" t="s">
        <v>1197</v>
      </c>
      <c r="E123" s="253" t="s">
        <v>3213</v>
      </c>
      <c r="F123" s="229">
        <v>728242.98</v>
      </c>
      <c r="H123" s="229">
        <v>30180.92</v>
      </c>
      <c r="I123" s="253">
        <v>497443.92</v>
      </c>
      <c r="J123" s="253">
        <v>121240.34</v>
      </c>
      <c r="N123" s="233">
        <v>0</v>
      </c>
      <c r="P123" s="253">
        <v>67872.67</v>
      </c>
      <c r="Q123" s="253">
        <v>2486417.9700000002</v>
      </c>
      <c r="S123" s="230">
        <v>606319.89</v>
      </c>
      <c r="T123" s="230">
        <v>141950</v>
      </c>
      <c r="W123" s="230">
        <v>488084</v>
      </c>
      <c r="Y123" s="230">
        <v>5000</v>
      </c>
      <c r="Z123" s="231">
        <v>768951</v>
      </c>
      <c r="AC123" s="231">
        <v>186894.74</v>
      </c>
      <c r="AD123" s="231">
        <v>71921.789999999994</v>
      </c>
      <c r="AG123" s="76">
        <f t="shared" si="13"/>
        <v>758423.9</v>
      </c>
      <c r="AH123" s="31">
        <f t="shared" si="14"/>
        <v>0</v>
      </c>
      <c r="AI123" s="21">
        <f t="shared" si="12"/>
        <v>758423.9</v>
      </c>
      <c r="AJ123" s="15">
        <f t="shared" si="15"/>
        <v>1241353.8900000001</v>
      </c>
      <c r="AK123" s="16">
        <f t="shared" si="16"/>
        <v>1027767.53</v>
      </c>
      <c r="AL123" s="26">
        <f t="shared" si="17"/>
        <v>213586.3600000001</v>
      </c>
    </row>
    <row r="124" spans="1:38" x14ac:dyDescent="0.2">
      <c r="A124" s="1" t="s">
        <v>497</v>
      </c>
      <c r="B124" s="1" t="s">
        <v>498</v>
      </c>
      <c r="C124" s="66">
        <v>3444</v>
      </c>
      <c r="D124" s="67" t="s">
        <v>1198</v>
      </c>
      <c r="E124" s="253" t="s">
        <v>3214</v>
      </c>
      <c r="F124" s="229">
        <v>751451.8</v>
      </c>
      <c r="H124" s="229">
        <v>31118.32</v>
      </c>
      <c r="I124" s="253">
        <v>248996.67</v>
      </c>
      <c r="J124" s="253">
        <v>670924.57999999996</v>
      </c>
      <c r="N124" s="233">
        <v>0</v>
      </c>
      <c r="P124" s="253">
        <v>198800</v>
      </c>
      <c r="Q124" s="253">
        <v>2517902.33</v>
      </c>
      <c r="S124" s="230">
        <v>756960.91</v>
      </c>
      <c r="T124" s="230">
        <v>20045</v>
      </c>
      <c r="W124" s="230">
        <v>569920</v>
      </c>
      <c r="Y124" s="230">
        <v>5400</v>
      </c>
      <c r="Z124" s="231">
        <v>921155.92</v>
      </c>
      <c r="AC124" s="231">
        <v>282306.26</v>
      </c>
      <c r="AD124" s="231">
        <v>112991.5</v>
      </c>
      <c r="AG124" s="76">
        <f t="shared" si="13"/>
        <v>782570.12</v>
      </c>
      <c r="AH124" s="31">
        <f t="shared" si="14"/>
        <v>0</v>
      </c>
      <c r="AI124" s="21">
        <f t="shared" si="12"/>
        <v>782570.12</v>
      </c>
      <c r="AJ124" s="15">
        <f t="shared" si="15"/>
        <v>1352325.9100000001</v>
      </c>
      <c r="AK124" s="16">
        <f t="shared" si="16"/>
        <v>1316453.6800000002</v>
      </c>
      <c r="AL124" s="26">
        <f t="shared" si="17"/>
        <v>35872.229999999981</v>
      </c>
    </row>
    <row r="125" spans="1:38" x14ac:dyDescent="0.2">
      <c r="A125" s="1" t="s">
        <v>501</v>
      </c>
      <c r="B125" s="1" t="s">
        <v>502</v>
      </c>
      <c r="C125" s="66">
        <v>2224</v>
      </c>
      <c r="D125" s="67" t="s">
        <v>1199</v>
      </c>
      <c r="E125" s="253" t="s">
        <v>3138</v>
      </c>
      <c r="F125" s="229">
        <v>565913.66</v>
      </c>
      <c r="H125" s="229">
        <v>30160.23</v>
      </c>
      <c r="I125" s="253">
        <v>62676.85</v>
      </c>
      <c r="J125" s="253">
        <v>31224.34</v>
      </c>
      <c r="N125" s="233">
        <v>0</v>
      </c>
      <c r="Q125" s="253">
        <v>2171633.4300000002</v>
      </c>
      <c r="S125" s="230">
        <v>596618.01</v>
      </c>
      <c r="T125" s="230">
        <v>287800</v>
      </c>
      <c r="U125" s="230">
        <v>10.57</v>
      </c>
      <c r="W125" s="230">
        <v>609308.4</v>
      </c>
      <c r="Z125" s="231">
        <v>760100.4</v>
      </c>
      <c r="AC125" s="231">
        <v>415104.75</v>
      </c>
      <c r="AD125" s="231">
        <v>44288.9</v>
      </c>
      <c r="AG125" s="76">
        <f t="shared" si="13"/>
        <v>596073.89</v>
      </c>
      <c r="AH125" s="31">
        <f t="shared" si="14"/>
        <v>0</v>
      </c>
      <c r="AI125" s="21">
        <f t="shared" si="12"/>
        <v>596073.89</v>
      </c>
      <c r="AJ125" s="15">
        <f t="shared" si="15"/>
        <v>1493736.98</v>
      </c>
      <c r="AK125" s="16">
        <f t="shared" si="16"/>
        <v>1219494.0499999998</v>
      </c>
      <c r="AL125" s="26">
        <f t="shared" si="17"/>
        <v>274242.93000000017</v>
      </c>
    </row>
    <row r="126" spans="1:38" x14ac:dyDescent="0.2">
      <c r="A126" s="1" t="s">
        <v>501</v>
      </c>
      <c r="B126" s="1" t="s">
        <v>502</v>
      </c>
      <c r="C126" s="66">
        <v>6948</v>
      </c>
      <c r="D126" s="67" t="s">
        <v>1200</v>
      </c>
      <c r="E126" s="253" t="s">
        <v>3139</v>
      </c>
      <c r="F126" s="229">
        <v>502760.96000000002</v>
      </c>
      <c r="H126" s="229">
        <v>143457.41</v>
      </c>
      <c r="I126" s="253">
        <v>8</v>
      </c>
      <c r="J126" s="253">
        <v>142876.78</v>
      </c>
      <c r="N126" s="233">
        <v>215</v>
      </c>
      <c r="Q126" s="253">
        <v>1977387.82</v>
      </c>
      <c r="S126" s="230">
        <v>1314029.28</v>
      </c>
      <c r="T126" s="230">
        <v>62000</v>
      </c>
      <c r="U126" s="230">
        <v>16.75</v>
      </c>
      <c r="W126" s="230">
        <v>1319160.7</v>
      </c>
      <c r="Z126" s="231">
        <v>1695088.7</v>
      </c>
      <c r="AC126" s="231">
        <v>518952.15</v>
      </c>
      <c r="AD126" s="231">
        <v>24912.5</v>
      </c>
      <c r="AG126" s="76">
        <f t="shared" si="13"/>
        <v>646218.37</v>
      </c>
      <c r="AH126" s="31">
        <f t="shared" si="14"/>
        <v>215</v>
      </c>
      <c r="AI126" s="21">
        <f t="shared" si="12"/>
        <v>646003.37</v>
      </c>
      <c r="AJ126" s="15">
        <f t="shared" si="15"/>
        <v>2695206.73</v>
      </c>
      <c r="AK126" s="16">
        <f t="shared" si="16"/>
        <v>2238953.35</v>
      </c>
      <c r="AL126" s="26">
        <f t="shared" si="17"/>
        <v>456253.37999999989</v>
      </c>
    </row>
    <row r="127" spans="1:38" x14ac:dyDescent="0.2">
      <c r="A127" s="1" t="s">
        <v>501</v>
      </c>
      <c r="B127" s="1" t="s">
        <v>502</v>
      </c>
      <c r="C127" s="66">
        <v>2265</v>
      </c>
      <c r="D127" s="67" t="s">
        <v>1201</v>
      </c>
      <c r="E127" s="253" t="s">
        <v>3140</v>
      </c>
      <c r="F127" s="229">
        <v>520970.73</v>
      </c>
      <c r="H127" s="229">
        <v>47304.44</v>
      </c>
      <c r="I127" s="253">
        <v>133771.64000000001</v>
      </c>
      <c r="J127" s="253">
        <v>90462.34</v>
      </c>
      <c r="L127" s="233">
        <v>33600</v>
      </c>
      <c r="N127" s="233">
        <v>0</v>
      </c>
      <c r="Q127" s="253">
        <v>1774116.27</v>
      </c>
      <c r="S127" s="230">
        <v>661150.6</v>
      </c>
      <c r="T127" s="230">
        <v>120000</v>
      </c>
      <c r="W127" s="230">
        <v>549467.30000000005</v>
      </c>
      <c r="Z127" s="231">
        <v>675237.3</v>
      </c>
      <c r="AC127" s="231">
        <v>291031.67999999999</v>
      </c>
      <c r="AD127" s="231">
        <v>29042.21</v>
      </c>
      <c r="AG127" s="76">
        <f t="shared" si="13"/>
        <v>568275.16999999993</v>
      </c>
      <c r="AH127" s="31">
        <f t="shared" si="14"/>
        <v>33600</v>
      </c>
      <c r="AI127" s="21">
        <f t="shared" si="12"/>
        <v>534675.16999999993</v>
      </c>
      <c r="AJ127" s="15">
        <f t="shared" si="15"/>
        <v>1330617.8999999999</v>
      </c>
      <c r="AK127" s="16">
        <f t="shared" si="16"/>
        <v>995311.19</v>
      </c>
      <c r="AL127" s="26">
        <f t="shared" si="17"/>
        <v>335306.70999999996</v>
      </c>
    </row>
    <row r="128" spans="1:38" x14ac:dyDescent="0.2">
      <c r="A128" s="1" t="s">
        <v>501</v>
      </c>
      <c r="B128" s="1" t="s">
        <v>502</v>
      </c>
      <c r="C128" s="66">
        <v>4502</v>
      </c>
      <c r="D128" s="67" t="s">
        <v>1202</v>
      </c>
      <c r="E128" s="253" t="s">
        <v>3141</v>
      </c>
      <c r="F128" s="229">
        <v>880201.85</v>
      </c>
      <c r="H128" s="229">
        <v>197045.06</v>
      </c>
      <c r="I128" s="253">
        <v>96982.18</v>
      </c>
      <c r="J128" s="253">
        <v>95279.75</v>
      </c>
      <c r="N128" s="233">
        <v>6.9</v>
      </c>
      <c r="Q128" s="253">
        <v>1520211.94</v>
      </c>
      <c r="S128" s="230">
        <v>818699.65</v>
      </c>
      <c r="U128" s="230">
        <v>26.14</v>
      </c>
      <c r="W128" s="230">
        <v>1118430.3999999999</v>
      </c>
      <c r="Z128" s="231">
        <v>1275397.3999999999</v>
      </c>
      <c r="AC128" s="231">
        <v>249841.05</v>
      </c>
      <c r="AD128" s="231">
        <v>20799.3</v>
      </c>
      <c r="AG128" s="76">
        <f t="shared" si="13"/>
        <v>1077246.9099999999</v>
      </c>
      <c r="AH128" s="31">
        <f t="shared" si="14"/>
        <v>6.9</v>
      </c>
      <c r="AI128" s="21">
        <f t="shared" si="12"/>
        <v>1077240.01</v>
      </c>
      <c r="AJ128" s="15">
        <f t="shared" si="15"/>
        <v>1937156.19</v>
      </c>
      <c r="AK128" s="16">
        <f t="shared" si="16"/>
        <v>1546037.75</v>
      </c>
      <c r="AL128" s="26">
        <f t="shared" si="17"/>
        <v>391118.43999999994</v>
      </c>
    </row>
    <row r="129" spans="1:38" x14ac:dyDescent="0.2">
      <c r="A129" s="1" t="s">
        <v>501</v>
      </c>
      <c r="B129" s="1" t="s">
        <v>502</v>
      </c>
      <c r="C129" s="66">
        <v>6455</v>
      </c>
      <c r="D129" s="67" t="s">
        <v>1203</v>
      </c>
      <c r="E129" s="253" t="s">
        <v>3142</v>
      </c>
      <c r="F129" s="229">
        <v>1088773.98</v>
      </c>
      <c r="H129" s="229">
        <v>92243.61</v>
      </c>
      <c r="I129" s="253">
        <v>135886.68</v>
      </c>
      <c r="J129" s="253">
        <v>180167.55</v>
      </c>
      <c r="L129" s="233">
        <v>8000</v>
      </c>
      <c r="N129" s="233">
        <v>120</v>
      </c>
      <c r="P129" s="253">
        <v>-1577363.23</v>
      </c>
      <c r="Q129" s="253">
        <v>2436322.09</v>
      </c>
      <c r="S129" s="230">
        <v>1492161.99</v>
      </c>
      <c r="U129" s="230">
        <v>30.06</v>
      </c>
      <c r="W129" s="230">
        <v>796063.8</v>
      </c>
      <c r="Z129" s="231">
        <v>1160133.8</v>
      </c>
      <c r="AC129" s="231">
        <v>425582.9</v>
      </c>
      <c r="AD129" s="231">
        <v>43823.19</v>
      </c>
      <c r="AG129" s="76">
        <f t="shared" si="13"/>
        <v>1181017.5900000001</v>
      </c>
      <c r="AH129" s="31">
        <f t="shared" si="14"/>
        <v>8120</v>
      </c>
      <c r="AI129" s="21">
        <f t="shared" si="12"/>
        <v>1172897.5900000001</v>
      </c>
      <c r="AJ129" s="15">
        <f t="shared" si="15"/>
        <v>2288255.85</v>
      </c>
      <c r="AK129" s="16">
        <f t="shared" si="16"/>
        <v>1629539.8900000001</v>
      </c>
      <c r="AL129" s="26">
        <f t="shared" si="17"/>
        <v>658715.96</v>
      </c>
    </row>
    <row r="130" spans="1:38" x14ac:dyDescent="0.2">
      <c r="A130" s="1" t="s">
        <v>501</v>
      </c>
      <c r="B130" s="1" t="s">
        <v>502</v>
      </c>
      <c r="C130" s="66">
        <v>1661</v>
      </c>
      <c r="D130" s="67" t="s">
        <v>1204</v>
      </c>
      <c r="E130" s="253" t="s">
        <v>3143</v>
      </c>
      <c r="F130" s="229">
        <v>302430.45</v>
      </c>
      <c r="H130" s="229">
        <v>122671.29</v>
      </c>
      <c r="I130" s="253">
        <v>231648.65</v>
      </c>
      <c r="J130" s="253">
        <v>100767.45</v>
      </c>
      <c r="N130" s="233">
        <v>370</v>
      </c>
      <c r="Q130" s="253">
        <v>1752442.7</v>
      </c>
      <c r="S130" s="230">
        <v>623202.09</v>
      </c>
      <c r="U130" s="230">
        <v>52.43</v>
      </c>
      <c r="W130" s="230">
        <v>331867.5</v>
      </c>
      <c r="Z130" s="231">
        <v>428817.5</v>
      </c>
      <c r="AC130" s="231">
        <v>268960.21000000002</v>
      </c>
      <c r="AD130" s="231">
        <v>66810.13</v>
      </c>
      <c r="AG130" s="76">
        <f t="shared" si="13"/>
        <v>425101.74</v>
      </c>
      <c r="AH130" s="31">
        <f t="shared" si="14"/>
        <v>370</v>
      </c>
      <c r="AI130" s="21">
        <f t="shared" si="12"/>
        <v>424731.74</v>
      </c>
      <c r="AJ130" s="15">
        <f t="shared" si="15"/>
        <v>955122.02</v>
      </c>
      <c r="AK130" s="16">
        <f t="shared" si="16"/>
        <v>764587.84</v>
      </c>
      <c r="AL130" s="26">
        <f t="shared" si="17"/>
        <v>190534.18000000005</v>
      </c>
    </row>
    <row r="131" spans="1:38" x14ac:dyDescent="0.2">
      <c r="A131" s="1" t="s">
        <v>501</v>
      </c>
      <c r="B131" s="1" t="s">
        <v>502</v>
      </c>
      <c r="C131" s="66">
        <v>1935</v>
      </c>
      <c r="D131" s="67" t="s">
        <v>1205</v>
      </c>
      <c r="E131" s="253" t="s">
        <v>3144</v>
      </c>
      <c r="F131" s="229">
        <v>470139.13</v>
      </c>
      <c r="H131" s="229">
        <v>36781</v>
      </c>
      <c r="I131" s="253">
        <v>243882.1</v>
      </c>
      <c r="J131" s="253">
        <v>71368.33</v>
      </c>
      <c r="N131" s="233">
        <v>0</v>
      </c>
      <c r="Q131" s="253">
        <v>2586652.75</v>
      </c>
      <c r="S131" s="230">
        <v>610644.03</v>
      </c>
      <c r="U131" s="230">
        <v>32.22</v>
      </c>
      <c r="W131" s="230">
        <v>542007.5</v>
      </c>
      <c r="Z131" s="231">
        <v>654757.5</v>
      </c>
      <c r="AC131" s="231">
        <v>192420.25</v>
      </c>
      <c r="AD131" s="231">
        <v>51924.83</v>
      </c>
      <c r="AG131" s="76">
        <f t="shared" si="13"/>
        <v>506920.13</v>
      </c>
      <c r="AH131" s="31">
        <f t="shared" si="14"/>
        <v>0</v>
      </c>
      <c r="AI131" s="21">
        <f t="shared" si="12"/>
        <v>506920.13</v>
      </c>
      <c r="AJ131" s="15">
        <f t="shared" si="15"/>
        <v>1152683.75</v>
      </c>
      <c r="AK131" s="16">
        <f t="shared" si="16"/>
        <v>899102.58</v>
      </c>
      <c r="AL131" s="26">
        <f t="shared" si="17"/>
        <v>253581.17000000004</v>
      </c>
    </row>
    <row r="132" spans="1:38" x14ac:dyDescent="0.2">
      <c r="A132" s="1" t="s">
        <v>501</v>
      </c>
      <c r="B132" s="1" t="s">
        <v>502</v>
      </c>
      <c r="C132" s="66">
        <v>4296</v>
      </c>
      <c r="D132" s="67" t="s">
        <v>1206</v>
      </c>
      <c r="E132" s="253" t="s">
        <v>3145</v>
      </c>
      <c r="F132" s="229">
        <v>983470.03</v>
      </c>
      <c r="H132" s="229">
        <v>157291.60999999999</v>
      </c>
      <c r="I132" s="253">
        <v>23578.98</v>
      </c>
      <c r="J132" s="253">
        <v>54526.89</v>
      </c>
      <c r="Q132" s="253">
        <v>1898238.82</v>
      </c>
      <c r="S132" s="230">
        <v>1182369.8700000001</v>
      </c>
      <c r="T132" s="230">
        <v>95000</v>
      </c>
      <c r="U132" s="230">
        <v>81.62</v>
      </c>
      <c r="W132" s="230">
        <v>805686.78</v>
      </c>
      <c r="Z132" s="231">
        <v>1006500.78</v>
      </c>
      <c r="AC132" s="231">
        <v>396580.06</v>
      </c>
      <c r="AD132" s="231">
        <v>23262.5</v>
      </c>
      <c r="AG132" s="76">
        <f t="shared" si="13"/>
        <v>1140761.6400000001</v>
      </c>
      <c r="AH132" s="31">
        <f t="shared" si="14"/>
        <v>0</v>
      </c>
      <c r="AI132" s="21">
        <f t="shared" si="12"/>
        <v>1140761.6400000001</v>
      </c>
      <c r="AJ132" s="15">
        <f t="shared" si="15"/>
        <v>2083138.2700000003</v>
      </c>
      <c r="AK132" s="16">
        <f t="shared" si="16"/>
        <v>1426343.34</v>
      </c>
      <c r="AL132" s="26">
        <f t="shared" si="17"/>
        <v>656794.93000000017</v>
      </c>
    </row>
    <row r="133" spans="1:38" x14ac:dyDescent="0.2">
      <c r="A133" s="1" t="s">
        <v>501</v>
      </c>
      <c r="B133" s="1" t="s">
        <v>502</v>
      </c>
      <c r="C133" s="66">
        <v>4985</v>
      </c>
      <c r="D133" s="67" t="s">
        <v>1207</v>
      </c>
      <c r="E133" s="253" t="s">
        <v>3146</v>
      </c>
      <c r="F133" s="229">
        <v>797526.91</v>
      </c>
      <c r="H133" s="229">
        <v>89081.9</v>
      </c>
      <c r="I133" s="253">
        <v>251984.93</v>
      </c>
      <c r="J133" s="253">
        <v>3249.23</v>
      </c>
      <c r="Q133" s="253">
        <v>2434424.27</v>
      </c>
      <c r="S133" s="230">
        <v>761727.65</v>
      </c>
      <c r="U133" s="230">
        <v>134</v>
      </c>
      <c r="W133" s="230">
        <v>754900</v>
      </c>
      <c r="Z133" s="231">
        <v>935357</v>
      </c>
      <c r="AC133" s="231">
        <v>333861.48</v>
      </c>
      <c r="AD133" s="231">
        <v>45797.1</v>
      </c>
      <c r="AG133" s="76">
        <f t="shared" si="13"/>
        <v>886608.81</v>
      </c>
      <c r="AH133" s="31">
        <f t="shared" si="14"/>
        <v>0</v>
      </c>
      <c r="AI133" s="21">
        <f t="shared" ref="AI133:AI189" si="18">AG133-AH133</f>
        <v>886608.81</v>
      </c>
      <c r="AJ133" s="15">
        <f t="shared" si="15"/>
        <v>1516761.65</v>
      </c>
      <c r="AK133" s="16">
        <f t="shared" si="16"/>
        <v>1315015.58</v>
      </c>
      <c r="AL133" s="26">
        <f t="shared" si="17"/>
        <v>201746.06999999983</v>
      </c>
    </row>
    <row r="134" spans="1:38" x14ac:dyDescent="0.2">
      <c r="A134" s="1" t="s">
        <v>501</v>
      </c>
      <c r="B134" s="1" t="s">
        <v>502</v>
      </c>
      <c r="C134" s="66">
        <v>6488</v>
      </c>
      <c r="D134" s="67" t="s">
        <v>1208</v>
      </c>
      <c r="E134" s="253" t="s">
        <v>3147</v>
      </c>
      <c r="F134" s="229">
        <v>594270.97</v>
      </c>
      <c r="H134" s="229">
        <v>81015.38</v>
      </c>
      <c r="I134" s="253">
        <v>323189.65000000002</v>
      </c>
      <c r="J134" s="253">
        <v>40437.11</v>
      </c>
      <c r="Q134" s="253">
        <v>2150215.54</v>
      </c>
      <c r="S134" s="230">
        <v>1110459.5</v>
      </c>
      <c r="T134" s="230">
        <v>208800</v>
      </c>
      <c r="U134" s="230">
        <v>8.6999999999999993</v>
      </c>
      <c r="W134" s="230">
        <v>635953.69999999995</v>
      </c>
      <c r="Z134" s="231">
        <v>959719.7</v>
      </c>
      <c r="AC134" s="231">
        <v>651863.61</v>
      </c>
      <c r="AD134" s="231">
        <v>56151.46</v>
      </c>
      <c r="AG134" s="76">
        <f t="shared" si="13"/>
        <v>675286.35</v>
      </c>
      <c r="AH134" s="31">
        <f t="shared" si="14"/>
        <v>0</v>
      </c>
      <c r="AI134" s="21">
        <f t="shared" si="18"/>
        <v>675286.35</v>
      </c>
      <c r="AJ134" s="15">
        <f t="shared" si="15"/>
        <v>1955221.9</v>
      </c>
      <c r="AK134" s="16">
        <f t="shared" si="16"/>
        <v>1667734.77</v>
      </c>
      <c r="AL134" s="26">
        <f t="shared" si="17"/>
        <v>287487.12999999989</v>
      </c>
    </row>
    <row r="135" spans="1:38" x14ac:dyDescent="0.2">
      <c r="A135" s="1" t="s">
        <v>501</v>
      </c>
      <c r="B135" s="1" t="s">
        <v>502</v>
      </c>
      <c r="C135" s="66">
        <v>789</v>
      </c>
      <c r="D135" s="67" t="s">
        <v>1209</v>
      </c>
      <c r="E135" s="253" t="s">
        <v>3210</v>
      </c>
      <c r="F135" s="229">
        <v>399684.59</v>
      </c>
      <c r="H135" s="229">
        <v>37356.42</v>
      </c>
      <c r="I135" s="253">
        <v>179197.27</v>
      </c>
      <c r="J135" s="253">
        <v>66895.429999999993</v>
      </c>
      <c r="N135" s="233">
        <v>7</v>
      </c>
      <c r="Q135" s="253">
        <v>1699412.19</v>
      </c>
      <c r="S135" s="230">
        <v>495354.21</v>
      </c>
      <c r="U135" s="230">
        <v>30.05</v>
      </c>
      <c r="W135" s="230">
        <v>366600</v>
      </c>
      <c r="Z135" s="231">
        <v>450750</v>
      </c>
      <c r="AC135" s="231">
        <v>127155.43</v>
      </c>
      <c r="AD135" s="231">
        <v>57433.62</v>
      </c>
      <c r="AG135" s="76">
        <f t="shared" si="13"/>
        <v>437041.01</v>
      </c>
      <c r="AH135" s="31">
        <f t="shared" si="14"/>
        <v>7</v>
      </c>
      <c r="AI135" s="21">
        <f t="shared" si="18"/>
        <v>437034.01</v>
      </c>
      <c r="AJ135" s="15">
        <f t="shared" si="15"/>
        <v>861984.26</v>
      </c>
      <c r="AK135" s="16">
        <f t="shared" si="16"/>
        <v>635339.04999999993</v>
      </c>
      <c r="AL135" s="26">
        <f t="shared" si="17"/>
        <v>226645.21000000008</v>
      </c>
    </row>
    <row r="136" spans="1:38" x14ac:dyDescent="0.2">
      <c r="A136" s="1" t="s">
        <v>505</v>
      </c>
      <c r="B136" s="1" t="s">
        <v>506</v>
      </c>
      <c r="C136" s="66">
        <v>8307</v>
      </c>
      <c r="D136" s="67" t="s">
        <v>1210</v>
      </c>
      <c r="E136" s="253" t="s">
        <v>3148</v>
      </c>
      <c r="F136" s="229">
        <v>1138007.54</v>
      </c>
      <c r="G136" s="229">
        <v>27800</v>
      </c>
      <c r="H136" s="229">
        <v>126606.24</v>
      </c>
      <c r="I136" s="253">
        <v>765821.47</v>
      </c>
      <c r="J136" s="253">
        <v>62497.95</v>
      </c>
      <c r="L136" s="233">
        <v>37675.5</v>
      </c>
      <c r="N136" s="233">
        <v>15356</v>
      </c>
      <c r="Q136" s="253">
        <v>3628521.74</v>
      </c>
      <c r="S136" s="230">
        <v>1272260.67</v>
      </c>
      <c r="W136" s="230">
        <v>1436249.4</v>
      </c>
      <c r="Y136" s="230">
        <v>42000</v>
      </c>
      <c r="Z136" s="231">
        <v>1790412.48</v>
      </c>
      <c r="AC136" s="231">
        <v>570936.54</v>
      </c>
      <c r="AD136" s="231">
        <v>107470.3</v>
      </c>
      <c r="AG136" s="76">
        <f t="shared" si="13"/>
        <v>1292413.78</v>
      </c>
      <c r="AH136" s="31">
        <f t="shared" si="14"/>
        <v>53031.5</v>
      </c>
      <c r="AI136" s="21">
        <f t="shared" si="18"/>
        <v>1239382.28</v>
      </c>
      <c r="AJ136" s="15">
        <f t="shared" si="15"/>
        <v>2750510.07</v>
      </c>
      <c r="AK136" s="16">
        <f t="shared" si="16"/>
        <v>2468819.3199999998</v>
      </c>
      <c r="AL136" s="26">
        <f t="shared" si="17"/>
        <v>281690.75</v>
      </c>
    </row>
    <row r="137" spans="1:38" x14ac:dyDescent="0.2">
      <c r="A137" s="1" t="s">
        <v>505</v>
      </c>
      <c r="B137" s="1" t="s">
        <v>506</v>
      </c>
      <c r="C137" s="66">
        <v>4857</v>
      </c>
      <c r="D137" s="67" t="s">
        <v>1211</v>
      </c>
      <c r="E137" s="253" t="s">
        <v>3149</v>
      </c>
      <c r="F137" s="229">
        <v>325043.58</v>
      </c>
      <c r="G137" s="229">
        <v>9200</v>
      </c>
      <c r="H137" s="229">
        <v>103184.49</v>
      </c>
      <c r="I137" s="253">
        <v>1243102.78</v>
      </c>
      <c r="J137" s="253">
        <v>508127.52</v>
      </c>
      <c r="L137" s="233">
        <v>16050.5</v>
      </c>
      <c r="N137" s="233">
        <v>12500</v>
      </c>
      <c r="Q137" s="253">
        <v>365872.84</v>
      </c>
      <c r="S137" s="230">
        <v>658549.06999999995</v>
      </c>
      <c r="W137" s="230">
        <v>629931.6</v>
      </c>
      <c r="Y137" s="230">
        <v>18500</v>
      </c>
      <c r="Z137" s="231">
        <v>858619.6</v>
      </c>
      <c r="AC137" s="231">
        <v>343239.78</v>
      </c>
      <c r="AD137" s="231">
        <v>140362.6</v>
      </c>
      <c r="AG137" s="76">
        <f t="shared" si="13"/>
        <v>437428.07</v>
      </c>
      <c r="AH137" s="31">
        <f t="shared" si="14"/>
        <v>28550.5</v>
      </c>
      <c r="AI137" s="21">
        <f t="shared" si="18"/>
        <v>408877.57</v>
      </c>
      <c r="AJ137" s="15">
        <f t="shared" si="15"/>
        <v>1306980.67</v>
      </c>
      <c r="AK137" s="16">
        <f t="shared" si="16"/>
        <v>1342221.98</v>
      </c>
      <c r="AL137" s="26">
        <f t="shared" si="17"/>
        <v>-35241.310000000056</v>
      </c>
    </row>
    <row r="138" spans="1:38" x14ac:dyDescent="0.2">
      <c r="A138" s="1" t="s">
        <v>505</v>
      </c>
      <c r="B138" s="1" t="s">
        <v>506</v>
      </c>
      <c r="C138" s="66">
        <v>4343</v>
      </c>
      <c r="D138" s="67" t="s">
        <v>1212</v>
      </c>
      <c r="E138" s="253" t="s">
        <v>3150</v>
      </c>
      <c r="F138" s="229">
        <v>286498.5</v>
      </c>
      <c r="H138" s="229">
        <v>136028.07999999999</v>
      </c>
      <c r="I138" s="253">
        <v>86526.14</v>
      </c>
      <c r="J138" s="253">
        <v>77599.259999999995</v>
      </c>
      <c r="L138" s="233">
        <v>6687.5</v>
      </c>
      <c r="N138" s="233">
        <v>13457.9</v>
      </c>
      <c r="Q138" s="253">
        <v>2122751.4700000002</v>
      </c>
      <c r="S138" s="230">
        <v>660112.25</v>
      </c>
      <c r="W138" s="230">
        <v>1024225.3</v>
      </c>
      <c r="Y138" s="230">
        <v>18000</v>
      </c>
      <c r="Z138" s="231">
        <v>1266668.3</v>
      </c>
      <c r="AC138" s="231">
        <v>361267.99</v>
      </c>
      <c r="AD138" s="231">
        <v>11805.2</v>
      </c>
      <c r="AG138" s="76">
        <f t="shared" si="13"/>
        <v>422526.57999999996</v>
      </c>
      <c r="AH138" s="31">
        <f t="shared" si="14"/>
        <v>20145.400000000001</v>
      </c>
      <c r="AI138" s="21">
        <f t="shared" si="18"/>
        <v>402381.17999999993</v>
      </c>
      <c r="AJ138" s="15">
        <f t="shared" si="15"/>
        <v>1702337.55</v>
      </c>
      <c r="AK138" s="16">
        <f t="shared" si="16"/>
        <v>1639741.49</v>
      </c>
      <c r="AL138" s="26">
        <f t="shared" si="17"/>
        <v>62596.060000000056</v>
      </c>
    </row>
    <row r="139" spans="1:38" x14ac:dyDescent="0.2">
      <c r="A139" s="1" t="s">
        <v>505</v>
      </c>
      <c r="B139" s="1" t="s">
        <v>506</v>
      </c>
      <c r="C139" s="66">
        <v>4628</v>
      </c>
      <c r="D139" s="67" t="s">
        <v>1213</v>
      </c>
      <c r="E139" s="253" t="s">
        <v>3151</v>
      </c>
      <c r="F139" s="229">
        <v>770854.5</v>
      </c>
      <c r="G139" s="229">
        <v>15600</v>
      </c>
      <c r="H139" s="229">
        <v>111748.52</v>
      </c>
      <c r="I139" s="253">
        <v>1933761.27</v>
      </c>
      <c r="J139" s="253">
        <v>238173.36</v>
      </c>
      <c r="L139" s="233">
        <v>21167.5</v>
      </c>
      <c r="Q139" s="253">
        <v>765116.2</v>
      </c>
      <c r="S139" s="230">
        <v>799347.5</v>
      </c>
      <c r="U139" s="230">
        <v>96.69</v>
      </c>
      <c r="W139" s="230">
        <v>753153.8</v>
      </c>
      <c r="Y139" s="230">
        <v>7500</v>
      </c>
      <c r="Z139" s="231">
        <v>1019647.96</v>
      </c>
      <c r="AC139" s="231">
        <v>322612.45</v>
      </c>
      <c r="AD139" s="231">
        <v>148373.5</v>
      </c>
      <c r="AF139" s="231">
        <v>70000</v>
      </c>
      <c r="AG139" s="76">
        <f t="shared" si="13"/>
        <v>898203.02</v>
      </c>
      <c r="AH139" s="31">
        <f t="shared" si="14"/>
        <v>21167.5</v>
      </c>
      <c r="AI139" s="21">
        <f t="shared" si="18"/>
        <v>877035.52000000002</v>
      </c>
      <c r="AJ139" s="15">
        <f t="shared" si="15"/>
        <v>1560097.99</v>
      </c>
      <c r="AK139" s="16">
        <f t="shared" si="16"/>
        <v>1560633.91</v>
      </c>
      <c r="AL139" s="26">
        <f t="shared" si="17"/>
        <v>-535.91999999992549</v>
      </c>
    </row>
    <row r="140" spans="1:38" x14ac:dyDescent="0.2">
      <c r="A140" s="1" t="s">
        <v>505</v>
      </c>
      <c r="B140" s="1" t="s">
        <v>506</v>
      </c>
      <c r="C140" s="66">
        <v>5183</v>
      </c>
      <c r="D140" s="67" t="s">
        <v>1214</v>
      </c>
      <c r="E140" s="253" t="s">
        <v>3152</v>
      </c>
      <c r="F140" s="229">
        <v>484917.61</v>
      </c>
      <c r="G140" s="229">
        <v>13200</v>
      </c>
      <c r="H140" s="229">
        <v>84009.3</v>
      </c>
      <c r="I140" s="253">
        <v>149479.70000000001</v>
      </c>
      <c r="J140" s="253">
        <v>21163.78</v>
      </c>
      <c r="L140" s="233">
        <v>19857.5</v>
      </c>
      <c r="N140" s="233">
        <v>15160</v>
      </c>
      <c r="Q140" s="253">
        <v>3234091.19</v>
      </c>
      <c r="S140" s="230">
        <v>1037844.16</v>
      </c>
      <c r="U140" s="230">
        <v>9.18</v>
      </c>
      <c r="W140" s="230">
        <v>442634.5</v>
      </c>
      <c r="Y140" s="230">
        <v>7500</v>
      </c>
      <c r="Z140" s="231">
        <v>706351.5</v>
      </c>
      <c r="AC140" s="231">
        <v>430100.11</v>
      </c>
      <c r="AD140" s="231">
        <v>60311.65</v>
      </c>
      <c r="AG140" s="76">
        <f t="shared" si="13"/>
        <v>582126.91</v>
      </c>
      <c r="AH140" s="31">
        <f t="shared" si="14"/>
        <v>35017.5</v>
      </c>
      <c r="AI140" s="21">
        <f t="shared" si="18"/>
        <v>547109.41</v>
      </c>
      <c r="AJ140" s="15">
        <f t="shared" si="15"/>
        <v>1487987.84</v>
      </c>
      <c r="AK140" s="16">
        <f t="shared" si="16"/>
        <v>1196763.2599999998</v>
      </c>
      <c r="AL140" s="26">
        <f t="shared" si="17"/>
        <v>291224.58000000031</v>
      </c>
    </row>
    <row r="141" spans="1:38" x14ac:dyDescent="0.2">
      <c r="A141" s="1" t="s">
        <v>505</v>
      </c>
      <c r="B141" s="1" t="s">
        <v>506</v>
      </c>
      <c r="C141" s="66">
        <v>3400</v>
      </c>
      <c r="D141" s="67" t="s">
        <v>1215</v>
      </c>
      <c r="E141" s="253" t="s">
        <v>3153</v>
      </c>
      <c r="F141" s="229">
        <v>297854.36</v>
      </c>
      <c r="G141" s="229">
        <v>13200</v>
      </c>
      <c r="H141" s="229">
        <v>126665.47</v>
      </c>
      <c r="I141" s="253">
        <v>459263.44</v>
      </c>
      <c r="J141" s="253">
        <v>98697.93</v>
      </c>
      <c r="L141" s="233">
        <v>19857.5</v>
      </c>
      <c r="N141" s="233">
        <v>0</v>
      </c>
      <c r="Q141" s="253">
        <v>1809525.85</v>
      </c>
      <c r="S141" s="230">
        <v>683240.02</v>
      </c>
      <c r="W141" s="230">
        <v>589675</v>
      </c>
      <c r="Y141" s="230">
        <v>7500</v>
      </c>
      <c r="Z141" s="231">
        <v>790977.16</v>
      </c>
      <c r="AC141" s="231">
        <v>250805.03</v>
      </c>
      <c r="AD141" s="231">
        <v>48770.3</v>
      </c>
      <c r="AG141" s="76">
        <f t="shared" si="13"/>
        <v>437719.82999999996</v>
      </c>
      <c r="AH141" s="31">
        <f t="shared" si="14"/>
        <v>19857.5</v>
      </c>
      <c r="AI141" s="21">
        <f t="shared" si="18"/>
        <v>417862.32999999996</v>
      </c>
      <c r="AJ141" s="15">
        <f t="shared" si="15"/>
        <v>1280415.02</v>
      </c>
      <c r="AK141" s="16">
        <f t="shared" si="16"/>
        <v>1090552.49</v>
      </c>
      <c r="AL141" s="26">
        <f t="shared" si="17"/>
        <v>189862.53000000003</v>
      </c>
    </row>
    <row r="142" spans="1:38" x14ac:dyDescent="0.2">
      <c r="A142" s="1" t="s">
        <v>505</v>
      </c>
      <c r="B142" s="1" t="s">
        <v>506</v>
      </c>
      <c r="C142" s="66">
        <v>7272</v>
      </c>
      <c r="D142" s="67" t="s">
        <v>1216</v>
      </c>
      <c r="E142" s="253" t="s">
        <v>3154</v>
      </c>
      <c r="F142" s="229">
        <v>768125.06</v>
      </c>
      <c r="G142" s="229">
        <v>13200</v>
      </c>
      <c r="H142" s="229">
        <v>34930.839999999997</v>
      </c>
      <c r="I142" s="253">
        <v>975437.91</v>
      </c>
      <c r="J142" s="253">
        <v>138406.26999999999</v>
      </c>
      <c r="L142" s="233">
        <v>19887.5</v>
      </c>
      <c r="N142" s="233">
        <v>293</v>
      </c>
      <c r="Q142" s="253">
        <v>1034850.95</v>
      </c>
      <c r="S142" s="230">
        <v>1081981.6000000001</v>
      </c>
      <c r="W142" s="230">
        <v>412704.1</v>
      </c>
      <c r="Y142" s="230">
        <v>7500</v>
      </c>
      <c r="Z142" s="231">
        <v>684905.18</v>
      </c>
      <c r="AC142" s="231">
        <v>515493.5</v>
      </c>
      <c r="AD142" s="231">
        <v>95016.03</v>
      </c>
      <c r="AG142" s="76">
        <f t="shared" si="13"/>
        <v>816255.9</v>
      </c>
      <c r="AH142" s="31">
        <f t="shared" si="14"/>
        <v>20180.5</v>
      </c>
      <c r="AI142" s="21">
        <f t="shared" si="18"/>
        <v>796075.4</v>
      </c>
      <c r="AJ142" s="15">
        <f t="shared" si="15"/>
        <v>1502185.7000000002</v>
      </c>
      <c r="AK142" s="16">
        <f t="shared" si="16"/>
        <v>1295414.7100000002</v>
      </c>
      <c r="AL142" s="26">
        <f t="shared" si="17"/>
        <v>206770.99</v>
      </c>
    </row>
    <row r="143" spans="1:38" x14ac:dyDescent="0.2">
      <c r="A143" s="1" t="s">
        <v>505</v>
      </c>
      <c r="B143" s="1" t="s">
        <v>506</v>
      </c>
      <c r="C143" s="66">
        <v>4130</v>
      </c>
      <c r="D143" s="67" t="s">
        <v>1217</v>
      </c>
      <c r="E143" s="253" t="s">
        <v>3155</v>
      </c>
      <c r="F143" s="229">
        <v>402002.82</v>
      </c>
      <c r="G143" s="229">
        <v>14400</v>
      </c>
      <c r="H143" s="229">
        <v>67370.95</v>
      </c>
      <c r="I143" s="253">
        <v>125610.69</v>
      </c>
      <c r="J143" s="253">
        <v>67813.539999999994</v>
      </c>
      <c r="L143" s="233">
        <v>21087.5</v>
      </c>
      <c r="N143" s="233">
        <v>76510.58</v>
      </c>
      <c r="Q143" s="253">
        <v>1778360.15</v>
      </c>
      <c r="S143" s="230">
        <v>734428.78</v>
      </c>
      <c r="T143" s="230">
        <v>79100</v>
      </c>
      <c r="U143" s="230">
        <v>59.07</v>
      </c>
      <c r="W143" s="230">
        <v>682845</v>
      </c>
      <c r="Y143" s="230">
        <v>15000</v>
      </c>
      <c r="Z143" s="231">
        <v>961153.98</v>
      </c>
      <c r="AC143" s="231">
        <v>461530.18</v>
      </c>
      <c r="AD143" s="231">
        <v>16152.9</v>
      </c>
      <c r="AG143" s="76">
        <f t="shared" si="13"/>
        <v>483773.77</v>
      </c>
      <c r="AH143" s="31">
        <f t="shared" si="14"/>
        <v>97598.080000000002</v>
      </c>
      <c r="AI143" s="21">
        <f t="shared" si="18"/>
        <v>386175.69</v>
      </c>
      <c r="AJ143" s="15">
        <f t="shared" si="15"/>
        <v>1511432.85</v>
      </c>
      <c r="AK143" s="16">
        <f t="shared" si="16"/>
        <v>1438837.0599999998</v>
      </c>
      <c r="AL143" s="26">
        <f t="shared" si="17"/>
        <v>72595.79000000027</v>
      </c>
    </row>
    <row r="144" spans="1:38" x14ac:dyDescent="0.2">
      <c r="A144" s="1" t="s">
        <v>505</v>
      </c>
      <c r="B144" s="1" t="s">
        <v>506</v>
      </c>
      <c r="C144" s="66">
        <v>3177</v>
      </c>
      <c r="D144" s="67" t="s">
        <v>1218</v>
      </c>
      <c r="E144" s="253" t="s">
        <v>3156</v>
      </c>
      <c r="F144" s="229">
        <v>333814.21999999997</v>
      </c>
      <c r="G144" s="229">
        <v>14400</v>
      </c>
      <c r="H144" s="229">
        <v>90064.63</v>
      </c>
      <c r="I144" s="253">
        <v>586720.18999999994</v>
      </c>
      <c r="J144" s="253">
        <v>13067.33</v>
      </c>
      <c r="L144" s="233">
        <v>21087.5</v>
      </c>
      <c r="N144" s="233">
        <v>90824.25</v>
      </c>
      <c r="Q144" s="253">
        <v>2463401.71</v>
      </c>
      <c r="S144" s="230">
        <v>728118.14</v>
      </c>
      <c r="T144" s="230">
        <v>137190.92000000001</v>
      </c>
      <c r="W144" s="230">
        <v>615038.19999999995</v>
      </c>
      <c r="Y144" s="230">
        <v>7500</v>
      </c>
      <c r="Z144" s="231">
        <v>796353.36</v>
      </c>
      <c r="AC144" s="231">
        <v>497937.66</v>
      </c>
      <c r="AD144" s="231">
        <v>59458.35</v>
      </c>
      <c r="AG144" s="76">
        <f t="shared" si="13"/>
        <v>438278.85</v>
      </c>
      <c r="AH144" s="31">
        <f t="shared" si="14"/>
        <v>111911.75</v>
      </c>
      <c r="AI144" s="21">
        <f t="shared" si="18"/>
        <v>326367.09999999998</v>
      </c>
      <c r="AJ144" s="15">
        <f t="shared" si="15"/>
        <v>1487847.26</v>
      </c>
      <c r="AK144" s="16">
        <f t="shared" si="16"/>
        <v>1353749.37</v>
      </c>
      <c r="AL144" s="26">
        <f t="shared" si="17"/>
        <v>134097.8899999999</v>
      </c>
    </row>
    <row r="145" spans="1:38" x14ac:dyDescent="0.2">
      <c r="A145" s="1" t="s">
        <v>505</v>
      </c>
      <c r="B145" s="1" t="s">
        <v>506</v>
      </c>
      <c r="C145" s="66">
        <v>5043</v>
      </c>
      <c r="D145" s="67" t="s">
        <v>1219</v>
      </c>
      <c r="E145" s="253" t="s">
        <v>3157</v>
      </c>
      <c r="F145" s="229">
        <v>683788.05</v>
      </c>
      <c r="G145" s="229">
        <v>138800</v>
      </c>
      <c r="H145" s="229">
        <v>195352.97</v>
      </c>
      <c r="I145" s="253">
        <v>35184.31</v>
      </c>
      <c r="J145" s="253">
        <v>48178.92</v>
      </c>
      <c r="L145" s="233">
        <v>25487.5</v>
      </c>
      <c r="N145" s="233">
        <v>15429.88</v>
      </c>
      <c r="Q145" s="253">
        <v>1748544.54</v>
      </c>
      <c r="S145" s="230">
        <v>1264000.8600000001</v>
      </c>
      <c r="U145" s="230">
        <v>7.1</v>
      </c>
      <c r="W145" s="230">
        <v>844322.5</v>
      </c>
      <c r="Y145" s="230">
        <v>7500</v>
      </c>
      <c r="Z145" s="231">
        <v>1099279.74</v>
      </c>
      <c r="AC145" s="231">
        <v>607797.25</v>
      </c>
      <c r="AD145" s="231">
        <v>21563.65</v>
      </c>
      <c r="AG145" s="76">
        <f t="shared" si="13"/>
        <v>1017941.02</v>
      </c>
      <c r="AH145" s="31">
        <f t="shared" si="14"/>
        <v>40917.379999999997</v>
      </c>
      <c r="AI145" s="21">
        <f t="shared" si="18"/>
        <v>977023.64</v>
      </c>
      <c r="AJ145" s="15">
        <f t="shared" si="15"/>
        <v>2115830.46</v>
      </c>
      <c r="AK145" s="16">
        <f t="shared" si="16"/>
        <v>1728640.64</v>
      </c>
      <c r="AL145" s="26">
        <f t="shared" si="17"/>
        <v>387189.82000000007</v>
      </c>
    </row>
    <row r="146" spans="1:38" x14ac:dyDescent="0.2">
      <c r="A146" s="1" t="s">
        <v>505</v>
      </c>
      <c r="B146" s="1" t="s">
        <v>506</v>
      </c>
      <c r="C146" s="66">
        <v>4781</v>
      </c>
      <c r="D146" s="67" t="s">
        <v>1220</v>
      </c>
      <c r="E146" s="253" t="s">
        <v>3158</v>
      </c>
      <c r="F146" s="229">
        <v>607453.56000000006</v>
      </c>
      <c r="G146" s="229">
        <v>18400</v>
      </c>
      <c r="H146" s="229">
        <v>103678.84</v>
      </c>
      <c r="I146" s="253">
        <v>1146977.6499999999</v>
      </c>
      <c r="J146" s="253">
        <v>79645.990000000005</v>
      </c>
      <c r="L146" s="233">
        <v>25087.5</v>
      </c>
      <c r="N146" s="233">
        <v>0</v>
      </c>
      <c r="Q146" s="253">
        <v>577706.88</v>
      </c>
      <c r="S146" s="230">
        <v>946402.31</v>
      </c>
      <c r="W146" s="230">
        <v>1001387.8</v>
      </c>
      <c r="Y146" s="230">
        <v>7500</v>
      </c>
      <c r="Z146" s="231">
        <v>1302552.8799999999</v>
      </c>
      <c r="AC146" s="231">
        <v>498752.55</v>
      </c>
      <c r="AD146" s="231">
        <v>66213.3</v>
      </c>
      <c r="AF146" s="231">
        <v>30000</v>
      </c>
      <c r="AG146" s="76">
        <f t="shared" si="13"/>
        <v>729532.4</v>
      </c>
      <c r="AH146" s="31">
        <f t="shared" si="14"/>
        <v>25087.5</v>
      </c>
      <c r="AI146" s="21">
        <f t="shared" si="18"/>
        <v>704444.9</v>
      </c>
      <c r="AJ146" s="15">
        <f t="shared" si="15"/>
        <v>1955290.11</v>
      </c>
      <c r="AK146" s="16">
        <f t="shared" si="16"/>
        <v>1897518.73</v>
      </c>
      <c r="AL146" s="26">
        <f t="shared" si="17"/>
        <v>57771.380000000121</v>
      </c>
    </row>
    <row r="147" spans="1:38" x14ac:dyDescent="0.2">
      <c r="A147" s="1" t="s">
        <v>505</v>
      </c>
      <c r="B147" s="1" t="s">
        <v>506</v>
      </c>
      <c r="C147" s="66">
        <v>7022</v>
      </c>
      <c r="D147" s="67" t="s">
        <v>1221</v>
      </c>
      <c r="E147" s="253" t="s">
        <v>3159</v>
      </c>
      <c r="F147" s="229">
        <v>973974.25</v>
      </c>
      <c r="G147" s="229">
        <v>14200</v>
      </c>
      <c r="H147" s="229">
        <v>174147.94</v>
      </c>
      <c r="I147" s="253">
        <v>69765.279999999999</v>
      </c>
      <c r="J147" s="253">
        <v>109041.05</v>
      </c>
      <c r="L147" s="233">
        <v>16767.5</v>
      </c>
      <c r="N147" s="233">
        <v>15423.38</v>
      </c>
      <c r="Q147" s="253">
        <v>3628551.99</v>
      </c>
      <c r="S147" s="230">
        <v>1122638.25</v>
      </c>
      <c r="U147" s="230">
        <v>20.05</v>
      </c>
      <c r="W147" s="230">
        <v>1005924.22</v>
      </c>
      <c r="Y147" s="230">
        <v>7500</v>
      </c>
      <c r="Z147" s="231">
        <v>1280159.22</v>
      </c>
      <c r="AC147" s="231">
        <v>649874.88</v>
      </c>
      <c r="AD147" s="231">
        <v>23640.799999999999</v>
      </c>
      <c r="AG147" s="76">
        <f t="shared" si="13"/>
        <v>1162322.19</v>
      </c>
      <c r="AH147" s="31">
        <f t="shared" si="14"/>
        <v>32190.879999999997</v>
      </c>
      <c r="AI147" s="21">
        <f t="shared" si="18"/>
        <v>1130131.31</v>
      </c>
      <c r="AJ147" s="15">
        <f t="shared" si="15"/>
        <v>2136082.52</v>
      </c>
      <c r="AK147" s="16">
        <f t="shared" si="16"/>
        <v>1953674.9000000001</v>
      </c>
      <c r="AL147" s="26">
        <f t="shared" si="17"/>
        <v>182407.61999999988</v>
      </c>
    </row>
    <row r="148" spans="1:38" x14ac:dyDescent="0.2">
      <c r="A148" s="1" t="s">
        <v>505</v>
      </c>
      <c r="B148" s="1" t="s">
        <v>506</v>
      </c>
      <c r="C148" s="66">
        <v>5099</v>
      </c>
      <c r="D148" s="67" t="s">
        <v>1222</v>
      </c>
      <c r="E148" s="253" t="s">
        <v>3160</v>
      </c>
      <c r="F148" s="229">
        <v>731654.77</v>
      </c>
      <c r="G148" s="229">
        <v>10400</v>
      </c>
      <c r="H148" s="229">
        <v>83547.210000000006</v>
      </c>
      <c r="I148" s="253">
        <v>530650.21</v>
      </c>
      <c r="J148" s="253">
        <v>126747.56</v>
      </c>
      <c r="L148" s="233">
        <v>15967.5</v>
      </c>
      <c r="N148" s="233">
        <v>12500</v>
      </c>
      <c r="Q148" s="253">
        <v>2252597.11</v>
      </c>
      <c r="S148" s="230">
        <v>857239.6</v>
      </c>
      <c r="W148" s="230">
        <v>611133.6</v>
      </c>
      <c r="Y148" s="230">
        <v>15000</v>
      </c>
      <c r="Z148" s="231">
        <v>839187.6</v>
      </c>
      <c r="AC148" s="231">
        <v>393713.15</v>
      </c>
      <c r="AD148" s="231">
        <v>109221.9</v>
      </c>
      <c r="AG148" s="76">
        <f t="shared" si="13"/>
        <v>825601.98</v>
      </c>
      <c r="AH148" s="31">
        <f t="shared" si="14"/>
        <v>28467.5</v>
      </c>
      <c r="AI148" s="21">
        <f t="shared" si="18"/>
        <v>797134.48</v>
      </c>
      <c r="AJ148" s="15">
        <f t="shared" si="15"/>
        <v>1483373.2</v>
      </c>
      <c r="AK148" s="16">
        <f t="shared" si="16"/>
        <v>1342122.6499999999</v>
      </c>
      <c r="AL148" s="26">
        <f t="shared" si="17"/>
        <v>141250.55000000005</v>
      </c>
    </row>
    <row r="149" spans="1:38" x14ac:dyDescent="0.2">
      <c r="A149" s="1" t="s">
        <v>505</v>
      </c>
      <c r="B149" s="1" t="s">
        <v>506</v>
      </c>
      <c r="C149" s="66">
        <v>2341</v>
      </c>
      <c r="D149" s="67" t="s">
        <v>1223</v>
      </c>
      <c r="E149" s="253" t="s">
        <v>3161</v>
      </c>
      <c r="F149" s="229">
        <v>294504.48</v>
      </c>
      <c r="H149" s="229">
        <v>40672.11</v>
      </c>
      <c r="I149" s="253">
        <v>1302076.6200000001</v>
      </c>
      <c r="J149" s="253">
        <v>23235.81</v>
      </c>
      <c r="L149" s="233">
        <v>7387.5</v>
      </c>
      <c r="N149" s="233">
        <v>-330</v>
      </c>
      <c r="Q149" s="253">
        <v>605433.22</v>
      </c>
      <c r="S149" s="230">
        <v>602064.75</v>
      </c>
      <c r="W149" s="230">
        <v>501795</v>
      </c>
      <c r="Z149" s="231">
        <v>694225</v>
      </c>
      <c r="AC149" s="231">
        <v>261194.77</v>
      </c>
      <c r="AD149" s="231">
        <v>61145</v>
      </c>
      <c r="AF149" s="231">
        <v>30000</v>
      </c>
      <c r="AG149" s="76">
        <f t="shared" si="13"/>
        <v>335176.58999999997</v>
      </c>
      <c r="AH149" s="31">
        <f t="shared" si="14"/>
        <v>7057.5</v>
      </c>
      <c r="AI149" s="21">
        <f t="shared" si="18"/>
        <v>328119.08999999997</v>
      </c>
      <c r="AJ149" s="15">
        <f t="shared" si="15"/>
        <v>1103859.75</v>
      </c>
      <c r="AK149" s="16">
        <f t="shared" si="16"/>
        <v>1046564.77</v>
      </c>
      <c r="AL149" s="26">
        <f t="shared" si="17"/>
        <v>57294.979999999981</v>
      </c>
    </row>
    <row r="150" spans="1:38" x14ac:dyDescent="0.2">
      <c r="A150" s="1" t="s">
        <v>505</v>
      </c>
      <c r="B150" s="1" t="s">
        <v>506</v>
      </c>
      <c r="C150" s="66">
        <v>1923</v>
      </c>
      <c r="D150" s="67" t="s">
        <v>1224</v>
      </c>
      <c r="E150" s="253" t="s">
        <v>3162</v>
      </c>
      <c r="F150" s="229">
        <v>442872.43</v>
      </c>
      <c r="G150" s="229">
        <v>4000</v>
      </c>
      <c r="H150" s="229">
        <v>114143.64</v>
      </c>
      <c r="I150" s="253">
        <v>1316912.8500000001</v>
      </c>
      <c r="J150" s="253">
        <v>40076.69</v>
      </c>
      <c r="L150" s="233">
        <v>10687.5</v>
      </c>
      <c r="N150" s="233">
        <v>85297.05</v>
      </c>
      <c r="P150" s="253">
        <v>81373.11</v>
      </c>
      <c r="Q150" s="253">
        <v>698047.3</v>
      </c>
      <c r="S150" s="230">
        <v>474132.84</v>
      </c>
      <c r="W150" s="230">
        <v>720961.5</v>
      </c>
      <c r="Y150" s="230">
        <v>15000</v>
      </c>
      <c r="Z150" s="231">
        <v>905151.5</v>
      </c>
      <c r="AC150" s="231">
        <v>232127.14</v>
      </c>
      <c r="AD150" s="231">
        <v>57785.1</v>
      </c>
      <c r="AF150" s="231">
        <v>43130</v>
      </c>
      <c r="AG150" s="76">
        <f t="shared" si="13"/>
        <v>561016.06999999995</v>
      </c>
      <c r="AH150" s="31">
        <f t="shared" si="14"/>
        <v>95984.55</v>
      </c>
      <c r="AI150" s="21">
        <f t="shared" si="18"/>
        <v>465031.51999999996</v>
      </c>
      <c r="AJ150" s="15">
        <f t="shared" si="15"/>
        <v>1210094.3400000001</v>
      </c>
      <c r="AK150" s="16">
        <f t="shared" si="16"/>
        <v>1238193.7400000002</v>
      </c>
      <c r="AL150" s="26">
        <f t="shared" si="17"/>
        <v>-28099.40000000014</v>
      </c>
    </row>
    <row r="151" spans="1:38" x14ac:dyDescent="0.2">
      <c r="A151" s="1" t="s">
        <v>505</v>
      </c>
      <c r="B151" s="1" t="s">
        <v>506</v>
      </c>
      <c r="C151" s="66">
        <v>1617</v>
      </c>
      <c r="D151" s="67" t="s">
        <v>1225</v>
      </c>
      <c r="E151" s="253" t="s">
        <v>3163</v>
      </c>
      <c r="F151" s="229">
        <v>60137.03</v>
      </c>
      <c r="G151" s="229">
        <v>4000</v>
      </c>
      <c r="H151" s="229">
        <v>62992.18</v>
      </c>
      <c r="I151" s="253">
        <v>934662.18</v>
      </c>
      <c r="J151" s="253">
        <v>34076.239999999998</v>
      </c>
      <c r="L151" s="233">
        <v>10687.5</v>
      </c>
      <c r="N151" s="233">
        <v>590.33000000000004</v>
      </c>
      <c r="Q151" s="253">
        <v>399608.02</v>
      </c>
      <c r="S151" s="230">
        <v>476224.49</v>
      </c>
      <c r="W151" s="230">
        <v>417551.4</v>
      </c>
      <c r="Y151" s="230">
        <v>7500</v>
      </c>
      <c r="Z151" s="231">
        <v>591991.4</v>
      </c>
      <c r="AC151" s="231">
        <v>244307.93</v>
      </c>
      <c r="AD151" s="231">
        <v>46315</v>
      </c>
      <c r="AF151" s="231">
        <v>40000</v>
      </c>
      <c r="AG151" s="76">
        <f t="shared" ref="AG151:AG189" si="19">SUM(F151:H151)</f>
        <v>127129.20999999999</v>
      </c>
      <c r="AH151" s="31">
        <f t="shared" ref="AH151:AH189" si="20">SUM(K151:N151)</f>
        <v>11277.83</v>
      </c>
      <c r="AI151" s="21">
        <f t="shared" si="18"/>
        <v>115851.37999999999</v>
      </c>
      <c r="AJ151" s="15">
        <f t="shared" ref="AJ151:AJ189" si="21">SUM(R151:Y151)</f>
        <v>901275.89</v>
      </c>
      <c r="AK151" s="16">
        <f t="shared" ref="AK151:AK189" si="22">SUM(Z151:AF151)</f>
        <v>922614.33000000007</v>
      </c>
      <c r="AL151" s="26">
        <f t="shared" ref="AL151:AL189" si="23">AJ151-AK151</f>
        <v>-21338.440000000061</v>
      </c>
    </row>
    <row r="152" spans="1:38" x14ac:dyDescent="0.2">
      <c r="A152" s="1" t="s">
        <v>505</v>
      </c>
      <c r="B152" s="1" t="s">
        <v>506</v>
      </c>
      <c r="C152" s="66">
        <v>1689</v>
      </c>
      <c r="D152" s="67" t="s">
        <v>1226</v>
      </c>
      <c r="E152" s="253" t="s">
        <v>3164</v>
      </c>
      <c r="F152" s="229">
        <v>211216.89</v>
      </c>
      <c r="G152" s="229">
        <v>15600</v>
      </c>
      <c r="H152" s="229">
        <v>83635.02</v>
      </c>
      <c r="I152" s="253">
        <v>320974.51</v>
      </c>
      <c r="J152" s="253">
        <v>162380.46</v>
      </c>
      <c r="L152" s="233">
        <v>22287.5</v>
      </c>
      <c r="N152" s="233">
        <v>15050.46</v>
      </c>
      <c r="P152" s="253">
        <v>25761.17</v>
      </c>
      <c r="Q152" s="253">
        <v>1677902.08</v>
      </c>
      <c r="S152" s="230">
        <v>633375.66</v>
      </c>
      <c r="U152" s="230">
        <v>14.29</v>
      </c>
      <c r="W152" s="230">
        <v>536271.4</v>
      </c>
      <c r="Y152" s="230">
        <v>7500</v>
      </c>
      <c r="Z152" s="231">
        <v>786125.4</v>
      </c>
      <c r="AC152" s="231">
        <v>250991.12</v>
      </c>
      <c r="AD152" s="231">
        <v>42143.199999999997</v>
      </c>
      <c r="AF152" s="231">
        <v>30000</v>
      </c>
      <c r="AG152" s="76">
        <f t="shared" si="19"/>
        <v>310451.91000000003</v>
      </c>
      <c r="AH152" s="31">
        <f t="shared" si="20"/>
        <v>37337.96</v>
      </c>
      <c r="AI152" s="21">
        <f t="shared" si="18"/>
        <v>273113.95</v>
      </c>
      <c r="AJ152" s="15">
        <f t="shared" si="21"/>
        <v>1177161.3500000001</v>
      </c>
      <c r="AK152" s="16">
        <f t="shared" si="22"/>
        <v>1109259.72</v>
      </c>
      <c r="AL152" s="26">
        <f t="shared" si="23"/>
        <v>67901.630000000121</v>
      </c>
    </row>
    <row r="153" spans="1:38" x14ac:dyDescent="0.2">
      <c r="A153" s="1" t="s">
        <v>505</v>
      </c>
      <c r="B153" s="1" t="s">
        <v>506</v>
      </c>
      <c r="C153" s="66">
        <v>4089</v>
      </c>
      <c r="D153" s="67" t="s">
        <v>1227</v>
      </c>
      <c r="E153" s="253" t="s">
        <v>3165</v>
      </c>
      <c r="F153" s="229">
        <v>227853.71</v>
      </c>
      <c r="G153" s="229">
        <v>9000</v>
      </c>
      <c r="H153" s="229">
        <v>180166.86</v>
      </c>
      <c r="I153" s="253">
        <v>896884.82</v>
      </c>
      <c r="J153" s="253">
        <v>80710.179999999993</v>
      </c>
      <c r="L153" s="233">
        <v>14567.5</v>
      </c>
      <c r="Q153" s="253">
        <v>511906.95</v>
      </c>
      <c r="S153" s="230">
        <v>1006375.58</v>
      </c>
      <c r="W153" s="230">
        <v>1289477</v>
      </c>
      <c r="Y153" s="230">
        <v>30000</v>
      </c>
      <c r="Z153" s="231">
        <v>1624017</v>
      </c>
      <c r="AC153" s="231">
        <v>404796.18</v>
      </c>
      <c r="AD153" s="231">
        <v>57422</v>
      </c>
      <c r="AF153" s="231">
        <v>100000</v>
      </c>
      <c r="AG153" s="76">
        <f t="shared" si="19"/>
        <v>417020.56999999995</v>
      </c>
      <c r="AH153" s="31">
        <f t="shared" si="20"/>
        <v>14567.5</v>
      </c>
      <c r="AI153" s="21">
        <f t="shared" si="18"/>
        <v>402453.06999999995</v>
      </c>
      <c r="AJ153" s="15">
        <f t="shared" si="21"/>
        <v>2325852.58</v>
      </c>
      <c r="AK153" s="16">
        <f t="shared" si="22"/>
        <v>2186235.1799999997</v>
      </c>
      <c r="AL153" s="26">
        <f t="shared" si="23"/>
        <v>139617.40000000037</v>
      </c>
    </row>
    <row r="154" spans="1:38" x14ac:dyDescent="0.2">
      <c r="A154" s="1" t="s">
        <v>505</v>
      </c>
      <c r="B154" s="1" t="s">
        <v>506</v>
      </c>
      <c r="C154" s="66">
        <v>5940</v>
      </c>
      <c r="D154" s="67" t="s">
        <v>1228</v>
      </c>
      <c r="E154" s="253" t="s">
        <v>3166</v>
      </c>
      <c r="F154" s="229">
        <v>729475.52</v>
      </c>
      <c r="G154" s="229">
        <v>5200</v>
      </c>
      <c r="H154" s="229">
        <v>92874.95</v>
      </c>
      <c r="I154" s="253">
        <v>868841.14</v>
      </c>
      <c r="J154" s="253">
        <v>198769.27</v>
      </c>
      <c r="L154" s="233">
        <v>14650</v>
      </c>
      <c r="N154" s="233">
        <v>15000</v>
      </c>
      <c r="Q154" s="253">
        <v>3252587.34</v>
      </c>
      <c r="S154" s="230">
        <v>790716.3</v>
      </c>
      <c r="U154" s="230">
        <v>2.63</v>
      </c>
      <c r="W154" s="230">
        <v>967397.2</v>
      </c>
      <c r="Y154" s="230">
        <v>22500</v>
      </c>
      <c r="Z154" s="231">
        <v>1294234.2</v>
      </c>
      <c r="AC154" s="231">
        <v>475760.89</v>
      </c>
      <c r="AD154" s="231">
        <v>108698.05</v>
      </c>
      <c r="AG154" s="76">
        <f t="shared" si="19"/>
        <v>827550.47</v>
      </c>
      <c r="AH154" s="31">
        <f t="shared" si="20"/>
        <v>29650</v>
      </c>
      <c r="AI154" s="21">
        <f t="shared" si="18"/>
        <v>797900.47</v>
      </c>
      <c r="AJ154" s="15">
        <f t="shared" si="21"/>
        <v>1780616.13</v>
      </c>
      <c r="AK154" s="16">
        <f t="shared" si="22"/>
        <v>1878693.14</v>
      </c>
      <c r="AL154" s="26">
        <f t="shared" si="23"/>
        <v>-98077.010000000009</v>
      </c>
    </row>
    <row r="155" spans="1:38" x14ac:dyDescent="0.2">
      <c r="A155" s="1" t="s">
        <v>505</v>
      </c>
      <c r="B155" s="1" t="s">
        <v>506</v>
      </c>
      <c r="C155" s="66">
        <v>3290</v>
      </c>
      <c r="D155" s="67" t="s">
        <v>1229</v>
      </c>
      <c r="E155" s="253" t="s">
        <v>3211</v>
      </c>
      <c r="F155" s="229">
        <v>532423.65</v>
      </c>
      <c r="G155" s="229">
        <v>12600</v>
      </c>
      <c r="H155" s="229">
        <v>158089.78</v>
      </c>
      <c r="I155" s="253">
        <v>1649805.32</v>
      </c>
      <c r="J155" s="253">
        <v>128984.12</v>
      </c>
      <c r="L155" s="233">
        <v>19287.5</v>
      </c>
      <c r="N155" s="233">
        <v>20289.12</v>
      </c>
      <c r="Q155" s="253">
        <v>2705484.32</v>
      </c>
      <c r="S155" s="230">
        <v>690625.8</v>
      </c>
      <c r="W155" s="230">
        <v>521895</v>
      </c>
      <c r="Y155" s="230">
        <v>7500</v>
      </c>
      <c r="Z155" s="231">
        <v>730496.08</v>
      </c>
      <c r="AC155" s="231">
        <v>337099.79</v>
      </c>
      <c r="AD155" s="231">
        <v>71079.55</v>
      </c>
      <c r="AG155" s="76">
        <f t="shared" si="19"/>
        <v>703113.43</v>
      </c>
      <c r="AH155" s="31">
        <f t="shared" si="20"/>
        <v>39576.619999999995</v>
      </c>
      <c r="AI155" s="21">
        <f t="shared" si="18"/>
        <v>663536.81000000006</v>
      </c>
      <c r="AJ155" s="15">
        <f t="shared" si="21"/>
        <v>1220020.8</v>
      </c>
      <c r="AK155" s="16">
        <f t="shared" si="22"/>
        <v>1138675.42</v>
      </c>
      <c r="AL155" s="26">
        <f t="shared" si="23"/>
        <v>81345.380000000121</v>
      </c>
    </row>
    <row r="156" spans="1:38" x14ac:dyDescent="0.2">
      <c r="A156" s="1" t="s">
        <v>509</v>
      </c>
      <c r="B156" s="1" t="s">
        <v>510</v>
      </c>
      <c r="C156" s="66">
        <v>3875</v>
      </c>
      <c r="D156" s="67" t="s">
        <v>1230</v>
      </c>
      <c r="E156" s="253" t="s">
        <v>3167</v>
      </c>
      <c r="F156" s="229">
        <v>373535.5</v>
      </c>
      <c r="H156" s="229">
        <v>66287.56</v>
      </c>
      <c r="I156" s="253">
        <v>448606.15</v>
      </c>
      <c r="J156" s="253">
        <v>341199.37</v>
      </c>
      <c r="L156" s="233">
        <v>36485</v>
      </c>
      <c r="P156" s="253">
        <v>50662.5</v>
      </c>
      <c r="Q156" s="253">
        <v>1733406.94</v>
      </c>
      <c r="S156" s="230">
        <v>907037.25</v>
      </c>
      <c r="W156" s="230">
        <v>954320</v>
      </c>
      <c r="Y156" s="230">
        <v>5100</v>
      </c>
      <c r="Z156" s="231">
        <v>1396442</v>
      </c>
      <c r="AC156" s="231">
        <v>317001.43</v>
      </c>
      <c r="AD156" s="231">
        <v>129147.15</v>
      </c>
      <c r="AF156" s="231">
        <v>6120</v>
      </c>
      <c r="AG156" s="76">
        <f t="shared" si="19"/>
        <v>439823.06</v>
      </c>
      <c r="AH156" s="31">
        <f t="shared" si="20"/>
        <v>36485</v>
      </c>
      <c r="AI156" s="21">
        <f t="shared" si="18"/>
        <v>403338.06</v>
      </c>
      <c r="AJ156" s="15">
        <f t="shared" si="21"/>
        <v>1866457.25</v>
      </c>
      <c r="AK156" s="16">
        <f t="shared" si="22"/>
        <v>1848710.5799999998</v>
      </c>
      <c r="AL156" s="26">
        <f t="shared" si="23"/>
        <v>17746.670000000158</v>
      </c>
    </row>
    <row r="157" spans="1:38" x14ac:dyDescent="0.2">
      <c r="A157" s="1" t="s">
        <v>509</v>
      </c>
      <c r="B157" s="1" t="s">
        <v>510</v>
      </c>
      <c r="C157" s="66">
        <v>4209</v>
      </c>
      <c r="D157" s="67" t="s">
        <v>1231</v>
      </c>
      <c r="E157" s="253" t="s">
        <v>3168</v>
      </c>
      <c r="F157" s="229">
        <v>316620.81</v>
      </c>
      <c r="H157" s="229">
        <v>31092.41</v>
      </c>
      <c r="I157" s="253">
        <v>150328.39000000001</v>
      </c>
      <c r="J157" s="253">
        <v>68614.5</v>
      </c>
      <c r="L157" s="233">
        <v>14615</v>
      </c>
      <c r="Q157" s="253">
        <v>1890457.72</v>
      </c>
      <c r="S157" s="230">
        <v>651688.53</v>
      </c>
      <c r="W157" s="230">
        <v>467880</v>
      </c>
      <c r="Y157" s="230">
        <v>12000</v>
      </c>
      <c r="Z157" s="231">
        <v>745946</v>
      </c>
      <c r="AC157" s="231">
        <v>231511.93</v>
      </c>
      <c r="AD157" s="231">
        <v>56541.65</v>
      </c>
      <c r="AG157" s="76">
        <f t="shared" si="19"/>
        <v>347713.22</v>
      </c>
      <c r="AH157" s="31">
        <f t="shared" si="20"/>
        <v>14615</v>
      </c>
      <c r="AI157" s="21">
        <f t="shared" si="18"/>
        <v>333098.21999999997</v>
      </c>
      <c r="AJ157" s="15">
        <f t="shared" si="21"/>
        <v>1131568.53</v>
      </c>
      <c r="AK157" s="16">
        <f t="shared" si="22"/>
        <v>1033999.58</v>
      </c>
      <c r="AL157" s="26">
        <f t="shared" si="23"/>
        <v>97568.95000000007</v>
      </c>
    </row>
    <row r="158" spans="1:38" x14ac:dyDescent="0.2">
      <c r="A158" s="1" t="s">
        <v>509</v>
      </c>
      <c r="B158" s="1" t="s">
        <v>510</v>
      </c>
      <c r="C158" s="66">
        <v>5209</v>
      </c>
      <c r="D158" s="67" t="s">
        <v>1232</v>
      </c>
      <c r="E158" s="253" t="s">
        <v>3169</v>
      </c>
      <c r="F158" s="229">
        <v>628365.06000000006</v>
      </c>
      <c r="H158" s="229">
        <v>85975.13</v>
      </c>
      <c r="I158" s="253">
        <v>2135528.88</v>
      </c>
      <c r="J158" s="253">
        <v>206481.09</v>
      </c>
      <c r="L158" s="233">
        <v>-18025</v>
      </c>
      <c r="N158" s="233">
        <v>0</v>
      </c>
      <c r="P158" s="253">
        <v>63435.14</v>
      </c>
      <c r="Q158" s="253">
        <v>715300.29</v>
      </c>
      <c r="S158" s="230">
        <v>1041673.23</v>
      </c>
      <c r="T158" s="230">
        <v>140000</v>
      </c>
      <c r="U158" s="230">
        <v>7.87</v>
      </c>
      <c r="W158" s="230">
        <v>560660</v>
      </c>
      <c r="Y158" s="230">
        <v>7500</v>
      </c>
      <c r="Z158" s="231">
        <v>942829</v>
      </c>
      <c r="AC158" s="231">
        <v>278276.8</v>
      </c>
      <c r="AD158" s="231">
        <v>121733.89</v>
      </c>
      <c r="AG158" s="76">
        <f t="shared" si="19"/>
        <v>714340.19000000006</v>
      </c>
      <c r="AH158" s="31">
        <f t="shared" si="20"/>
        <v>-18025</v>
      </c>
      <c r="AI158" s="21">
        <f t="shared" si="18"/>
        <v>732365.19000000006</v>
      </c>
      <c r="AJ158" s="15">
        <f t="shared" si="21"/>
        <v>1749841.1</v>
      </c>
      <c r="AK158" s="16">
        <f t="shared" si="22"/>
        <v>1342839.69</v>
      </c>
      <c r="AL158" s="26">
        <f t="shared" si="23"/>
        <v>407001.41000000015</v>
      </c>
    </row>
    <row r="159" spans="1:38" x14ac:dyDescent="0.2">
      <c r="A159" s="1" t="s">
        <v>509</v>
      </c>
      <c r="B159" s="1" t="s">
        <v>510</v>
      </c>
      <c r="C159" s="66">
        <v>5460</v>
      </c>
      <c r="D159" s="67" t="s">
        <v>1233</v>
      </c>
      <c r="E159" s="253" t="s">
        <v>3170</v>
      </c>
      <c r="F159" s="229">
        <v>571620.17000000004</v>
      </c>
      <c r="H159" s="229">
        <v>107633.18</v>
      </c>
      <c r="I159" s="253">
        <v>214631.77</v>
      </c>
      <c r="J159" s="253">
        <v>175801.27</v>
      </c>
      <c r="L159" s="233">
        <v>15450</v>
      </c>
      <c r="N159" s="233">
        <v>221</v>
      </c>
      <c r="P159" s="253">
        <v>-1884</v>
      </c>
      <c r="Q159" s="253">
        <v>1595931.52</v>
      </c>
      <c r="S159" s="230">
        <v>1034209.61</v>
      </c>
      <c r="T159" s="230">
        <v>50000</v>
      </c>
      <c r="W159" s="230">
        <v>444680</v>
      </c>
      <c r="Z159" s="231">
        <v>865159</v>
      </c>
      <c r="AC159" s="231">
        <v>352309.67</v>
      </c>
      <c r="AD159" s="231">
        <v>68338.880000000005</v>
      </c>
      <c r="AG159" s="76">
        <f t="shared" si="19"/>
        <v>679253.35000000009</v>
      </c>
      <c r="AH159" s="31">
        <f t="shared" si="20"/>
        <v>15671</v>
      </c>
      <c r="AI159" s="21">
        <f t="shared" si="18"/>
        <v>663582.35000000009</v>
      </c>
      <c r="AJ159" s="15">
        <f t="shared" si="21"/>
        <v>1528889.6099999999</v>
      </c>
      <c r="AK159" s="16">
        <f t="shared" si="22"/>
        <v>1285807.5499999998</v>
      </c>
      <c r="AL159" s="26">
        <f t="shared" si="23"/>
        <v>243082.06000000006</v>
      </c>
    </row>
    <row r="160" spans="1:38" x14ac:dyDescent="0.2">
      <c r="A160" s="1" t="s">
        <v>513</v>
      </c>
      <c r="B160" s="1" t="s">
        <v>514</v>
      </c>
      <c r="C160" s="66">
        <v>2090</v>
      </c>
      <c r="D160" s="67" t="s">
        <v>1234</v>
      </c>
      <c r="E160" s="253" t="s">
        <v>3171</v>
      </c>
      <c r="F160" s="229">
        <v>406904.95</v>
      </c>
      <c r="H160" s="229">
        <v>42701.71</v>
      </c>
      <c r="I160" s="253">
        <v>271232.7</v>
      </c>
      <c r="J160" s="253">
        <v>198330.19</v>
      </c>
      <c r="K160" s="233">
        <v>0</v>
      </c>
      <c r="L160" s="233">
        <v>53079.5</v>
      </c>
      <c r="N160" s="233">
        <v>574.76</v>
      </c>
      <c r="P160" s="253">
        <v>11000</v>
      </c>
      <c r="Q160" s="253">
        <v>2218013.29</v>
      </c>
      <c r="S160" s="230">
        <v>553495.81999999995</v>
      </c>
      <c r="T160" s="230">
        <v>40001</v>
      </c>
      <c r="U160" s="230">
        <v>133.51</v>
      </c>
      <c r="W160" s="230">
        <v>685444.9</v>
      </c>
      <c r="Y160" s="230">
        <v>1</v>
      </c>
      <c r="Z160" s="231">
        <v>854044.9</v>
      </c>
      <c r="AC160" s="231">
        <v>150567.35999999999</v>
      </c>
      <c r="AD160" s="231">
        <v>68741.149999999994</v>
      </c>
      <c r="AE160" s="231">
        <v>2984.66</v>
      </c>
      <c r="AG160" s="76">
        <f t="shared" si="19"/>
        <v>449606.66000000003</v>
      </c>
      <c r="AH160" s="31">
        <f t="shared" si="20"/>
        <v>53654.26</v>
      </c>
      <c r="AI160" s="21">
        <f t="shared" si="18"/>
        <v>395952.4</v>
      </c>
      <c r="AJ160" s="15">
        <f t="shared" si="21"/>
        <v>1279076.23</v>
      </c>
      <c r="AK160" s="16">
        <f t="shared" si="22"/>
        <v>1076338.0699999998</v>
      </c>
      <c r="AL160" s="26">
        <f t="shared" si="23"/>
        <v>202738.16000000015</v>
      </c>
    </row>
    <row r="161" spans="1:38" x14ac:dyDescent="0.2">
      <c r="A161" s="1" t="s">
        <v>513</v>
      </c>
      <c r="B161" s="1" t="s">
        <v>514</v>
      </c>
      <c r="C161" s="66">
        <v>3852</v>
      </c>
      <c r="D161" s="67" t="s">
        <v>1235</v>
      </c>
      <c r="E161" s="253" t="s">
        <v>3172</v>
      </c>
      <c r="F161" s="229">
        <v>325724.59999999998</v>
      </c>
      <c r="H161" s="229">
        <v>52935.01</v>
      </c>
      <c r="I161" s="253">
        <v>118850.2</v>
      </c>
      <c r="J161" s="253">
        <v>502137.86</v>
      </c>
      <c r="N161" s="233">
        <v>814.95</v>
      </c>
      <c r="Q161" s="253">
        <v>1904185.77</v>
      </c>
      <c r="S161" s="230">
        <v>707786.1</v>
      </c>
      <c r="U161" s="230">
        <v>21.41</v>
      </c>
      <c r="W161" s="230">
        <v>1179366.1000000001</v>
      </c>
      <c r="Y161" s="230">
        <v>1</v>
      </c>
      <c r="Z161" s="231">
        <v>1494450.1</v>
      </c>
      <c r="AC161" s="231">
        <v>169524.11</v>
      </c>
      <c r="AD161" s="231">
        <v>94410.65</v>
      </c>
      <c r="AE161" s="231">
        <v>1</v>
      </c>
      <c r="AG161" s="76">
        <f t="shared" si="19"/>
        <v>378659.61</v>
      </c>
      <c r="AH161" s="31">
        <f t="shared" si="20"/>
        <v>814.95</v>
      </c>
      <c r="AI161" s="21">
        <f t="shared" si="18"/>
        <v>377844.66</v>
      </c>
      <c r="AJ161" s="15">
        <f t="shared" si="21"/>
        <v>1887174.61</v>
      </c>
      <c r="AK161" s="16">
        <f t="shared" si="22"/>
        <v>1758385.8599999999</v>
      </c>
      <c r="AL161" s="26">
        <f t="shared" si="23"/>
        <v>128788.75000000023</v>
      </c>
    </row>
    <row r="162" spans="1:38" x14ac:dyDescent="0.2">
      <c r="A162" s="1" t="s">
        <v>513</v>
      </c>
      <c r="B162" s="1" t="s">
        <v>514</v>
      </c>
      <c r="C162" s="66">
        <v>4000</v>
      </c>
      <c r="D162" s="67" t="s">
        <v>1236</v>
      </c>
      <c r="E162" s="253" t="s">
        <v>3173</v>
      </c>
      <c r="F162" s="229">
        <v>213780.83</v>
      </c>
      <c r="H162" s="229">
        <v>34205.47</v>
      </c>
      <c r="I162" s="253">
        <v>374861.35</v>
      </c>
      <c r="J162" s="253">
        <v>610668.41</v>
      </c>
      <c r="N162" s="233">
        <v>6.9</v>
      </c>
      <c r="Q162" s="253">
        <v>2050038.21</v>
      </c>
      <c r="S162" s="230">
        <v>580461.78</v>
      </c>
      <c r="U162" s="230">
        <v>31.45</v>
      </c>
      <c r="W162" s="230">
        <v>656400</v>
      </c>
      <c r="Z162" s="231">
        <v>889417</v>
      </c>
      <c r="AC162" s="231">
        <v>208106.98</v>
      </c>
      <c r="AD162" s="231">
        <v>100217.92</v>
      </c>
      <c r="AE162" s="231">
        <v>17</v>
      </c>
      <c r="AG162" s="76">
        <f t="shared" si="19"/>
        <v>247986.3</v>
      </c>
      <c r="AH162" s="31">
        <f t="shared" si="20"/>
        <v>6.9</v>
      </c>
      <c r="AI162" s="21">
        <f t="shared" si="18"/>
        <v>247979.4</v>
      </c>
      <c r="AJ162" s="15">
        <f t="shared" si="21"/>
        <v>1236893.23</v>
      </c>
      <c r="AK162" s="16">
        <f t="shared" si="22"/>
        <v>1197758.8999999999</v>
      </c>
      <c r="AL162" s="26">
        <f t="shared" si="23"/>
        <v>39134.330000000075</v>
      </c>
    </row>
    <row r="163" spans="1:38" x14ac:dyDescent="0.2">
      <c r="A163" s="1" t="s">
        <v>513</v>
      </c>
      <c r="B163" s="1" t="s">
        <v>514</v>
      </c>
      <c r="C163" s="66">
        <v>5502</v>
      </c>
      <c r="D163" s="67" t="s">
        <v>1237</v>
      </c>
      <c r="E163" s="253" t="s">
        <v>3174</v>
      </c>
      <c r="F163" s="229">
        <v>323021.94</v>
      </c>
      <c r="H163" s="229">
        <v>64402.04</v>
      </c>
      <c r="I163" s="253">
        <v>1606327.39</v>
      </c>
      <c r="J163" s="253">
        <v>310792.8</v>
      </c>
      <c r="N163" s="233">
        <v>240</v>
      </c>
      <c r="P163" s="253">
        <v>1</v>
      </c>
      <c r="Q163" s="253">
        <v>345682.71</v>
      </c>
      <c r="S163" s="230">
        <v>643271.31999999995</v>
      </c>
      <c r="T163" s="230">
        <v>22000</v>
      </c>
      <c r="U163" s="230">
        <v>414.7</v>
      </c>
      <c r="W163" s="230">
        <v>995648.5</v>
      </c>
      <c r="Z163" s="231">
        <v>1330228.5</v>
      </c>
      <c r="AC163" s="231">
        <v>195893.74</v>
      </c>
      <c r="AD163" s="231">
        <v>176045.84</v>
      </c>
      <c r="AE163" s="231">
        <v>83568.05</v>
      </c>
      <c r="AG163" s="76">
        <f t="shared" si="19"/>
        <v>387423.98</v>
      </c>
      <c r="AH163" s="31">
        <f t="shared" si="20"/>
        <v>240</v>
      </c>
      <c r="AI163" s="21">
        <f t="shared" si="18"/>
        <v>387183.98</v>
      </c>
      <c r="AJ163" s="15">
        <f t="shared" si="21"/>
        <v>1661334.52</v>
      </c>
      <c r="AK163" s="16">
        <f t="shared" si="22"/>
        <v>1785736.1300000001</v>
      </c>
      <c r="AL163" s="26">
        <f t="shared" si="23"/>
        <v>-124401.6100000001</v>
      </c>
    </row>
    <row r="164" spans="1:38" x14ac:dyDescent="0.2">
      <c r="A164" s="1" t="s">
        <v>517</v>
      </c>
      <c r="B164" s="1" t="s">
        <v>518</v>
      </c>
      <c r="C164" s="66">
        <v>2505</v>
      </c>
      <c r="D164" s="67" t="s">
        <v>1238</v>
      </c>
      <c r="E164" s="253" t="s">
        <v>3175</v>
      </c>
      <c r="F164" s="229">
        <v>496414.64</v>
      </c>
      <c r="H164" s="229">
        <v>58628.26</v>
      </c>
      <c r="I164" s="253">
        <v>817135.36</v>
      </c>
      <c r="J164" s="253">
        <v>205179.55</v>
      </c>
      <c r="K164" s="233">
        <v>0</v>
      </c>
      <c r="L164" s="233">
        <v>26499.75</v>
      </c>
      <c r="N164" s="233">
        <v>0</v>
      </c>
      <c r="Q164" s="253">
        <v>633085.80000000005</v>
      </c>
      <c r="S164" s="230">
        <v>347374.69</v>
      </c>
      <c r="W164" s="230">
        <v>494850</v>
      </c>
      <c r="Y164" s="230">
        <v>12050</v>
      </c>
      <c r="Z164" s="231">
        <v>627727</v>
      </c>
      <c r="AC164" s="231">
        <v>252908.17</v>
      </c>
      <c r="AD164" s="231">
        <v>77913.899999999994</v>
      </c>
      <c r="AG164" s="76">
        <f t="shared" si="19"/>
        <v>555042.9</v>
      </c>
      <c r="AH164" s="31">
        <f t="shared" si="20"/>
        <v>26499.75</v>
      </c>
      <c r="AI164" s="21">
        <f t="shared" si="18"/>
        <v>528543.15</v>
      </c>
      <c r="AJ164" s="15">
        <f t="shared" si="21"/>
        <v>854274.69</v>
      </c>
      <c r="AK164" s="16">
        <f t="shared" si="22"/>
        <v>958549.07000000007</v>
      </c>
      <c r="AL164" s="26">
        <f t="shared" si="23"/>
        <v>-104274.38000000012</v>
      </c>
    </row>
    <row r="165" spans="1:38" x14ac:dyDescent="0.2">
      <c r="A165" s="1" t="s">
        <v>517</v>
      </c>
      <c r="B165" s="1" t="s">
        <v>518</v>
      </c>
      <c r="C165" s="66">
        <v>3733</v>
      </c>
      <c r="D165" s="67" t="s">
        <v>1239</v>
      </c>
      <c r="E165" s="253" t="s">
        <v>3176</v>
      </c>
      <c r="F165" s="229">
        <v>1137401.2</v>
      </c>
      <c r="H165" s="229">
        <v>38375.160000000003</v>
      </c>
      <c r="I165" s="253">
        <v>79276.78</v>
      </c>
      <c r="J165" s="253">
        <v>226956</v>
      </c>
      <c r="K165" s="233">
        <v>2500</v>
      </c>
      <c r="L165" s="233">
        <v>29326.5</v>
      </c>
      <c r="N165" s="233">
        <v>457.01</v>
      </c>
      <c r="P165" s="253">
        <v>46.73</v>
      </c>
      <c r="Q165" s="253">
        <v>1315994.6399999999</v>
      </c>
      <c r="S165" s="230">
        <v>450410.2</v>
      </c>
      <c r="T165" s="230">
        <v>63000</v>
      </c>
      <c r="U165" s="230">
        <v>196.37</v>
      </c>
      <c r="W165" s="230">
        <v>890282</v>
      </c>
      <c r="Y165" s="230">
        <v>34562</v>
      </c>
      <c r="Z165" s="231">
        <v>1136075</v>
      </c>
      <c r="AC165" s="231">
        <v>430484.35</v>
      </c>
      <c r="AD165" s="231">
        <v>19645.45</v>
      </c>
      <c r="AG165" s="76">
        <f t="shared" si="19"/>
        <v>1175776.3599999999</v>
      </c>
      <c r="AH165" s="31">
        <f t="shared" si="20"/>
        <v>32283.51</v>
      </c>
      <c r="AI165" s="21">
        <f t="shared" si="18"/>
        <v>1143492.8499999999</v>
      </c>
      <c r="AJ165" s="15">
        <f t="shared" si="21"/>
        <v>1438450.57</v>
      </c>
      <c r="AK165" s="16">
        <f t="shared" si="22"/>
        <v>1586204.8</v>
      </c>
      <c r="AL165" s="26">
        <f t="shared" si="23"/>
        <v>-147754.22999999998</v>
      </c>
    </row>
    <row r="166" spans="1:38" x14ac:dyDescent="0.2">
      <c r="A166" s="1" t="s">
        <v>517</v>
      </c>
      <c r="B166" s="1" t="s">
        <v>518</v>
      </c>
      <c r="C166" s="66">
        <v>5221</v>
      </c>
      <c r="D166" s="67" t="s">
        <v>1240</v>
      </c>
      <c r="E166" s="253" t="s">
        <v>3177</v>
      </c>
      <c r="F166" s="229">
        <v>513295.45</v>
      </c>
      <c r="H166" s="229">
        <v>60400.32</v>
      </c>
      <c r="I166" s="253">
        <v>103137.22</v>
      </c>
      <c r="J166" s="253">
        <v>511213.95</v>
      </c>
      <c r="K166" s="233">
        <v>8000</v>
      </c>
      <c r="L166" s="233">
        <v>33039</v>
      </c>
      <c r="N166" s="233">
        <v>39.75</v>
      </c>
      <c r="Q166" s="253">
        <v>1954472.19</v>
      </c>
      <c r="S166" s="230">
        <v>502560.07</v>
      </c>
      <c r="T166" s="230">
        <v>50000</v>
      </c>
      <c r="W166" s="230">
        <v>820500</v>
      </c>
      <c r="Y166" s="230">
        <v>18070</v>
      </c>
      <c r="Z166" s="231">
        <v>1041201</v>
      </c>
      <c r="AC166" s="231">
        <v>350456.65</v>
      </c>
      <c r="AD166" s="231">
        <v>87323.01</v>
      </c>
      <c r="AG166" s="76">
        <f t="shared" si="19"/>
        <v>573695.77</v>
      </c>
      <c r="AH166" s="31">
        <f t="shared" si="20"/>
        <v>41078.75</v>
      </c>
      <c r="AI166" s="21">
        <f t="shared" si="18"/>
        <v>532617.02</v>
      </c>
      <c r="AJ166" s="15">
        <f t="shared" si="21"/>
        <v>1391130.07</v>
      </c>
      <c r="AK166" s="16">
        <f t="shared" si="22"/>
        <v>1478980.66</v>
      </c>
      <c r="AL166" s="26">
        <f t="shared" si="23"/>
        <v>-87850.589999999851</v>
      </c>
    </row>
    <row r="167" spans="1:38" x14ac:dyDescent="0.2">
      <c r="A167" s="1" t="s">
        <v>517</v>
      </c>
      <c r="B167" s="1" t="s">
        <v>518</v>
      </c>
      <c r="C167" s="66">
        <v>2747</v>
      </c>
      <c r="D167" s="67" t="s">
        <v>1241</v>
      </c>
      <c r="E167" s="253" t="s">
        <v>3178</v>
      </c>
      <c r="F167" s="229">
        <v>535788.49</v>
      </c>
      <c r="H167" s="229">
        <v>35496.230000000003</v>
      </c>
      <c r="I167" s="253">
        <v>428983.09</v>
      </c>
      <c r="J167" s="253">
        <v>36031.629999999997</v>
      </c>
      <c r="K167" s="233">
        <v>10200</v>
      </c>
      <c r="L167" s="233">
        <v>46684</v>
      </c>
      <c r="N167" s="233">
        <v>34.89</v>
      </c>
      <c r="P167" s="253">
        <v>13800</v>
      </c>
      <c r="Q167" s="253">
        <v>1659140.58</v>
      </c>
      <c r="S167" s="230">
        <v>392581.68</v>
      </c>
      <c r="T167" s="230">
        <v>15000</v>
      </c>
      <c r="W167" s="230">
        <v>706472</v>
      </c>
      <c r="Y167" s="230">
        <v>12500</v>
      </c>
      <c r="Z167" s="231">
        <v>869230</v>
      </c>
      <c r="AC167" s="231">
        <v>286491.05</v>
      </c>
      <c r="AD167" s="231">
        <v>54765.25</v>
      </c>
      <c r="AG167" s="76">
        <f t="shared" si="19"/>
        <v>571284.72</v>
      </c>
      <c r="AH167" s="31">
        <f t="shared" si="20"/>
        <v>56918.89</v>
      </c>
      <c r="AI167" s="21">
        <f t="shared" si="18"/>
        <v>514365.82999999996</v>
      </c>
      <c r="AJ167" s="15">
        <f t="shared" si="21"/>
        <v>1126553.68</v>
      </c>
      <c r="AK167" s="16">
        <f t="shared" si="22"/>
        <v>1210486.3</v>
      </c>
      <c r="AL167" s="26">
        <f t="shared" si="23"/>
        <v>-83932.620000000112</v>
      </c>
    </row>
    <row r="168" spans="1:38" x14ac:dyDescent="0.2">
      <c r="A168" s="1" t="s">
        <v>517</v>
      </c>
      <c r="B168" s="1" t="s">
        <v>518</v>
      </c>
      <c r="C168" s="66">
        <v>3860</v>
      </c>
      <c r="D168" s="67" t="s">
        <v>1242</v>
      </c>
      <c r="E168" s="253" t="s">
        <v>3179</v>
      </c>
      <c r="F168" s="229">
        <v>227352.94</v>
      </c>
      <c r="H168" s="229">
        <v>57735.360000000001</v>
      </c>
      <c r="I168" s="253">
        <v>322456.71000000002</v>
      </c>
      <c r="J168" s="253">
        <v>103738.13</v>
      </c>
      <c r="K168" s="233">
        <v>8490</v>
      </c>
      <c r="L168" s="233">
        <v>21750.2</v>
      </c>
      <c r="N168" s="233">
        <v>90.18</v>
      </c>
      <c r="Q168" s="253">
        <v>3430123.36</v>
      </c>
      <c r="S168" s="230">
        <v>521303.31</v>
      </c>
      <c r="W168" s="230">
        <v>1128250</v>
      </c>
      <c r="Y168" s="230">
        <v>24245</v>
      </c>
      <c r="Z168" s="231">
        <v>1348495</v>
      </c>
      <c r="AC168" s="231">
        <v>386084.11</v>
      </c>
      <c r="AD168" s="231">
        <v>80546.350000000006</v>
      </c>
      <c r="AG168" s="76">
        <f t="shared" si="19"/>
        <v>285088.3</v>
      </c>
      <c r="AH168" s="31">
        <f t="shared" si="20"/>
        <v>30330.38</v>
      </c>
      <c r="AI168" s="21">
        <f t="shared" si="18"/>
        <v>254757.91999999998</v>
      </c>
      <c r="AJ168" s="15">
        <f t="shared" si="21"/>
        <v>1673798.31</v>
      </c>
      <c r="AK168" s="16">
        <f t="shared" si="22"/>
        <v>1815125.46</v>
      </c>
      <c r="AL168" s="26">
        <f t="shared" si="23"/>
        <v>-141327.14999999991</v>
      </c>
    </row>
    <row r="169" spans="1:38" x14ac:dyDescent="0.2">
      <c r="A169" s="1" t="s">
        <v>521</v>
      </c>
      <c r="B169" s="1" t="s">
        <v>522</v>
      </c>
      <c r="C169" s="66">
        <v>992</v>
      </c>
      <c r="D169" s="67" t="s">
        <v>1243</v>
      </c>
      <c r="E169" s="253" t="s">
        <v>3180</v>
      </c>
      <c r="F169" s="229">
        <v>696491.72</v>
      </c>
      <c r="H169" s="229">
        <v>63845.120000000003</v>
      </c>
      <c r="I169" s="253">
        <v>433863.51</v>
      </c>
      <c r="J169" s="253">
        <v>107616.61</v>
      </c>
      <c r="N169" s="233">
        <v>875.56</v>
      </c>
      <c r="Q169" s="253">
        <v>2074034.47</v>
      </c>
      <c r="S169" s="230">
        <v>726628.86</v>
      </c>
      <c r="U169" s="230">
        <v>8.9499999999999993</v>
      </c>
      <c r="W169" s="230">
        <v>492030</v>
      </c>
      <c r="Z169" s="231">
        <v>757436</v>
      </c>
      <c r="AC169" s="231">
        <v>249731.76</v>
      </c>
      <c r="AD169" s="231">
        <v>13876.8</v>
      </c>
      <c r="AG169" s="76">
        <f t="shared" si="19"/>
        <v>760336.84</v>
      </c>
      <c r="AH169" s="31">
        <f t="shared" si="20"/>
        <v>875.56</v>
      </c>
      <c r="AI169" s="21">
        <f t="shared" si="18"/>
        <v>759461.27999999991</v>
      </c>
      <c r="AJ169" s="15">
        <f t="shared" si="21"/>
        <v>1218667.81</v>
      </c>
      <c r="AK169" s="16">
        <f t="shared" si="22"/>
        <v>1021044.56</v>
      </c>
      <c r="AL169" s="26">
        <f t="shared" si="23"/>
        <v>197623.25</v>
      </c>
    </row>
    <row r="170" spans="1:38" x14ac:dyDescent="0.2">
      <c r="A170" s="1" t="s">
        <v>521</v>
      </c>
      <c r="B170" s="1" t="s">
        <v>522</v>
      </c>
      <c r="C170" s="66">
        <v>5690</v>
      </c>
      <c r="D170" s="67" t="s">
        <v>1244</v>
      </c>
      <c r="E170" s="253" t="s">
        <v>3181</v>
      </c>
      <c r="F170" s="229">
        <v>1030274.31</v>
      </c>
      <c r="H170" s="229">
        <v>63644.11</v>
      </c>
      <c r="I170" s="253">
        <v>157131.63</v>
      </c>
      <c r="J170" s="253">
        <v>630371.79</v>
      </c>
      <c r="N170" s="233">
        <v>365.97</v>
      </c>
      <c r="P170" s="253">
        <v>640735.39</v>
      </c>
      <c r="Q170" s="253">
        <v>2188176.4900000002</v>
      </c>
      <c r="S170" s="230">
        <v>1147294.8</v>
      </c>
      <c r="W170" s="230">
        <v>718340</v>
      </c>
      <c r="Z170" s="231">
        <v>1075192</v>
      </c>
      <c r="AC170" s="231">
        <v>366547.34</v>
      </c>
      <c r="AD170" s="231">
        <v>71933.87</v>
      </c>
      <c r="AG170" s="76">
        <f t="shared" si="19"/>
        <v>1093918.4200000002</v>
      </c>
      <c r="AH170" s="31">
        <f t="shared" si="20"/>
        <v>365.97</v>
      </c>
      <c r="AI170" s="21">
        <f t="shared" si="18"/>
        <v>1093552.4500000002</v>
      </c>
      <c r="AJ170" s="15">
        <f t="shared" si="21"/>
        <v>1865634.8</v>
      </c>
      <c r="AK170" s="16">
        <f t="shared" si="22"/>
        <v>1513673.21</v>
      </c>
      <c r="AL170" s="26">
        <f t="shared" si="23"/>
        <v>351961.59000000008</v>
      </c>
    </row>
    <row r="171" spans="1:38" x14ac:dyDescent="0.2">
      <c r="A171" s="1" t="s">
        <v>521</v>
      </c>
      <c r="B171" s="1" t="s">
        <v>522</v>
      </c>
      <c r="C171" s="66">
        <v>3265</v>
      </c>
      <c r="D171" s="67" t="s">
        <v>1245</v>
      </c>
      <c r="E171" s="253" t="s">
        <v>3182</v>
      </c>
      <c r="F171" s="229">
        <v>602867.72</v>
      </c>
      <c r="H171" s="229">
        <v>66732.83</v>
      </c>
      <c r="I171" s="253">
        <v>400112.36</v>
      </c>
      <c r="J171" s="253">
        <v>634467.51</v>
      </c>
      <c r="N171" s="233">
        <v>102.8</v>
      </c>
      <c r="Q171" s="253">
        <v>1890317.34</v>
      </c>
      <c r="S171" s="230">
        <v>663194.65</v>
      </c>
      <c r="W171" s="230">
        <v>602060</v>
      </c>
      <c r="Z171" s="231">
        <v>792588</v>
      </c>
      <c r="AC171" s="231">
        <v>323086.26</v>
      </c>
      <c r="AD171" s="231">
        <v>33533.050000000003</v>
      </c>
      <c r="AG171" s="76">
        <f t="shared" si="19"/>
        <v>669600.54999999993</v>
      </c>
      <c r="AH171" s="31">
        <f t="shared" si="20"/>
        <v>102.8</v>
      </c>
      <c r="AI171" s="21">
        <f t="shared" si="18"/>
        <v>669497.74999999988</v>
      </c>
      <c r="AJ171" s="15">
        <f t="shared" si="21"/>
        <v>1265254.6499999999</v>
      </c>
      <c r="AK171" s="16">
        <f t="shared" si="22"/>
        <v>1149207.31</v>
      </c>
      <c r="AL171" s="26">
        <f t="shared" si="23"/>
        <v>116047.33999999985</v>
      </c>
    </row>
    <row r="172" spans="1:38" x14ac:dyDescent="0.2">
      <c r="A172" s="1" t="s">
        <v>521</v>
      </c>
      <c r="B172" s="1" t="s">
        <v>522</v>
      </c>
      <c r="C172" s="66">
        <v>5131</v>
      </c>
      <c r="D172" s="67" t="s">
        <v>1246</v>
      </c>
      <c r="E172" s="253" t="s">
        <v>3183</v>
      </c>
      <c r="F172" s="229">
        <v>1022342.17</v>
      </c>
      <c r="H172" s="229">
        <v>44655.66</v>
      </c>
      <c r="I172" s="253">
        <v>438681.86</v>
      </c>
      <c r="J172" s="253">
        <v>105609.9</v>
      </c>
      <c r="N172" s="233">
        <v>1151.17</v>
      </c>
      <c r="Q172" s="253">
        <v>2400624.13</v>
      </c>
      <c r="S172" s="230">
        <v>937135.14</v>
      </c>
      <c r="T172" s="230">
        <v>137880</v>
      </c>
      <c r="W172" s="230">
        <v>992870</v>
      </c>
      <c r="Z172" s="231">
        <v>1221562</v>
      </c>
      <c r="AC172" s="231">
        <v>328158.31</v>
      </c>
      <c r="AD172" s="231">
        <v>82203.149999999994</v>
      </c>
      <c r="AG172" s="76">
        <f t="shared" si="19"/>
        <v>1066997.83</v>
      </c>
      <c r="AH172" s="31">
        <f t="shared" si="20"/>
        <v>1151.17</v>
      </c>
      <c r="AI172" s="21">
        <f t="shared" si="18"/>
        <v>1065846.6600000001</v>
      </c>
      <c r="AJ172" s="15">
        <f t="shared" si="21"/>
        <v>2067885.1400000001</v>
      </c>
      <c r="AK172" s="16">
        <f t="shared" si="22"/>
        <v>1631923.46</v>
      </c>
      <c r="AL172" s="26">
        <f t="shared" si="23"/>
        <v>435961.68000000017</v>
      </c>
    </row>
    <row r="173" spans="1:38" x14ac:dyDescent="0.2">
      <c r="A173" s="1" t="s">
        <v>521</v>
      </c>
      <c r="B173" s="1" t="s">
        <v>522</v>
      </c>
      <c r="C173" s="66">
        <v>3470</v>
      </c>
      <c r="D173" s="67" t="s">
        <v>1247</v>
      </c>
      <c r="E173" s="253" t="s">
        <v>3184</v>
      </c>
      <c r="F173" s="229">
        <v>1492457.39</v>
      </c>
      <c r="H173" s="229">
        <v>64039.47</v>
      </c>
      <c r="I173" s="253">
        <v>114289</v>
      </c>
      <c r="J173" s="253">
        <v>411340.2</v>
      </c>
      <c r="N173" s="233">
        <v>14.98</v>
      </c>
      <c r="Q173" s="253">
        <v>1658240.02</v>
      </c>
      <c r="S173" s="230">
        <v>1363575.16</v>
      </c>
      <c r="U173" s="230">
        <v>8.4</v>
      </c>
      <c r="W173" s="230">
        <v>676360</v>
      </c>
      <c r="Z173" s="231">
        <v>1060920</v>
      </c>
      <c r="AC173" s="231">
        <v>395888.78</v>
      </c>
      <c r="AD173" s="231">
        <v>70938.95</v>
      </c>
      <c r="AG173" s="76">
        <f t="shared" si="19"/>
        <v>1556496.8599999999</v>
      </c>
      <c r="AH173" s="31">
        <f t="shared" si="20"/>
        <v>14.98</v>
      </c>
      <c r="AI173" s="21">
        <f t="shared" si="18"/>
        <v>1556481.88</v>
      </c>
      <c r="AJ173" s="15">
        <f t="shared" si="21"/>
        <v>2039943.5599999998</v>
      </c>
      <c r="AK173" s="16">
        <f t="shared" si="22"/>
        <v>1527747.73</v>
      </c>
      <c r="AL173" s="26">
        <f t="shared" si="23"/>
        <v>512195.82999999984</v>
      </c>
    </row>
    <row r="174" spans="1:38" x14ac:dyDescent="0.2">
      <c r="A174" s="1" t="s">
        <v>521</v>
      </c>
      <c r="B174" s="1" t="s">
        <v>522</v>
      </c>
      <c r="C174" s="66">
        <v>6314</v>
      </c>
      <c r="D174" s="67" t="s">
        <v>1248</v>
      </c>
      <c r="E174" s="253" t="s">
        <v>3185</v>
      </c>
      <c r="F174" s="229">
        <v>1222044.3999999999</v>
      </c>
      <c r="H174" s="229">
        <v>42662.55</v>
      </c>
      <c r="I174" s="253">
        <v>419245.21</v>
      </c>
      <c r="J174" s="253">
        <v>81767.929999999993</v>
      </c>
      <c r="N174" s="233">
        <v>39.86</v>
      </c>
      <c r="P174" s="253">
        <v>23473.56</v>
      </c>
      <c r="Q174" s="253">
        <v>2400624.13</v>
      </c>
      <c r="S174" s="230">
        <v>1537570.27</v>
      </c>
      <c r="W174" s="230">
        <v>675440</v>
      </c>
      <c r="Z174" s="231">
        <v>1059117.8400000001</v>
      </c>
      <c r="AC174" s="231">
        <v>478812.92</v>
      </c>
      <c r="AD174" s="231">
        <v>45959.45</v>
      </c>
      <c r="AG174" s="76">
        <f t="shared" si="19"/>
        <v>1264706.95</v>
      </c>
      <c r="AH174" s="31">
        <f t="shared" si="20"/>
        <v>39.86</v>
      </c>
      <c r="AI174" s="21">
        <f t="shared" si="18"/>
        <v>1264667.0899999999</v>
      </c>
      <c r="AJ174" s="15">
        <f t="shared" si="21"/>
        <v>2213010.27</v>
      </c>
      <c r="AK174" s="16">
        <f t="shared" si="22"/>
        <v>1583890.21</v>
      </c>
      <c r="AL174" s="26">
        <f t="shared" si="23"/>
        <v>629120.06000000006</v>
      </c>
    </row>
    <row r="175" spans="1:38" x14ac:dyDescent="0.2">
      <c r="A175" s="1" t="s">
        <v>525</v>
      </c>
      <c r="B175" s="1" t="s">
        <v>526</v>
      </c>
      <c r="C175" s="66">
        <v>4818</v>
      </c>
      <c r="D175" s="67" t="s">
        <v>1249</v>
      </c>
      <c r="E175" s="253" t="s">
        <v>3186</v>
      </c>
      <c r="F175" s="229">
        <v>1285661.97</v>
      </c>
      <c r="H175" s="229">
        <v>117179.79</v>
      </c>
      <c r="I175" s="253">
        <v>117367.87</v>
      </c>
      <c r="J175" s="253">
        <v>41862.58</v>
      </c>
      <c r="N175" s="233">
        <v>591.55999999999995</v>
      </c>
      <c r="Q175" s="253">
        <v>1908740.29</v>
      </c>
      <c r="S175" s="230">
        <v>799412.95</v>
      </c>
      <c r="T175" s="230">
        <v>336060</v>
      </c>
      <c r="W175" s="230">
        <v>778719</v>
      </c>
      <c r="Y175" s="230">
        <v>6700</v>
      </c>
      <c r="Z175" s="231">
        <v>1051163</v>
      </c>
      <c r="AC175" s="231">
        <v>303587.02</v>
      </c>
      <c r="AD175" s="231">
        <v>27219.26</v>
      </c>
      <c r="AG175" s="76">
        <f t="shared" si="19"/>
        <v>1402841.76</v>
      </c>
      <c r="AH175" s="31">
        <f t="shared" si="20"/>
        <v>591.55999999999995</v>
      </c>
      <c r="AI175" s="21">
        <f t="shared" si="18"/>
        <v>1402250.2</v>
      </c>
      <c r="AJ175" s="15">
        <f t="shared" si="21"/>
        <v>1920891.95</v>
      </c>
      <c r="AK175" s="16">
        <f t="shared" si="22"/>
        <v>1381969.28</v>
      </c>
      <c r="AL175" s="26">
        <f t="shared" si="23"/>
        <v>538922.66999999993</v>
      </c>
    </row>
    <row r="176" spans="1:38" x14ac:dyDescent="0.2">
      <c r="A176" s="1" t="s">
        <v>525</v>
      </c>
      <c r="B176" s="1" t="s">
        <v>526</v>
      </c>
      <c r="C176" s="66">
        <v>3493</v>
      </c>
      <c r="D176" s="67" t="s">
        <v>1250</v>
      </c>
      <c r="E176" s="253" t="s">
        <v>3187</v>
      </c>
      <c r="F176" s="229">
        <v>1002974.25</v>
      </c>
      <c r="H176" s="229">
        <v>87481.8</v>
      </c>
      <c r="I176" s="253">
        <v>358212.73</v>
      </c>
      <c r="J176" s="253">
        <v>129411.69</v>
      </c>
      <c r="N176" s="233">
        <v>46.73</v>
      </c>
      <c r="P176" s="253">
        <v>246.5</v>
      </c>
      <c r="Q176" s="253">
        <v>2036218.61</v>
      </c>
      <c r="R176" s="230">
        <v>62.77</v>
      </c>
      <c r="S176" s="230">
        <v>847542.34</v>
      </c>
      <c r="T176" s="230">
        <v>80000</v>
      </c>
      <c r="W176" s="230">
        <v>723903.31</v>
      </c>
      <c r="Y176" s="230">
        <v>5800</v>
      </c>
      <c r="Z176" s="231">
        <v>1064097.31</v>
      </c>
      <c r="AC176" s="231">
        <v>289830.33</v>
      </c>
      <c r="AD176" s="231">
        <v>93106.75</v>
      </c>
      <c r="AG176" s="76">
        <f t="shared" si="19"/>
        <v>1090456.05</v>
      </c>
      <c r="AH176" s="31">
        <f t="shared" si="20"/>
        <v>46.73</v>
      </c>
      <c r="AI176" s="21">
        <f t="shared" si="18"/>
        <v>1090409.32</v>
      </c>
      <c r="AJ176" s="15">
        <f t="shared" si="21"/>
        <v>1657308.42</v>
      </c>
      <c r="AK176" s="16">
        <f t="shared" si="22"/>
        <v>1447034.3900000001</v>
      </c>
      <c r="AL176" s="26">
        <f t="shared" si="23"/>
        <v>210274.0299999998</v>
      </c>
    </row>
    <row r="177" spans="1:38" x14ac:dyDescent="0.2">
      <c r="A177" s="1" t="s">
        <v>525</v>
      </c>
      <c r="B177" s="1" t="s">
        <v>526</v>
      </c>
      <c r="C177" s="66">
        <v>2171</v>
      </c>
      <c r="D177" s="67" t="s">
        <v>1251</v>
      </c>
      <c r="E177" s="253" t="s">
        <v>3188</v>
      </c>
      <c r="F177" s="229">
        <v>803376.05</v>
      </c>
      <c r="H177" s="229">
        <v>105339.64</v>
      </c>
      <c r="I177" s="253">
        <v>-150.94</v>
      </c>
      <c r="J177" s="253">
        <v>143377.76999999999</v>
      </c>
      <c r="N177" s="233">
        <v>37.380000000000003</v>
      </c>
      <c r="P177" s="253">
        <v>1992.11</v>
      </c>
      <c r="Q177" s="253">
        <v>2581996.2400000002</v>
      </c>
      <c r="S177" s="230">
        <v>574335.64</v>
      </c>
      <c r="T177" s="230">
        <v>90276</v>
      </c>
      <c r="W177" s="230">
        <v>471320</v>
      </c>
      <c r="Z177" s="231">
        <v>723070</v>
      </c>
      <c r="AC177" s="231">
        <v>209073.32</v>
      </c>
      <c r="AD177" s="231">
        <v>32209.040000000001</v>
      </c>
      <c r="AG177" s="76">
        <f t="shared" si="19"/>
        <v>908715.69000000006</v>
      </c>
      <c r="AH177" s="31">
        <f t="shared" si="20"/>
        <v>37.380000000000003</v>
      </c>
      <c r="AI177" s="21">
        <f t="shared" si="18"/>
        <v>908678.31</v>
      </c>
      <c r="AJ177" s="15">
        <f t="shared" si="21"/>
        <v>1135931.6400000001</v>
      </c>
      <c r="AK177" s="16">
        <f t="shared" si="22"/>
        <v>964352.3600000001</v>
      </c>
      <c r="AL177" s="26">
        <f t="shared" si="23"/>
        <v>171579.28000000003</v>
      </c>
    </row>
    <row r="178" spans="1:38" x14ac:dyDescent="0.2">
      <c r="A178" s="1" t="s">
        <v>525</v>
      </c>
      <c r="B178" s="1" t="s">
        <v>526</v>
      </c>
      <c r="C178" s="66">
        <v>4974</v>
      </c>
      <c r="D178" s="67" t="s">
        <v>1252</v>
      </c>
      <c r="E178" s="253" t="s">
        <v>3189</v>
      </c>
      <c r="F178" s="229">
        <v>949743.45</v>
      </c>
      <c r="G178" s="229">
        <v>7400</v>
      </c>
      <c r="H178" s="229">
        <v>112781.84</v>
      </c>
      <c r="I178" s="253">
        <v>95125.72</v>
      </c>
      <c r="J178" s="253">
        <v>573990.72</v>
      </c>
      <c r="N178" s="233">
        <v>28.04</v>
      </c>
      <c r="Q178" s="253">
        <v>1442473.15</v>
      </c>
      <c r="R178" s="230">
        <v>83.09</v>
      </c>
      <c r="S178" s="230">
        <v>841567.93</v>
      </c>
      <c r="T178" s="230">
        <v>60313</v>
      </c>
      <c r="W178" s="230">
        <v>589700</v>
      </c>
      <c r="Y178" s="230">
        <v>6300</v>
      </c>
      <c r="Z178" s="231">
        <v>810550</v>
      </c>
      <c r="AC178" s="231">
        <v>300579.59000000003</v>
      </c>
      <c r="AD178" s="231">
        <v>307481.18</v>
      </c>
      <c r="AG178" s="76">
        <f t="shared" si="19"/>
        <v>1069925.29</v>
      </c>
      <c r="AH178" s="31">
        <f t="shared" si="20"/>
        <v>28.04</v>
      </c>
      <c r="AI178" s="21">
        <f t="shared" si="18"/>
        <v>1069897.25</v>
      </c>
      <c r="AJ178" s="15">
        <f t="shared" si="21"/>
        <v>1497964.02</v>
      </c>
      <c r="AK178" s="16">
        <f t="shared" si="22"/>
        <v>1418610.77</v>
      </c>
      <c r="AL178" s="26">
        <f t="shared" si="23"/>
        <v>79353.25</v>
      </c>
    </row>
    <row r="179" spans="1:38" x14ac:dyDescent="0.2">
      <c r="A179" s="1" t="s">
        <v>525</v>
      </c>
      <c r="B179" s="1" t="s">
        <v>526</v>
      </c>
      <c r="C179" s="66">
        <v>2190</v>
      </c>
      <c r="D179" s="67" t="s">
        <v>1253</v>
      </c>
      <c r="E179" s="253" t="s">
        <v>3190</v>
      </c>
      <c r="F179" s="229">
        <v>803620.26</v>
      </c>
      <c r="H179" s="229">
        <v>8368.41</v>
      </c>
      <c r="I179" s="253">
        <v>158038.04999999999</v>
      </c>
      <c r="J179" s="253">
        <v>98146.96</v>
      </c>
      <c r="N179" s="233">
        <v>0</v>
      </c>
      <c r="Q179" s="253">
        <v>1708773.29</v>
      </c>
      <c r="S179" s="230">
        <v>498388.11</v>
      </c>
      <c r="W179" s="230">
        <v>432300</v>
      </c>
      <c r="Y179" s="230">
        <v>2000</v>
      </c>
      <c r="Z179" s="231">
        <v>572432</v>
      </c>
      <c r="AC179" s="231">
        <v>272052.14</v>
      </c>
      <c r="AD179" s="231">
        <v>68018.58</v>
      </c>
      <c r="AG179" s="76">
        <f t="shared" si="19"/>
        <v>811988.67</v>
      </c>
      <c r="AH179" s="31">
        <f t="shared" si="20"/>
        <v>0</v>
      </c>
      <c r="AI179" s="21">
        <f t="shared" si="18"/>
        <v>811988.67</v>
      </c>
      <c r="AJ179" s="15">
        <f t="shared" si="21"/>
        <v>932688.11</v>
      </c>
      <c r="AK179" s="16">
        <f t="shared" si="22"/>
        <v>912502.72</v>
      </c>
      <c r="AL179" s="26">
        <f t="shared" si="23"/>
        <v>20185.390000000014</v>
      </c>
    </row>
    <row r="180" spans="1:38" x14ac:dyDescent="0.2">
      <c r="A180" s="1" t="s">
        <v>525</v>
      </c>
      <c r="B180" s="1" t="s">
        <v>526</v>
      </c>
      <c r="C180" s="66">
        <v>3183</v>
      </c>
      <c r="D180" s="67" t="s">
        <v>1254</v>
      </c>
      <c r="E180" s="253" t="s">
        <v>3191</v>
      </c>
      <c r="F180" s="229">
        <v>554308.66</v>
      </c>
      <c r="H180" s="229">
        <v>78287.14</v>
      </c>
      <c r="I180" s="253">
        <v>19623.099999999999</v>
      </c>
      <c r="J180" s="253">
        <v>20077.46</v>
      </c>
      <c r="N180" s="233">
        <v>-34.39</v>
      </c>
      <c r="Q180" s="253">
        <v>1572242.02</v>
      </c>
      <c r="R180" s="230">
        <v>941.88</v>
      </c>
      <c r="S180" s="230">
        <v>571518.68000000005</v>
      </c>
      <c r="T180" s="230">
        <v>12400</v>
      </c>
      <c r="W180" s="230">
        <v>564630</v>
      </c>
      <c r="Y180" s="230">
        <v>300</v>
      </c>
      <c r="Z180" s="231">
        <v>778911</v>
      </c>
      <c r="AC180" s="231">
        <v>226086.86</v>
      </c>
      <c r="AD180" s="231">
        <v>19201.82</v>
      </c>
      <c r="AG180" s="76">
        <f t="shared" si="19"/>
        <v>632595.80000000005</v>
      </c>
      <c r="AH180" s="31">
        <f t="shared" si="20"/>
        <v>-34.39</v>
      </c>
      <c r="AI180" s="21">
        <f t="shared" si="18"/>
        <v>632630.19000000006</v>
      </c>
      <c r="AJ180" s="15">
        <f t="shared" si="21"/>
        <v>1149790.56</v>
      </c>
      <c r="AK180" s="16">
        <f t="shared" si="22"/>
        <v>1024199.6799999999</v>
      </c>
      <c r="AL180" s="26">
        <f t="shared" si="23"/>
        <v>125590.88000000012</v>
      </c>
    </row>
    <row r="181" spans="1:38" x14ac:dyDescent="0.2">
      <c r="A181" s="1" t="s">
        <v>525</v>
      </c>
      <c r="B181" s="1" t="s">
        <v>526</v>
      </c>
      <c r="C181" s="66">
        <v>3642</v>
      </c>
      <c r="D181" s="67" t="s">
        <v>1255</v>
      </c>
      <c r="E181" s="253" t="s">
        <v>3192</v>
      </c>
      <c r="F181" s="229">
        <v>849645.38</v>
      </c>
      <c r="H181" s="229">
        <v>22106.09</v>
      </c>
      <c r="I181" s="253">
        <v>86581.81</v>
      </c>
      <c r="J181" s="253">
        <v>554513.41</v>
      </c>
      <c r="N181" s="233">
        <v>916.73</v>
      </c>
      <c r="P181" s="253">
        <v>74599</v>
      </c>
      <c r="Q181" s="253">
        <v>1286359.3700000001</v>
      </c>
      <c r="S181" s="230">
        <v>607636.56000000006</v>
      </c>
      <c r="T181" s="230">
        <v>195000</v>
      </c>
      <c r="U181" s="230">
        <v>68.56</v>
      </c>
      <c r="W181" s="230">
        <v>636450</v>
      </c>
      <c r="Y181" s="230">
        <v>3800</v>
      </c>
      <c r="Z181" s="231">
        <v>834229</v>
      </c>
      <c r="AC181" s="231">
        <v>469728.66</v>
      </c>
      <c r="AD181" s="231">
        <v>199374.3</v>
      </c>
      <c r="AG181" s="76">
        <f t="shared" si="19"/>
        <v>871751.47</v>
      </c>
      <c r="AH181" s="31">
        <f t="shared" si="20"/>
        <v>916.73</v>
      </c>
      <c r="AI181" s="21">
        <f t="shared" si="18"/>
        <v>870834.74</v>
      </c>
      <c r="AJ181" s="15">
        <f t="shared" si="21"/>
        <v>1442955.12</v>
      </c>
      <c r="AK181" s="16">
        <f t="shared" si="22"/>
        <v>1503331.96</v>
      </c>
      <c r="AL181" s="26">
        <f t="shared" si="23"/>
        <v>-60376.839999999851</v>
      </c>
    </row>
    <row r="182" spans="1:38" x14ac:dyDescent="0.2">
      <c r="A182" s="1" t="s">
        <v>529</v>
      </c>
      <c r="B182" s="1" t="s">
        <v>531</v>
      </c>
      <c r="C182" s="66">
        <v>3093</v>
      </c>
      <c r="D182" s="67" t="s">
        <v>1256</v>
      </c>
      <c r="E182" s="253" t="s">
        <v>3193</v>
      </c>
      <c r="F182" s="229">
        <v>531098.22</v>
      </c>
      <c r="H182" s="229">
        <v>50637.68</v>
      </c>
      <c r="I182" s="253">
        <v>218705.13</v>
      </c>
      <c r="J182" s="253">
        <v>101773.11</v>
      </c>
      <c r="K182" s="233">
        <v>31486.47</v>
      </c>
      <c r="L182" s="233">
        <v>59.43</v>
      </c>
      <c r="M182" s="233">
        <v>1107</v>
      </c>
      <c r="Q182" s="253">
        <v>1621669.25</v>
      </c>
      <c r="S182" s="230">
        <v>426287.14</v>
      </c>
      <c r="W182" s="230">
        <v>287782</v>
      </c>
      <c r="Y182" s="230">
        <v>171520.89</v>
      </c>
      <c r="Z182" s="231">
        <v>530189</v>
      </c>
      <c r="AC182" s="231">
        <v>196899.03</v>
      </c>
      <c r="AD182" s="231">
        <v>36182.65</v>
      </c>
      <c r="AG182" s="76">
        <f t="shared" si="19"/>
        <v>581735.9</v>
      </c>
      <c r="AH182" s="31">
        <f t="shared" si="20"/>
        <v>32652.9</v>
      </c>
      <c r="AI182" s="21">
        <f t="shared" si="18"/>
        <v>549083</v>
      </c>
      <c r="AJ182" s="15">
        <f t="shared" si="21"/>
        <v>885590.03</v>
      </c>
      <c r="AK182" s="16">
        <f t="shared" si="22"/>
        <v>763270.68</v>
      </c>
      <c r="AL182" s="26">
        <f t="shared" si="23"/>
        <v>122319.34999999998</v>
      </c>
    </row>
    <row r="183" spans="1:38" x14ac:dyDescent="0.2">
      <c r="A183" s="1" t="s">
        <v>529</v>
      </c>
      <c r="B183" s="1" t="s">
        <v>531</v>
      </c>
      <c r="C183" s="66">
        <v>2775</v>
      </c>
      <c r="D183" s="67" t="s">
        <v>1257</v>
      </c>
      <c r="E183" s="253" t="s">
        <v>3194</v>
      </c>
      <c r="F183" s="229">
        <v>111793.13</v>
      </c>
      <c r="H183" s="229">
        <v>81425.55</v>
      </c>
      <c r="I183" s="253">
        <v>234585.62</v>
      </c>
      <c r="J183" s="253">
        <v>778688.11</v>
      </c>
      <c r="K183" s="233">
        <v>39685</v>
      </c>
      <c r="P183" s="253">
        <v>-2464.19</v>
      </c>
      <c r="Q183" s="253">
        <v>2143817.25</v>
      </c>
      <c r="S183" s="230">
        <v>608809.74</v>
      </c>
      <c r="U183" s="230">
        <v>0.91</v>
      </c>
      <c r="W183" s="230">
        <v>758850</v>
      </c>
      <c r="Y183" s="230">
        <v>67900</v>
      </c>
      <c r="Z183" s="231">
        <v>1039223</v>
      </c>
      <c r="AC183" s="231">
        <v>286605.23</v>
      </c>
      <c r="AD183" s="231">
        <v>107248.05</v>
      </c>
      <c r="AG183" s="76">
        <f t="shared" si="19"/>
        <v>193218.68</v>
      </c>
      <c r="AH183" s="31">
        <f t="shared" si="20"/>
        <v>39685</v>
      </c>
      <c r="AI183" s="21">
        <f t="shared" si="18"/>
        <v>153533.68</v>
      </c>
      <c r="AJ183" s="15">
        <f t="shared" si="21"/>
        <v>1435560.65</v>
      </c>
      <c r="AK183" s="16">
        <f t="shared" si="22"/>
        <v>1433076.28</v>
      </c>
      <c r="AL183" s="26">
        <f t="shared" si="23"/>
        <v>2484.3699999998789</v>
      </c>
    </row>
    <row r="184" spans="1:38" x14ac:dyDescent="0.2">
      <c r="A184" s="1" t="s">
        <v>529</v>
      </c>
      <c r="B184" s="1" t="s">
        <v>531</v>
      </c>
      <c r="C184" s="66">
        <v>2224</v>
      </c>
      <c r="D184" s="67" t="s">
        <v>1258</v>
      </c>
      <c r="E184" s="253" t="s">
        <v>3195</v>
      </c>
      <c r="F184" s="229">
        <v>414169.3</v>
      </c>
      <c r="H184" s="229">
        <v>37446.68</v>
      </c>
      <c r="I184" s="253">
        <v>2170390.2799999998</v>
      </c>
      <c r="J184" s="253">
        <v>186928.96</v>
      </c>
      <c r="K184" s="233">
        <v>1000</v>
      </c>
      <c r="Q184" s="253">
        <v>309335.96999999997</v>
      </c>
      <c r="S184" s="230">
        <v>430302.25</v>
      </c>
      <c r="W184" s="230">
        <v>448200</v>
      </c>
      <c r="Y184" s="230">
        <v>107037.6</v>
      </c>
      <c r="Z184" s="231">
        <v>664365</v>
      </c>
      <c r="AC184" s="231">
        <v>242978.63</v>
      </c>
      <c r="AD184" s="231">
        <v>73658.350000000006</v>
      </c>
      <c r="AG184" s="76">
        <f t="shared" si="19"/>
        <v>451615.98</v>
      </c>
      <c r="AH184" s="31">
        <f t="shared" si="20"/>
        <v>1000</v>
      </c>
      <c r="AI184" s="21">
        <f t="shared" si="18"/>
        <v>450615.98</v>
      </c>
      <c r="AJ184" s="15">
        <f t="shared" si="21"/>
        <v>985539.85</v>
      </c>
      <c r="AK184" s="16">
        <f t="shared" si="22"/>
        <v>981001.98</v>
      </c>
      <c r="AL184" s="26">
        <f t="shared" si="23"/>
        <v>4537.8699999999953</v>
      </c>
    </row>
    <row r="185" spans="1:38" x14ac:dyDescent="0.2">
      <c r="A185" s="1" t="s">
        <v>529</v>
      </c>
      <c r="B185" s="1" t="s">
        <v>531</v>
      </c>
      <c r="C185" s="66">
        <v>2037</v>
      </c>
      <c r="D185" s="67" t="s">
        <v>1259</v>
      </c>
      <c r="E185" s="253" t="s">
        <v>3196</v>
      </c>
      <c r="F185" s="229">
        <v>203510.77</v>
      </c>
      <c r="H185" s="229">
        <v>33193.89</v>
      </c>
      <c r="I185" s="253">
        <v>91371.520000000004</v>
      </c>
      <c r="J185" s="253">
        <v>39487.51</v>
      </c>
      <c r="K185" s="233">
        <v>18531</v>
      </c>
      <c r="L185" s="233">
        <v>73794</v>
      </c>
      <c r="N185" s="233">
        <v>250</v>
      </c>
      <c r="Q185" s="253">
        <v>1558084.6</v>
      </c>
      <c r="S185" s="230">
        <v>359098.27</v>
      </c>
      <c r="W185" s="230">
        <v>283688</v>
      </c>
      <c r="Y185" s="230">
        <v>110420.81</v>
      </c>
      <c r="Z185" s="231">
        <v>487135</v>
      </c>
      <c r="AC185" s="231">
        <v>183314.24</v>
      </c>
      <c r="AD185" s="231">
        <v>17263.900000000001</v>
      </c>
      <c r="AG185" s="76">
        <f t="shared" si="19"/>
        <v>236704.65999999997</v>
      </c>
      <c r="AH185" s="31">
        <f t="shared" si="20"/>
        <v>92575</v>
      </c>
      <c r="AI185" s="21">
        <f t="shared" si="18"/>
        <v>144129.65999999997</v>
      </c>
      <c r="AJ185" s="15">
        <f t="shared" si="21"/>
        <v>753207.08000000007</v>
      </c>
      <c r="AK185" s="16">
        <f t="shared" si="22"/>
        <v>687713.14</v>
      </c>
      <c r="AL185" s="26">
        <f t="shared" si="23"/>
        <v>65493.940000000061</v>
      </c>
    </row>
    <row r="186" spans="1:38" x14ac:dyDescent="0.2">
      <c r="A186" s="1" t="s">
        <v>529</v>
      </c>
      <c r="B186" s="1" t="s">
        <v>531</v>
      </c>
      <c r="C186" s="66">
        <v>3571</v>
      </c>
      <c r="D186" s="67" t="s">
        <v>1260</v>
      </c>
      <c r="E186" s="253" t="s">
        <v>3197</v>
      </c>
      <c r="F186" s="229">
        <v>325138.71999999997</v>
      </c>
      <c r="H186" s="229">
        <v>31422.3</v>
      </c>
      <c r="I186" s="253">
        <v>357896.1</v>
      </c>
      <c r="J186" s="253">
        <v>108122.56</v>
      </c>
      <c r="K186" s="233">
        <v>0</v>
      </c>
      <c r="N186" s="233">
        <v>918</v>
      </c>
      <c r="Q186" s="253">
        <v>1939631.19</v>
      </c>
      <c r="S186" s="230">
        <v>606095.05000000005</v>
      </c>
      <c r="U186" s="230">
        <v>0.72</v>
      </c>
      <c r="W186" s="230">
        <v>590190</v>
      </c>
      <c r="Y186" s="230">
        <v>109914.34</v>
      </c>
      <c r="Z186" s="231">
        <v>880237</v>
      </c>
      <c r="AC186" s="231">
        <v>378509.09</v>
      </c>
      <c r="AD186" s="231">
        <v>50160.6</v>
      </c>
      <c r="AG186" s="76">
        <f t="shared" si="19"/>
        <v>356561.01999999996</v>
      </c>
      <c r="AH186" s="31">
        <f t="shared" si="20"/>
        <v>918</v>
      </c>
      <c r="AI186" s="21">
        <f t="shared" si="18"/>
        <v>355643.01999999996</v>
      </c>
      <c r="AJ186" s="15">
        <f t="shared" si="21"/>
        <v>1306200.1100000001</v>
      </c>
      <c r="AK186" s="16">
        <f t="shared" si="22"/>
        <v>1308906.6900000002</v>
      </c>
      <c r="AL186" s="26">
        <f t="shared" si="23"/>
        <v>-2706.5800000000745</v>
      </c>
    </row>
    <row r="187" spans="1:38" x14ac:dyDescent="0.2">
      <c r="A187" s="1" t="s">
        <v>529</v>
      </c>
      <c r="B187" s="1" t="s">
        <v>531</v>
      </c>
      <c r="C187" s="66">
        <v>6793</v>
      </c>
      <c r="D187" s="67" t="s">
        <v>1261</v>
      </c>
      <c r="E187" s="253" t="s">
        <v>3198</v>
      </c>
      <c r="F187" s="229">
        <v>394318.82</v>
      </c>
      <c r="H187" s="229">
        <v>62593.51</v>
      </c>
      <c r="I187" s="253">
        <v>107394.28</v>
      </c>
      <c r="J187" s="253">
        <v>67492.800000000003</v>
      </c>
      <c r="K187" s="233">
        <v>33393.06</v>
      </c>
      <c r="L187" s="233">
        <v>0</v>
      </c>
      <c r="Q187" s="253">
        <v>2258666.42</v>
      </c>
      <c r="S187" s="230">
        <v>739388.29</v>
      </c>
      <c r="U187" s="230">
        <v>0.04</v>
      </c>
      <c r="W187" s="230">
        <v>951762</v>
      </c>
      <c r="Y187" s="230">
        <v>103538.32</v>
      </c>
      <c r="Z187" s="231">
        <v>1431067</v>
      </c>
      <c r="AC187" s="231">
        <v>381220.31</v>
      </c>
      <c r="AD187" s="231">
        <v>32809.69</v>
      </c>
      <c r="AG187" s="76">
        <f t="shared" si="19"/>
        <v>456912.33</v>
      </c>
      <c r="AH187" s="31">
        <f t="shared" si="20"/>
        <v>33393.06</v>
      </c>
      <c r="AI187" s="21">
        <f t="shared" si="18"/>
        <v>423519.27</v>
      </c>
      <c r="AJ187" s="15">
        <f t="shared" si="21"/>
        <v>1794688.6500000001</v>
      </c>
      <c r="AK187" s="16">
        <f t="shared" si="22"/>
        <v>1845097</v>
      </c>
      <c r="AL187" s="26">
        <f t="shared" si="23"/>
        <v>-50408.34999999986</v>
      </c>
    </row>
    <row r="188" spans="1:38" x14ac:dyDescent="0.2">
      <c r="A188" s="1" t="s">
        <v>529</v>
      </c>
      <c r="B188" s="1" t="s">
        <v>531</v>
      </c>
      <c r="C188" s="66">
        <v>1011</v>
      </c>
      <c r="D188" s="67" t="s">
        <v>1262</v>
      </c>
      <c r="E188" s="253" t="s">
        <v>3199</v>
      </c>
      <c r="F188" s="229">
        <v>156239.19</v>
      </c>
      <c r="H188" s="229">
        <v>65398.86</v>
      </c>
      <c r="I188" s="253">
        <v>-49685.16</v>
      </c>
      <c r="J188" s="253">
        <v>450359.31</v>
      </c>
      <c r="K188" s="233">
        <v>33722</v>
      </c>
      <c r="L188" s="233">
        <v>11545</v>
      </c>
      <c r="Q188" s="253">
        <v>3335566.08</v>
      </c>
      <c r="S188" s="230">
        <v>306484.2</v>
      </c>
      <c r="W188" s="230">
        <v>386650</v>
      </c>
      <c r="Y188" s="230">
        <v>46359.519999999997</v>
      </c>
      <c r="Z188" s="231">
        <v>530957</v>
      </c>
      <c r="AC188" s="231">
        <v>151511.74</v>
      </c>
      <c r="AD188" s="231">
        <v>72883.199999999997</v>
      </c>
      <c r="AG188" s="76">
        <f t="shared" si="19"/>
        <v>221638.05</v>
      </c>
      <c r="AH188" s="31">
        <f t="shared" si="20"/>
        <v>45267</v>
      </c>
      <c r="AI188" s="21">
        <f t="shared" si="18"/>
        <v>176371.05</v>
      </c>
      <c r="AJ188" s="15">
        <f t="shared" si="21"/>
        <v>739493.72</v>
      </c>
      <c r="AK188" s="16">
        <f t="shared" si="22"/>
        <v>755351.94</v>
      </c>
      <c r="AL188" s="26">
        <f t="shared" si="23"/>
        <v>-15858.219999999972</v>
      </c>
    </row>
    <row r="189" spans="1:38" x14ac:dyDescent="0.2">
      <c r="A189" s="1" t="s">
        <v>529</v>
      </c>
      <c r="B189" s="1" t="s">
        <v>531</v>
      </c>
      <c r="C189" s="66">
        <v>3164</v>
      </c>
      <c r="D189" s="67" t="s">
        <v>1263</v>
      </c>
      <c r="E189" s="253" t="s">
        <v>3200</v>
      </c>
      <c r="F189" s="229">
        <v>513394.4</v>
      </c>
      <c r="H189" s="229">
        <v>22211.39</v>
      </c>
      <c r="I189" s="253">
        <v>163362.82</v>
      </c>
      <c r="J189" s="253">
        <v>71730.67</v>
      </c>
      <c r="K189" s="233">
        <v>13270.77</v>
      </c>
      <c r="L189" s="233">
        <v>33104.01</v>
      </c>
      <c r="Q189" s="253">
        <v>1980732.96</v>
      </c>
      <c r="S189" s="230">
        <v>501926.06</v>
      </c>
      <c r="T189" s="230">
        <v>72385</v>
      </c>
      <c r="W189" s="230">
        <v>537594</v>
      </c>
      <c r="Y189" s="230">
        <v>114928.81</v>
      </c>
      <c r="Z189" s="231">
        <v>883255</v>
      </c>
      <c r="AC189" s="231">
        <v>185323.34</v>
      </c>
      <c r="AD189" s="231">
        <v>34231.949999999997</v>
      </c>
      <c r="AG189" s="76">
        <f t="shared" si="19"/>
        <v>535605.79</v>
      </c>
      <c r="AH189" s="31">
        <f t="shared" si="20"/>
        <v>46374.78</v>
      </c>
      <c r="AI189" s="21">
        <f t="shared" si="18"/>
        <v>489231.01</v>
      </c>
      <c r="AJ189" s="15">
        <f t="shared" si="21"/>
        <v>1226833.8700000001</v>
      </c>
      <c r="AK189" s="16">
        <f t="shared" si="22"/>
        <v>1102810.29</v>
      </c>
      <c r="AL189" s="26">
        <f t="shared" si="23"/>
        <v>124023.58000000007</v>
      </c>
    </row>
  </sheetData>
  <autoFilter ref="A1:AL189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0"/>
  <sheetViews>
    <sheetView topLeftCell="A2" zoomScale="96" zoomScaleNormal="96" workbookViewId="0">
      <selection activeCell="A27" sqref="A27"/>
    </sheetView>
  </sheetViews>
  <sheetFormatPr defaultColWidth="33.125" defaultRowHeight="14.25" x14ac:dyDescent="0.2"/>
  <cols>
    <col min="1" max="1" width="33.125" style="251"/>
    <col min="2" max="4" width="33.125" style="89"/>
    <col min="5" max="8" width="33.125" style="251"/>
    <col min="9" max="12" width="33.125" style="232"/>
    <col min="13" max="16" width="33.125" style="251"/>
    <col min="17" max="23" width="33.125" style="73"/>
    <col min="24" max="31" width="33.125" style="90"/>
    <col min="32" max="16384" width="33.125" style="251"/>
  </cols>
  <sheetData>
    <row r="1" spans="1:32" x14ac:dyDescent="0.2">
      <c r="A1" s="250" t="s">
        <v>2457</v>
      </c>
      <c r="B1" s="89" t="s">
        <v>2458</v>
      </c>
      <c r="C1" s="89" t="s">
        <v>2459</v>
      </c>
      <c r="D1" s="89" t="s">
        <v>2460</v>
      </c>
      <c r="E1" s="251" t="s">
        <v>2607</v>
      </c>
      <c r="F1" s="251" t="s">
        <v>2461</v>
      </c>
      <c r="G1" s="251" t="s">
        <v>2462</v>
      </c>
      <c r="H1" s="251" t="s">
        <v>2463</v>
      </c>
      <c r="I1" s="232" t="s">
        <v>2609</v>
      </c>
      <c r="J1" s="232" t="s">
        <v>2464</v>
      </c>
      <c r="K1" s="232" t="s">
        <v>2465</v>
      </c>
      <c r="L1" s="232" t="s">
        <v>2468</v>
      </c>
      <c r="M1" s="251" t="s">
        <v>2469</v>
      </c>
      <c r="N1" s="251" t="s">
        <v>2470</v>
      </c>
      <c r="O1" s="251" t="s">
        <v>2471</v>
      </c>
      <c r="P1" s="251" t="s">
        <v>2472</v>
      </c>
      <c r="Q1" s="73" t="s">
        <v>2473</v>
      </c>
      <c r="R1" s="73" t="s">
        <v>3217</v>
      </c>
      <c r="S1" s="73" t="s">
        <v>2474</v>
      </c>
      <c r="T1" s="73" t="s">
        <v>2475</v>
      </c>
      <c r="U1" s="73" t="s">
        <v>2476</v>
      </c>
      <c r="V1" s="73" t="s">
        <v>2477</v>
      </c>
      <c r="W1" s="73" t="s">
        <v>2611</v>
      </c>
      <c r="X1" s="90" t="s">
        <v>2478</v>
      </c>
      <c r="Y1" s="90" t="s">
        <v>2480</v>
      </c>
      <c r="Z1" s="90" t="s">
        <v>2481</v>
      </c>
      <c r="AA1" s="90" t="s">
        <v>2482</v>
      </c>
      <c r="AB1" s="90" t="s">
        <v>2483</v>
      </c>
      <c r="AC1" s="90" t="s">
        <v>2484</v>
      </c>
      <c r="AD1" s="90" t="s">
        <v>2485</v>
      </c>
      <c r="AE1" s="90" t="s">
        <v>2613</v>
      </c>
      <c r="AF1" s="251" t="s">
        <v>2487</v>
      </c>
    </row>
    <row r="2" spans="1:32" x14ac:dyDescent="0.2">
      <c r="A2" s="250" t="s">
        <v>2488</v>
      </c>
      <c r="B2" s="89" t="s">
        <v>2489</v>
      </c>
      <c r="C2" s="89" t="s">
        <v>2490</v>
      </c>
      <c r="D2" s="89" t="s">
        <v>2491</v>
      </c>
      <c r="E2" s="251" t="s">
        <v>2614</v>
      </c>
      <c r="F2" s="251" t="s">
        <v>2492</v>
      </c>
      <c r="G2" s="251" t="s">
        <v>2493</v>
      </c>
      <c r="H2" s="251" t="s">
        <v>2494</v>
      </c>
      <c r="I2" s="232" t="s">
        <v>2616</v>
      </c>
      <c r="J2" s="232" t="s">
        <v>2495</v>
      </c>
      <c r="K2" s="232" t="s">
        <v>2496</v>
      </c>
      <c r="L2" s="232" t="s">
        <v>2499</v>
      </c>
      <c r="M2" s="251" t="s">
        <v>2500</v>
      </c>
      <c r="N2" s="251" t="s">
        <v>2501</v>
      </c>
      <c r="O2" s="251" t="s">
        <v>2502</v>
      </c>
      <c r="P2" s="251" t="s">
        <v>2503</v>
      </c>
      <c r="Q2" s="73" t="s">
        <v>2504</v>
      </c>
      <c r="R2" s="73" t="s">
        <v>3218</v>
      </c>
      <c r="S2" s="73" t="s">
        <v>2505</v>
      </c>
      <c r="T2" s="73" t="s">
        <v>2506</v>
      </c>
      <c r="U2" s="73" t="s">
        <v>2507</v>
      </c>
      <c r="V2" s="73" t="s">
        <v>2508</v>
      </c>
      <c r="W2" s="73" t="s">
        <v>2618</v>
      </c>
      <c r="X2" s="90" t="s">
        <v>2509</v>
      </c>
      <c r="Y2" s="90" t="s">
        <v>2511</v>
      </c>
      <c r="Z2" s="90" t="s">
        <v>2512</v>
      </c>
      <c r="AA2" s="90" t="s">
        <v>2513</v>
      </c>
      <c r="AB2" s="90" t="s">
        <v>2514</v>
      </c>
      <c r="AC2" s="90" t="s">
        <v>2515</v>
      </c>
      <c r="AD2" s="90" t="s">
        <v>2516</v>
      </c>
      <c r="AE2" s="90" t="s">
        <v>2620</v>
      </c>
      <c r="AF2" s="251" t="s">
        <v>2518</v>
      </c>
    </row>
    <row r="3" spans="1:32" x14ac:dyDescent="0.2">
      <c r="A3" s="250" t="s">
        <v>2519</v>
      </c>
      <c r="B3" s="89">
        <v>77306954.310000002</v>
      </c>
      <c r="C3" s="89">
        <v>606407</v>
      </c>
      <c r="D3" s="89">
        <v>17837624.079999998</v>
      </c>
      <c r="E3" s="251">
        <v>31.54</v>
      </c>
      <c r="F3" s="251">
        <v>106544035.15000001</v>
      </c>
      <c r="G3" s="251">
        <v>33737454.520000003</v>
      </c>
      <c r="H3" s="251">
        <v>464.73</v>
      </c>
      <c r="I3" s="232">
        <v>315400</v>
      </c>
      <c r="J3" s="232">
        <v>447900</v>
      </c>
      <c r="K3" s="232">
        <v>3148182.97</v>
      </c>
      <c r="L3" s="232">
        <v>2579150.73</v>
      </c>
      <c r="M3" s="251">
        <v>758674.37</v>
      </c>
      <c r="N3" s="251">
        <v>586996</v>
      </c>
      <c r="O3" s="251">
        <v>-246434.05</v>
      </c>
      <c r="P3" s="251">
        <v>294581.89</v>
      </c>
      <c r="Q3" s="73">
        <v>273748269.48000002</v>
      </c>
      <c r="R3" s="73">
        <v>16</v>
      </c>
      <c r="S3" s="73">
        <v>2569.0100000000002</v>
      </c>
      <c r="T3" s="73">
        <v>69416624.599999994</v>
      </c>
      <c r="U3" s="73">
        <v>2873338.64</v>
      </c>
      <c r="V3" s="73">
        <v>12695.03</v>
      </c>
      <c r="W3" s="73">
        <v>2300</v>
      </c>
      <c r="X3" s="90">
        <v>73076733.980000004</v>
      </c>
      <c r="Y3" s="90">
        <v>9915356.9299999997</v>
      </c>
      <c r="Z3" s="90">
        <v>90365665.810000002</v>
      </c>
      <c r="AA3" s="90">
        <v>17228</v>
      </c>
      <c r="AB3" s="90">
        <v>221002.96</v>
      </c>
      <c r="AC3" s="90">
        <v>31804601.710000001</v>
      </c>
      <c r="AD3" s="90">
        <v>9635297.1500000004</v>
      </c>
      <c r="AE3" s="90">
        <v>19902</v>
      </c>
      <c r="AF3" s="251">
        <v>136040.88</v>
      </c>
    </row>
    <row r="4" spans="1:32" x14ac:dyDescent="0.2">
      <c r="A4" s="250" t="s">
        <v>3219</v>
      </c>
      <c r="B4" s="89">
        <v>781686.7</v>
      </c>
      <c r="D4" s="89">
        <v>82785.16</v>
      </c>
      <c r="F4" s="251">
        <v>133187.72</v>
      </c>
      <c r="G4" s="251">
        <v>106596.97</v>
      </c>
      <c r="K4" s="232">
        <v>26156</v>
      </c>
      <c r="N4" s="251">
        <v>1500</v>
      </c>
      <c r="O4" s="251">
        <v>4655.03</v>
      </c>
      <c r="Q4" s="73">
        <v>2193223.69</v>
      </c>
      <c r="T4" s="73">
        <v>701756.34</v>
      </c>
      <c r="V4" s="73">
        <v>128.88999999999999</v>
      </c>
      <c r="X4" s="90">
        <v>615570</v>
      </c>
      <c r="Z4" s="90">
        <v>670927</v>
      </c>
      <c r="AC4" s="90">
        <v>205507.02</v>
      </c>
      <c r="AD4" s="90">
        <v>12911.9</v>
      </c>
    </row>
    <row r="5" spans="1:32" x14ac:dyDescent="0.2">
      <c r="A5" s="250" t="s">
        <v>3220</v>
      </c>
      <c r="B5" s="89">
        <v>1009254.26</v>
      </c>
      <c r="D5" s="89">
        <v>113127.39</v>
      </c>
      <c r="F5" s="251">
        <v>873586.56</v>
      </c>
      <c r="G5" s="251">
        <v>609367.44999999995</v>
      </c>
      <c r="K5" s="232">
        <v>18928</v>
      </c>
      <c r="N5" s="251">
        <v>3000</v>
      </c>
      <c r="Q5" s="73">
        <v>1265427.9099999999</v>
      </c>
      <c r="T5" s="73">
        <v>876820.54</v>
      </c>
      <c r="V5" s="73">
        <v>10.78</v>
      </c>
      <c r="X5" s="90">
        <v>779550</v>
      </c>
      <c r="Z5" s="90">
        <v>867195</v>
      </c>
      <c r="AC5" s="90">
        <v>249721.5</v>
      </c>
      <c r="AD5" s="90">
        <v>4166.6499999999996</v>
      </c>
    </row>
    <row r="6" spans="1:32" x14ac:dyDescent="0.2">
      <c r="A6" s="250" t="s">
        <v>3221</v>
      </c>
      <c r="B6" s="89">
        <v>609818.15</v>
      </c>
      <c r="D6" s="89">
        <v>104341.18</v>
      </c>
      <c r="F6" s="251">
        <v>1015984.14</v>
      </c>
      <c r="G6" s="251">
        <v>749214.91</v>
      </c>
      <c r="J6" s="232">
        <v>4000</v>
      </c>
      <c r="K6" s="232">
        <v>12230</v>
      </c>
      <c r="M6" s="251">
        <v>46255.91</v>
      </c>
      <c r="Q6" s="73">
        <v>3482828.65</v>
      </c>
      <c r="T6" s="73">
        <v>589592.27</v>
      </c>
      <c r="U6" s="73">
        <v>97390</v>
      </c>
      <c r="V6" s="73">
        <v>12.61</v>
      </c>
      <c r="X6" s="90">
        <v>798500</v>
      </c>
      <c r="Z6" s="90">
        <v>880052</v>
      </c>
      <c r="AC6" s="90">
        <v>210511.54</v>
      </c>
      <c r="AD6" s="90">
        <v>67381.649999999994</v>
      </c>
    </row>
    <row r="7" spans="1:32" x14ac:dyDescent="0.2">
      <c r="A7" s="250" t="s">
        <v>3222</v>
      </c>
      <c r="B7" s="89">
        <v>620875.66</v>
      </c>
      <c r="D7" s="89">
        <v>147076.32</v>
      </c>
      <c r="F7" s="251">
        <v>369859.21</v>
      </c>
      <c r="G7" s="251">
        <v>349146.91</v>
      </c>
      <c r="J7" s="232">
        <v>4000</v>
      </c>
      <c r="K7" s="232">
        <v>147106.63</v>
      </c>
      <c r="N7" s="251">
        <v>24000</v>
      </c>
      <c r="Q7" s="73">
        <v>3940312</v>
      </c>
      <c r="T7" s="73">
        <v>770023.22</v>
      </c>
      <c r="V7" s="73">
        <v>6.66</v>
      </c>
      <c r="X7" s="90">
        <v>240820</v>
      </c>
      <c r="Z7" s="90">
        <v>302206</v>
      </c>
      <c r="AC7" s="90">
        <v>278357.57</v>
      </c>
      <c r="AD7" s="90">
        <v>77366.8</v>
      </c>
    </row>
    <row r="8" spans="1:32" x14ac:dyDescent="0.2">
      <c r="A8" s="250" t="s">
        <v>3223</v>
      </c>
      <c r="B8" s="89">
        <v>732532.67</v>
      </c>
      <c r="D8" s="89">
        <v>104472.38</v>
      </c>
      <c r="F8" s="251">
        <v>297960.86</v>
      </c>
      <c r="G8" s="251">
        <v>297635.82</v>
      </c>
      <c r="I8" s="232">
        <v>194900</v>
      </c>
      <c r="J8" s="232">
        <v>2000</v>
      </c>
      <c r="K8" s="232">
        <v>35404</v>
      </c>
      <c r="M8" s="251">
        <v>173.9</v>
      </c>
      <c r="N8" s="251">
        <v>36000</v>
      </c>
      <c r="Q8" s="73">
        <v>2735240.51</v>
      </c>
      <c r="T8" s="73">
        <v>537965.05000000005</v>
      </c>
      <c r="V8" s="73">
        <v>4.83</v>
      </c>
      <c r="X8" s="90">
        <v>459170</v>
      </c>
      <c r="Z8" s="90">
        <v>504824</v>
      </c>
      <c r="AC8" s="90">
        <v>223534.22</v>
      </c>
      <c r="AD8" s="90">
        <v>13541</v>
      </c>
    </row>
    <row r="9" spans="1:32" x14ac:dyDescent="0.2">
      <c r="A9" s="250" t="s">
        <v>3224</v>
      </c>
      <c r="B9" s="89">
        <v>358605.45</v>
      </c>
      <c r="D9" s="89">
        <v>46047.28</v>
      </c>
      <c r="E9" s="251">
        <v>19.07</v>
      </c>
      <c r="F9" s="251">
        <v>757035.11</v>
      </c>
      <c r="G9" s="251">
        <v>1149024.6399999999</v>
      </c>
      <c r="K9" s="232">
        <v>31785</v>
      </c>
      <c r="N9" s="251">
        <v>18000</v>
      </c>
      <c r="P9" s="251">
        <v>181285.8</v>
      </c>
      <c r="Q9" s="73">
        <v>2266802.89</v>
      </c>
      <c r="T9" s="73">
        <v>456633.85</v>
      </c>
      <c r="V9" s="73">
        <v>4.1100000000000003</v>
      </c>
      <c r="X9" s="90">
        <v>306016</v>
      </c>
      <c r="Z9" s="90">
        <v>350843</v>
      </c>
      <c r="AC9" s="90">
        <v>169628.83</v>
      </c>
      <c r="AD9" s="90">
        <v>9166.65</v>
      </c>
    </row>
    <row r="10" spans="1:32" x14ac:dyDescent="0.2">
      <c r="A10" s="250" t="s">
        <v>3225</v>
      </c>
      <c r="B10" s="89">
        <v>705574.27</v>
      </c>
      <c r="D10" s="89">
        <v>133637.82999999999</v>
      </c>
      <c r="F10" s="251">
        <v>946372.39</v>
      </c>
      <c r="G10" s="251">
        <v>488877.03</v>
      </c>
      <c r="K10" s="232">
        <v>24278</v>
      </c>
      <c r="M10" s="251">
        <v>0</v>
      </c>
      <c r="N10" s="251">
        <v>105000</v>
      </c>
      <c r="Q10" s="73">
        <v>2678016.84</v>
      </c>
      <c r="T10" s="73">
        <v>668117.53</v>
      </c>
      <c r="V10" s="73">
        <v>60.49</v>
      </c>
      <c r="X10" s="90">
        <v>568000</v>
      </c>
      <c r="Z10" s="90">
        <v>622965</v>
      </c>
      <c r="AC10" s="90">
        <v>289145.45</v>
      </c>
      <c r="AD10" s="90">
        <v>121011.49</v>
      </c>
    </row>
    <row r="11" spans="1:32" x14ac:dyDescent="0.2">
      <c r="A11" s="250" t="s">
        <v>3226</v>
      </c>
      <c r="B11" s="89">
        <v>691610.61</v>
      </c>
      <c r="D11" s="89">
        <v>213267.32</v>
      </c>
      <c r="F11" s="251">
        <v>1847380.35</v>
      </c>
      <c r="G11" s="251">
        <v>199231.85</v>
      </c>
      <c r="K11" s="232">
        <v>23140</v>
      </c>
      <c r="M11" s="251">
        <v>25804.73</v>
      </c>
      <c r="N11" s="251">
        <v>40500</v>
      </c>
      <c r="Q11" s="73">
        <v>585220.22</v>
      </c>
      <c r="T11" s="73">
        <v>686193.78</v>
      </c>
      <c r="V11" s="73">
        <v>68.239999999999995</v>
      </c>
      <c r="X11" s="90">
        <v>439920</v>
      </c>
      <c r="Z11" s="90">
        <v>527763</v>
      </c>
      <c r="AC11" s="90">
        <v>179825.04</v>
      </c>
      <c r="AD11" s="90">
        <v>76684.73</v>
      </c>
    </row>
    <row r="12" spans="1:32" x14ac:dyDescent="0.2">
      <c r="A12" s="250" t="s">
        <v>3227</v>
      </c>
      <c r="B12" s="89">
        <v>555995.44999999995</v>
      </c>
      <c r="D12" s="89">
        <v>174479.71</v>
      </c>
      <c r="F12" s="251">
        <v>390531.62</v>
      </c>
      <c r="G12" s="251">
        <v>859231.23</v>
      </c>
      <c r="K12" s="232">
        <v>26080</v>
      </c>
      <c r="Q12" s="73">
        <v>1804328.64</v>
      </c>
      <c r="T12" s="73">
        <v>327542.78999999998</v>
      </c>
      <c r="X12" s="90">
        <v>632100</v>
      </c>
      <c r="Z12" s="90">
        <v>680100</v>
      </c>
      <c r="AC12" s="90">
        <v>165066.29</v>
      </c>
      <c r="AD12" s="90">
        <v>151849.85999999999</v>
      </c>
    </row>
    <row r="13" spans="1:32" x14ac:dyDescent="0.2">
      <c r="A13" s="250" t="s">
        <v>3228</v>
      </c>
      <c r="B13" s="89">
        <v>779140.13</v>
      </c>
      <c r="D13" s="89">
        <v>98197.8</v>
      </c>
      <c r="F13" s="251">
        <v>189513.97</v>
      </c>
      <c r="G13" s="251">
        <v>322395.14</v>
      </c>
      <c r="K13" s="232">
        <v>19440</v>
      </c>
      <c r="N13" s="251">
        <v>34400</v>
      </c>
      <c r="Q13" s="73">
        <v>667029.63</v>
      </c>
      <c r="T13" s="73">
        <v>848759.22</v>
      </c>
      <c r="V13" s="73">
        <v>15.24</v>
      </c>
      <c r="X13" s="90">
        <v>308620</v>
      </c>
      <c r="Z13" s="90">
        <v>370590</v>
      </c>
      <c r="AC13" s="90">
        <v>356069.31</v>
      </c>
      <c r="AD13" s="90">
        <v>36966.92</v>
      </c>
    </row>
    <row r="14" spans="1:32" x14ac:dyDescent="0.2">
      <c r="A14" s="250" t="s">
        <v>3229</v>
      </c>
      <c r="B14" s="89">
        <v>665638.65</v>
      </c>
      <c r="D14" s="89">
        <v>239970.98</v>
      </c>
      <c r="F14" s="251">
        <v>3</v>
      </c>
      <c r="G14" s="251">
        <v>369406.35</v>
      </c>
      <c r="K14" s="232">
        <v>22600</v>
      </c>
      <c r="N14" s="251">
        <v>6450</v>
      </c>
      <c r="Q14" s="73">
        <v>818351.54</v>
      </c>
      <c r="T14" s="73">
        <v>902875.9</v>
      </c>
      <c r="V14" s="73">
        <v>17.329999999999998</v>
      </c>
      <c r="X14" s="90">
        <v>335420</v>
      </c>
      <c r="Z14" s="90">
        <v>424219</v>
      </c>
      <c r="AC14" s="90">
        <v>256633.11</v>
      </c>
      <c r="AD14" s="90">
        <v>23631.45</v>
      </c>
      <c r="AF14" s="251">
        <v>20000</v>
      </c>
    </row>
    <row r="15" spans="1:32" x14ac:dyDescent="0.2">
      <c r="A15" s="250" t="s">
        <v>3230</v>
      </c>
      <c r="B15" s="89">
        <v>504611.22</v>
      </c>
      <c r="D15" s="89">
        <v>45183.839999999997</v>
      </c>
      <c r="F15" s="251">
        <v>477701.07</v>
      </c>
      <c r="G15" s="251">
        <v>-120243.46</v>
      </c>
      <c r="K15" s="232">
        <v>28080</v>
      </c>
      <c r="M15" s="251">
        <v>170.99</v>
      </c>
      <c r="Q15" s="73">
        <v>3873985.05</v>
      </c>
      <c r="T15" s="73">
        <v>817526.74</v>
      </c>
      <c r="X15" s="90">
        <v>575020</v>
      </c>
      <c r="Z15" s="90">
        <v>593020</v>
      </c>
      <c r="AC15" s="90">
        <v>276207.73</v>
      </c>
      <c r="AD15" s="90">
        <v>132819.79999999999</v>
      </c>
    </row>
    <row r="16" spans="1:32" x14ac:dyDescent="0.2">
      <c r="A16" s="250" t="s">
        <v>3231</v>
      </c>
      <c r="B16" s="89">
        <v>395071.82</v>
      </c>
      <c r="D16" s="89">
        <v>139178.35</v>
      </c>
      <c r="F16" s="251">
        <v>1469673.03</v>
      </c>
      <c r="G16" s="251">
        <v>150870.51999999999</v>
      </c>
      <c r="K16" s="232">
        <v>36426</v>
      </c>
      <c r="L16" s="232">
        <v>38858.01</v>
      </c>
      <c r="Q16" s="73">
        <v>2037072.22</v>
      </c>
      <c r="T16" s="73">
        <v>463780.08</v>
      </c>
      <c r="U16" s="73">
        <v>30411</v>
      </c>
      <c r="X16" s="90">
        <v>434090</v>
      </c>
      <c r="Z16" s="90">
        <v>501272</v>
      </c>
      <c r="AC16" s="90">
        <v>171911.26</v>
      </c>
      <c r="AD16" s="90">
        <v>63721.9</v>
      </c>
    </row>
    <row r="17" spans="1:32" x14ac:dyDescent="0.2">
      <c r="A17" s="250" t="s">
        <v>3232</v>
      </c>
      <c r="B17" s="89">
        <v>456880.92</v>
      </c>
      <c r="D17" s="89">
        <v>74488.86</v>
      </c>
      <c r="F17" s="251">
        <v>115237.7</v>
      </c>
      <c r="G17" s="251">
        <v>429676.5</v>
      </c>
      <c r="K17" s="232">
        <v>33529</v>
      </c>
      <c r="O17" s="251">
        <v>7161.58</v>
      </c>
      <c r="Q17" s="73">
        <v>2706524.69</v>
      </c>
      <c r="T17" s="73">
        <v>450018.87</v>
      </c>
      <c r="V17" s="73">
        <v>7.72</v>
      </c>
      <c r="X17" s="90">
        <v>537880</v>
      </c>
      <c r="Z17" s="90">
        <v>539406</v>
      </c>
      <c r="AC17" s="90">
        <v>202381.61</v>
      </c>
      <c r="AD17" s="90">
        <v>92566.88</v>
      </c>
    </row>
    <row r="18" spans="1:32" x14ac:dyDescent="0.2">
      <c r="A18" s="250" t="s">
        <v>3233</v>
      </c>
      <c r="B18" s="89">
        <v>439876.97</v>
      </c>
      <c r="D18" s="89">
        <v>291123.06</v>
      </c>
      <c r="F18" s="251">
        <v>1966192.11</v>
      </c>
      <c r="G18" s="251">
        <v>262676.99</v>
      </c>
      <c r="J18" s="232">
        <v>22000</v>
      </c>
      <c r="K18" s="232">
        <v>36170</v>
      </c>
      <c r="N18" s="251">
        <v>15000</v>
      </c>
      <c r="Q18" s="73">
        <v>865508.28</v>
      </c>
      <c r="T18" s="73">
        <v>683552.64</v>
      </c>
      <c r="V18" s="73">
        <v>4.93</v>
      </c>
      <c r="X18" s="90">
        <v>345990</v>
      </c>
      <c r="Z18" s="90">
        <v>452689</v>
      </c>
      <c r="AC18" s="90">
        <v>305551.68</v>
      </c>
      <c r="AD18" s="90">
        <v>69064.14</v>
      </c>
    </row>
    <row r="19" spans="1:32" x14ac:dyDescent="0.2">
      <c r="A19" s="250" t="s">
        <v>3234</v>
      </c>
      <c r="B19" s="89">
        <v>733025.15</v>
      </c>
      <c r="D19" s="89">
        <v>64273.54</v>
      </c>
      <c r="F19" s="251">
        <v>8184.91</v>
      </c>
      <c r="G19" s="251">
        <v>-25151.72</v>
      </c>
      <c r="K19" s="232">
        <v>11945</v>
      </c>
      <c r="N19" s="251">
        <v>90000</v>
      </c>
      <c r="O19" s="251">
        <v>10715</v>
      </c>
      <c r="Q19" s="73">
        <v>2831701.19</v>
      </c>
      <c r="T19" s="73">
        <v>540841.51</v>
      </c>
      <c r="U19" s="73">
        <v>299670</v>
      </c>
      <c r="V19" s="73">
        <v>1.5</v>
      </c>
      <c r="X19" s="90">
        <v>529890</v>
      </c>
      <c r="Z19" s="90">
        <v>607796</v>
      </c>
      <c r="AC19" s="90">
        <v>145960.79999999999</v>
      </c>
      <c r="AD19" s="90">
        <v>261976.03</v>
      </c>
    </row>
    <row r="20" spans="1:32" x14ac:dyDescent="0.2">
      <c r="A20" s="250" t="s">
        <v>3235</v>
      </c>
      <c r="B20" s="89">
        <v>1052602.58</v>
      </c>
      <c r="D20" s="89">
        <v>216929.35</v>
      </c>
      <c r="F20" s="251">
        <v>2457217.7799999998</v>
      </c>
      <c r="G20" s="251">
        <v>578149.89</v>
      </c>
      <c r="K20" s="232">
        <v>24221.5</v>
      </c>
      <c r="M20" s="251">
        <v>120</v>
      </c>
      <c r="N20" s="251">
        <v>78000</v>
      </c>
      <c r="Q20" s="73">
        <v>5546813.3099999996</v>
      </c>
      <c r="T20" s="73">
        <v>712569.51</v>
      </c>
      <c r="U20" s="73">
        <v>285000</v>
      </c>
      <c r="V20" s="73">
        <v>41.69</v>
      </c>
      <c r="X20" s="90">
        <v>621450</v>
      </c>
      <c r="Y20" s="90">
        <v>500</v>
      </c>
      <c r="Z20" s="90">
        <v>709275.4</v>
      </c>
      <c r="AC20" s="90">
        <v>227651.16</v>
      </c>
      <c r="AD20" s="90">
        <v>91138.17</v>
      </c>
    </row>
    <row r="21" spans="1:32" x14ac:dyDescent="0.2">
      <c r="A21" s="250" t="s">
        <v>3236</v>
      </c>
      <c r="B21" s="89">
        <v>1087227.07</v>
      </c>
      <c r="D21" s="89">
        <v>97544.27</v>
      </c>
      <c r="F21" s="251">
        <v>2408277.15</v>
      </c>
      <c r="G21" s="251">
        <v>1234585.56</v>
      </c>
      <c r="J21" s="232">
        <v>6000</v>
      </c>
      <c r="K21" s="232">
        <v>27373</v>
      </c>
      <c r="M21" s="251">
        <v>233.64</v>
      </c>
      <c r="N21" s="251">
        <v>18000</v>
      </c>
      <c r="Q21" s="73">
        <v>1606327.04</v>
      </c>
      <c r="T21" s="73">
        <v>934509.61</v>
      </c>
      <c r="V21" s="73">
        <v>97.29</v>
      </c>
      <c r="X21" s="90">
        <v>1055630</v>
      </c>
      <c r="Z21" s="90">
        <v>1200872</v>
      </c>
      <c r="AC21" s="90">
        <v>327400.61</v>
      </c>
      <c r="AD21" s="90">
        <v>155665.9</v>
      </c>
    </row>
    <row r="22" spans="1:32" x14ac:dyDescent="0.2">
      <c r="A22" s="250" t="s">
        <v>3237</v>
      </c>
      <c r="B22" s="89">
        <v>1143669.3</v>
      </c>
      <c r="D22" s="89">
        <v>89681.11</v>
      </c>
      <c r="E22" s="251">
        <v>12.47</v>
      </c>
      <c r="F22" s="251">
        <v>1727293.17</v>
      </c>
      <c r="G22" s="251">
        <v>474835.97</v>
      </c>
      <c r="K22" s="232">
        <v>22750</v>
      </c>
      <c r="N22" s="251">
        <v>9000</v>
      </c>
      <c r="Q22" s="73">
        <v>1373222.93</v>
      </c>
      <c r="T22" s="73">
        <v>511660.61</v>
      </c>
      <c r="V22" s="73">
        <v>13.6</v>
      </c>
      <c r="X22" s="90">
        <v>363290</v>
      </c>
      <c r="Z22" s="90">
        <v>418667</v>
      </c>
      <c r="AC22" s="90">
        <v>186038.43</v>
      </c>
      <c r="AD22" s="90">
        <v>80008</v>
      </c>
    </row>
    <row r="23" spans="1:32" x14ac:dyDescent="0.2">
      <c r="A23" s="250" t="s">
        <v>3238</v>
      </c>
      <c r="B23" s="89">
        <v>780894.69</v>
      </c>
      <c r="D23" s="89">
        <v>99980.14</v>
      </c>
      <c r="F23" s="251">
        <v>1863972.25</v>
      </c>
      <c r="G23" s="251">
        <v>364161.23</v>
      </c>
      <c r="K23" s="232">
        <v>5440</v>
      </c>
      <c r="L23" s="232">
        <v>82100</v>
      </c>
      <c r="M23" s="251">
        <v>447.29</v>
      </c>
      <c r="N23" s="251">
        <v>4200</v>
      </c>
      <c r="Q23" s="73">
        <v>466379.49</v>
      </c>
      <c r="T23" s="73">
        <v>713435.08</v>
      </c>
      <c r="V23" s="73">
        <v>9.8699999999999992</v>
      </c>
      <c r="W23" s="73">
        <v>2300</v>
      </c>
      <c r="X23" s="90">
        <v>371880</v>
      </c>
      <c r="Z23" s="90">
        <v>427525</v>
      </c>
      <c r="AC23" s="90">
        <v>202012.28</v>
      </c>
      <c r="AD23" s="90">
        <v>89266.45</v>
      </c>
    </row>
    <row r="24" spans="1:32" x14ac:dyDescent="0.2">
      <c r="A24" s="250" t="s">
        <v>3239</v>
      </c>
      <c r="B24" s="89">
        <v>559154.98</v>
      </c>
      <c r="C24" s="89">
        <v>0</v>
      </c>
      <c r="D24" s="89">
        <v>132081.73000000001</v>
      </c>
      <c r="E24" s="251">
        <v>0</v>
      </c>
      <c r="F24" s="251">
        <v>182783.64</v>
      </c>
      <c r="G24" s="251">
        <v>320743.13</v>
      </c>
      <c r="J24" s="232">
        <v>50000</v>
      </c>
      <c r="K24" s="232">
        <v>24240</v>
      </c>
      <c r="M24" s="251">
        <v>0</v>
      </c>
      <c r="N24" s="251">
        <v>1800</v>
      </c>
      <c r="O24" s="251">
        <v>0</v>
      </c>
      <c r="Q24" s="73">
        <v>1804328.64</v>
      </c>
      <c r="T24" s="73">
        <v>674164.86</v>
      </c>
      <c r="V24" s="73">
        <v>7.6</v>
      </c>
      <c r="Y24" s="90">
        <v>102000</v>
      </c>
      <c r="Z24" s="90">
        <v>54894</v>
      </c>
      <c r="AC24" s="90">
        <v>239528.55</v>
      </c>
      <c r="AD24" s="90">
        <v>89555.73</v>
      </c>
    </row>
    <row r="25" spans="1:32" x14ac:dyDescent="0.2">
      <c r="A25" s="250" t="s">
        <v>3240</v>
      </c>
      <c r="B25" s="89">
        <v>410648.81</v>
      </c>
      <c r="D25" s="89">
        <v>323047.27</v>
      </c>
      <c r="F25" s="251">
        <v>398506.98</v>
      </c>
      <c r="G25" s="251">
        <v>213161.4</v>
      </c>
      <c r="J25" s="232">
        <v>2000</v>
      </c>
      <c r="K25" s="232">
        <v>58232</v>
      </c>
      <c r="M25" s="251">
        <v>314</v>
      </c>
      <c r="N25" s="251">
        <v>21960</v>
      </c>
      <c r="Q25" s="73">
        <v>1601555.91</v>
      </c>
      <c r="T25" s="73">
        <v>570935.31000000006</v>
      </c>
      <c r="U25" s="73">
        <v>21720</v>
      </c>
      <c r="X25" s="90">
        <v>518970</v>
      </c>
      <c r="Z25" s="90">
        <v>608619</v>
      </c>
      <c r="AC25" s="90">
        <v>363875.25</v>
      </c>
      <c r="AD25" s="90">
        <v>28418.33</v>
      </c>
    </row>
    <row r="26" spans="1:32" x14ac:dyDescent="0.2">
      <c r="A26" s="250" t="s">
        <v>3241</v>
      </c>
      <c r="B26" s="89">
        <v>495950.31</v>
      </c>
      <c r="D26" s="89">
        <v>122138.08</v>
      </c>
      <c r="F26" s="251">
        <v>48034.54</v>
      </c>
      <c r="G26" s="251">
        <v>308875.53000000003</v>
      </c>
      <c r="J26" s="232">
        <v>2000</v>
      </c>
      <c r="K26" s="232">
        <v>21631</v>
      </c>
      <c r="L26" s="232">
        <v>141805</v>
      </c>
      <c r="M26" s="251">
        <v>457.49</v>
      </c>
      <c r="N26" s="251">
        <v>40800</v>
      </c>
      <c r="Q26" s="73">
        <v>1188537.31</v>
      </c>
      <c r="T26" s="73">
        <v>626306.62</v>
      </c>
      <c r="V26" s="73">
        <v>3.73</v>
      </c>
      <c r="X26" s="90">
        <v>504260</v>
      </c>
      <c r="Z26" s="90">
        <v>558619</v>
      </c>
      <c r="AC26" s="90">
        <v>198304.09</v>
      </c>
      <c r="AD26" s="90">
        <v>46073.51</v>
      </c>
    </row>
    <row r="27" spans="1:32" x14ac:dyDescent="0.2">
      <c r="A27" s="251" t="s">
        <v>3361</v>
      </c>
      <c r="B27" s="89">
        <v>389928.58</v>
      </c>
      <c r="D27" s="89">
        <v>58346</v>
      </c>
      <c r="F27" s="251">
        <v>673649.5</v>
      </c>
      <c r="G27" s="251">
        <v>352011.04</v>
      </c>
      <c r="J27" s="232">
        <v>-2000</v>
      </c>
      <c r="K27" s="232">
        <v>-18740</v>
      </c>
      <c r="L27" s="232">
        <v>195760</v>
      </c>
      <c r="M27" s="251">
        <v>415572.97</v>
      </c>
      <c r="O27" s="251">
        <v>14425.64</v>
      </c>
      <c r="Q27" s="73">
        <v>3378480.39</v>
      </c>
      <c r="T27" s="73">
        <v>487857.72</v>
      </c>
      <c r="U27" s="73">
        <v>104100</v>
      </c>
      <c r="V27" s="73">
        <v>14.35</v>
      </c>
      <c r="X27" s="90">
        <v>158160</v>
      </c>
      <c r="Z27" s="90">
        <v>205004</v>
      </c>
      <c r="AC27" s="90">
        <v>138987.97</v>
      </c>
      <c r="AD27" s="90">
        <v>33718.019999999997</v>
      </c>
    </row>
    <row r="28" spans="1:32" x14ac:dyDescent="0.2">
      <c r="A28" s="250" t="s">
        <v>3366</v>
      </c>
      <c r="B28" s="89">
        <v>459993.4</v>
      </c>
      <c r="D28" s="89">
        <v>151104.84</v>
      </c>
      <c r="F28" s="251">
        <v>3415362</v>
      </c>
      <c r="G28" s="251">
        <v>277614.74</v>
      </c>
      <c r="K28" s="232">
        <v>40064</v>
      </c>
      <c r="P28" s="251">
        <v>25000</v>
      </c>
      <c r="Q28" s="73">
        <v>4652638.84</v>
      </c>
      <c r="T28" s="73">
        <v>489190.71</v>
      </c>
      <c r="V28" s="73">
        <v>18.38</v>
      </c>
      <c r="X28" s="90">
        <v>205480</v>
      </c>
      <c r="Z28" s="90">
        <v>259635.42</v>
      </c>
      <c r="AC28" s="90">
        <v>180566.21</v>
      </c>
      <c r="AD28" s="90">
        <v>98412.26</v>
      </c>
    </row>
    <row r="29" spans="1:32" x14ac:dyDescent="0.2">
      <c r="A29" s="250" t="s">
        <v>3242</v>
      </c>
      <c r="B29" s="89">
        <v>428606.1</v>
      </c>
      <c r="D29" s="89">
        <v>30528.07</v>
      </c>
      <c r="F29" s="251">
        <v>2123708.1800000002</v>
      </c>
      <c r="G29" s="251">
        <v>280674.28000000003</v>
      </c>
      <c r="P29" s="251">
        <v>-1255164.97</v>
      </c>
      <c r="Q29" s="73">
        <v>3908830.71</v>
      </c>
      <c r="T29" s="73">
        <v>560844.30000000005</v>
      </c>
      <c r="V29" s="73">
        <v>4.8099999999999996</v>
      </c>
      <c r="X29" s="90">
        <v>873460</v>
      </c>
      <c r="Y29" s="90">
        <v>263750</v>
      </c>
      <c r="Z29" s="90">
        <v>1032446</v>
      </c>
      <c r="AB29" s="90">
        <v>640</v>
      </c>
      <c r="AC29" s="90">
        <v>333986.84999999998</v>
      </c>
      <c r="AD29" s="90">
        <v>105667.37</v>
      </c>
      <c r="AF29" s="251">
        <v>12180</v>
      </c>
    </row>
    <row r="30" spans="1:32" x14ac:dyDescent="0.2">
      <c r="A30" s="250" t="s">
        <v>3243</v>
      </c>
      <c r="B30" s="89">
        <v>772676.69</v>
      </c>
      <c r="D30" s="89">
        <v>144571.01</v>
      </c>
      <c r="F30" s="251">
        <v>829824</v>
      </c>
      <c r="G30" s="251">
        <v>472703</v>
      </c>
      <c r="M30" s="251">
        <v>0</v>
      </c>
      <c r="P30" s="251">
        <v>-2796905.63</v>
      </c>
      <c r="Q30" s="73">
        <v>4779390.07</v>
      </c>
      <c r="S30" s="73">
        <v>110.91</v>
      </c>
      <c r="T30" s="73">
        <v>656582.05000000005</v>
      </c>
      <c r="X30" s="90">
        <v>555100</v>
      </c>
      <c r="Y30" s="90">
        <v>140000</v>
      </c>
      <c r="Z30" s="90">
        <v>624621</v>
      </c>
      <c r="AB30" s="90">
        <v>3070</v>
      </c>
      <c r="AC30" s="90">
        <v>419885.28</v>
      </c>
      <c r="AD30" s="90">
        <v>64780</v>
      </c>
    </row>
    <row r="31" spans="1:32" x14ac:dyDescent="0.2">
      <c r="A31" s="250" t="s">
        <v>3244</v>
      </c>
      <c r="B31" s="89">
        <v>398806.35</v>
      </c>
      <c r="D31" s="89">
        <v>67145.41</v>
      </c>
      <c r="G31" s="251">
        <v>346848.72</v>
      </c>
      <c r="Q31" s="73">
        <v>1728640.99</v>
      </c>
      <c r="T31" s="73">
        <v>494900.93</v>
      </c>
      <c r="X31" s="90">
        <v>600000</v>
      </c>
      <c r="Y31" s="90">
        <v>37001.919999999998</v>
      </c>
      <c r="Z31" s="90">
        <v>661650</v>
      </c>
      <c r="AC31" s="90">
        <v>368888.43</v>
      </c>
      <c r="AD31" s="90">
        <v>47278.3</v>
      </c>
    </row>
    <row r="32" spans="1:32" x14ac:dyDescent="0.2">
      <c r="A32" s="250" t="s">
        <v>3245</v>
      </c>
      <c r="B32" s="89">
        <v>409940.31</v>
      </c>
      <c r="C32" s="89">
        <v>8000</v>
      </c>
      <c r="D32" s="89">
        <v>73902.62</v>
      </c>
      <c r="F32" s="251">
        <v>3305221.14</v>
      </c>
      <c r="G32" s="251">
        <v>154527.47</v>
      </c>
      <c r="K32" s="232">
        <v>460.2</v>
      </c>
      <c r="M32" s="251">
        <v>165000</v>
      </c>
      <c r="Q32" s="73">
        <v>2399403.2599999998</v>
      </c>
      <c r="T32" s="73">
        <v>605759.5</v>
      </c>
      <c r="Z32" s="90">
        <v>65081</v>
      </c>
      <c r="AC32" s="90">
        <v>241888.49</v>
      </c>
      <c r="AD32" s="90">
        <v>54437.07</v>
      </c>
      <c r="AF32" s="251">
        <v>440</v>
      </c>
    </row>
    <row r="33" spans="1:32" x14ac:dyDescent="0.2">
      <c r="A33" s="250" t="s">
        <v>3246</v>
      </c>
      <c r="B33" s="89">
        <v>748393.13</v>
      </c>
      <c r="C33" s="89">
        <v>15000</v>
      </c>
      <c r="D33" s="89">
        <v>76437.77</v>
      </c>
      <c r="F33" s="251">
        <v>11250927.26</v>
      </c>
      <c r="G33" s="251">
        <v>468242.02</v>
      </c>
      <c r="M33" s="251">
        <v>782.05</v>
      </c>
      <c r="P33" s="251">
        <v>12405553.76</v>
      </c>
      <c r="T33" s="73">
        <v>527447.63</v>
      </c>
      <c r="V33" s="73">
        <v>45.17</v>
      </c>
      <c r="X33" s="90">
        <v>367010</v>
      </c>
      <c r="Y33" s="90">
        <v>273790</v>
      </c>
      <c r="Z33" s="90">
        <v>629357</v>
      </c>
      <c r="AB33" s="90">
        <v>8112</v>
      </c>
      <c r="AC33" s="90">
        <v>295389.08</v>
      </c>
      <c r="AD33" s="90">
        <v>86774.55</v>
      </c>
      <c r="AF33" s="251">
        <v>10000</v>
      </c>
    </row>
    <row r="34" spans="1:32" x14ac:dyDescent="0.2">
      <c r="A34" s="250" t="s">
        <v>3247</v>
      </c>
      <c r="B34" s="89">
        <v>752011.84</v>
      </c>
      <c r="D34" s="89">
        <v>24933.58</v>
      </c>
      <c r="F34" s="251">
        <v>827435.64</v>
      </c>
      <c r="G34" s="251">
        <v>66375.83</v>
      </c>
      <c r="M34" s="251">
        <v>62516.77</v>
      </c>
      <c r="Q34" s="73">
        <v>2109112.34</v>
      </c>
      <c r="T34" s="73">
        <v>397616.27</v>
      </c>
      <c r="V34" s="73">
        <v>335.04</v>
      </c>
      <c r="Y34" s="90">
        <v>87430</v>
      </c>
      <c r="Z34" s="90">
        <v>85929</v>
      </c>
      <c r="AB34" s="90">
        <v>2000</v>
      </c>
      <c r="AC34" s="90">
        <v>273508.15000000002</v>
      </c>
      <c r="AD34" s="90">
        <v>58774.38</v>
      </c>
    </row>
    <row r="35" spans="1:32" x14ac:dyDescent="0.2">
      <c r="A35" s="250" t="s">
        <v>3248</v>
      </c>
      <c r="B35" s="89">
        <v>399299.3</v>
      </c>
      <c r="D35" s="89">
        <v>32932.449999999997</v>
      </c>
      <c r="F35" s="251">
        <v>2052989.53</v>
      </c>
      <c r="G35" s="251">
        <v>291395.71000000002</v>
      </c>
      <c r="O35" s="251">
        <v>-67697.34</v>
      </c>
      <c r="P35" s="251">
        <v>879294.19</v>
      </c>
      <c r="Q35" s="73">
        <v>2003005.18</v>
      </c>
      <c r="T35" s="73">
        <v>490871.49</v>
      </c>
      <c r="Y35" s="90">
        <v>52400</v>
      </c>
      <c r="Z35" s="90">
        <v>227216</v>
      </c>
      <c r="AB35" s="90">
        <v>5300</v>
      </c>
      <c r="AC35" s="90">
        <v>251169.89</v>
      </c>
      <c r="AD35" s="90">
        <v>88808.639999999999</v>
      </c>
      <c r="AF35" s="251">
        <v>10000</v>
      </c>
    </row>
    <row r="36" spans="1:32" x14ac:dyDescent="0.2">
      <c r="A36" s="250" t="s">
        <v>3249</v>
      </c>
      <c r="B36" s="89">
        <v>385930.07</v>
      </c>
      <c r="D36" s="89">
        <v>47107.42</v>
      </c>
      <c r="F36" s="251">
        <v>1202005.75</v>
      </c>
      <c r="G36" s="251">
        <v>139225.88</v>
      </c>
      <c r="P36" s="251">
        <v>-290153.67</v>
      </c>
      <c r="Q36" s="73">
        <v>2067007.72</v>
      </c>
      <c r="T36" s="73">
        <v>438776.57</v>
      </c>
      <c r="Y36" s="90">
        <v>84000</v>
      </c>
      <c r="Z36" s="90">
        <v>126060</v>
      </c>
      <c r="AC36" s="90">
        <v>281856.52</v>
      </c>
      <c r="AD36" s="90">
        <v>43745.15</v>
      </c>
    </row>
    <row r="37" spans="1:32" x14ac:dyDescent="0.2">
      <c r="A37" s="250" t="s">
        <v>3250</v>
      </c>
      <c r="B37" s="89">
        <v>240935.82</v>
      </c>
      <c r="D37" s="89">
        <v>253313.59</v>
      </c>
      <c r="F37" s="251">
        <v>530948.94999999995</v>
      </c>
      <c r="G37" s="251">
        <v>904985.21</v>
      </c>
      <c r="P37" s="251">
        <v>-737011.12</v>
      </c>
      <c r="Q37" s="73">
        <v>2721924.84</v>
      </c>
      <c r="T37" s="73">
        <v>583088.52</v>
      </c>
      <c r="V37" s="73">
        <v>24.74</v>
      </c>
      <c r="X37" s="90">
        <v>427094</v>
      </c>
      <c r="Y37" s="90">
        <v>50165.58</v>
      </c>
      <c r="Z37" s="90">
        <v>589540</v>
      </c>
      <c r="AB37" s="90">
        <v>5176</v>
      </c>
      <c r="AC37" s="90">
        <v>463019.77</v>
      </c>
      <c r="AD37" s="90">
        <v>60935</v>
      </c>
    </row>
    <row r="38" spans="1:32" x14ac:dyDescent="0.2">
      <c r="A38" s="250" t="s">
        <v>3251</v>
      </c>
      <c r="B38" s="89">
        <v>555360.93999999994</v>
      </c>
      <c r="D38" s="89">
        <v>110703.98</v>
      </c>
      <c r="F38" s="251">
        <v>3</v>
      </c>
      <c r="G38" s="251">
        <v>-104400.37</v>
      </c>
      <c r="K38" s="232">
        <v>7800</v>
      </c>
      <c r="M38" s="251">
        <v>9</v>
      </c>
      <c r="P38" s="251">
        <v>72986.679999999993</v>
      </c>
      <c r="Q38" s="73">
        <v>1153430.04</v>
      </c>
      <c r="T38" s="73">
        <v>268339.21999999997</v>
      </c>
      <c r="V38" s="73">
        <v>13.88</v>
      </c>
      <c r="X38" s="90">
        <v>501520</v>
      </c>
      <c r="Y38" s="90">
        <v>144186.37</v>
      </c>
      <c r="Z38" s="90">
        <v>577520</v>
      </c>
      <c r="AB38" s="90">
        <v>1080</v>
      </c>
      <c r="AC38" s="90">
        <v>134118.25</v>
      </c>
      <c r="AD38" s="90">
        <v>16589.54</v>
      </c>
    </row>
    <row r="39" spans="1:32" x14ac:dyDescent="0.2">
      <c r="A39" s="250" t="s">
        <v>3252</v>
      </c>
      <c r="B39" s="89">
        <v>814628.86</v>
      </c>
      <c r="D39" s="89">
        <v>285784.45</v>
      </c>
      <c r="F39" s="251">
        <v>-462401.61</v>
      </c>
      <c r="G39" s="251">
        <v>58138.81</v>
      </c>
      <c r="M39" s="251">
        <v>0</v>
      </c>
      <c r="P39" s="251">
        <v>9934.1</v>
      </c>
      <c r="Q39" s="73">
        <v>2737074.7</v>
      </c>
      <c r="T39" s="73">
        <v>580629.66</v>
      </c>
      <c r="V39" s="73">
        <v>21.71</v>
      </c>
      <c r="X39" s="90">
        <v>456130</v>
      </c>
      <c r="Y39" s="90">
        <v>52600</v>
      </c>
      <c r="Z39" s="90">
        <v>496850</v>
      </c>
      <c r="AC39" s="90">
        <v>139030.47</v>
      </c>
      <c r="AD39" s="90">
        <v>49458.239999999998</v>
      </c>
    </row>
    <row r="40" spans="1:32" x14ac:dyDescent="0.2">
      <c r="A40" s="250" t="s">
        <v>3253</v>
      </c>
      <c r="B40" s="89">
        <v>628288.86</v>
      </c>
      <c r="D40" s="89">
        <v>139038.98000000001</v>
      </c>
      <c r="F40" s="251">
        <v>83686.679999999993</v>
      </c>
      <c r="G40" s="251">
        <v>76423.179999999993</v>
      </c>
      <c r="K40" s="232">
        <v>6300</v>
      </c>
      <c r="M40" s="251">
        <v>0</v>
      </c>
      <c r="Q40" s="73">
        <v>1656318.18</v>
      </c>
      <c r="T40" s="73">
        <v>345510</v>
      </c>
      <c r="U40" s="73">
        <v>3000</v>
      </c>
      <c r="V40" s="73">
        <v>996.66</v>
      </c>
      <c r="X40" s="90">
        <v>517370</v>
      </c>
      <c r="Y40" s="90">
        <v>51052</v>
      </c>
      <c r="Z40" s="90">
        <v>566686</v>
      </c>
      <c r="AB40" s="90">
        <v>26075.8</v>
      </c>
      <c r="AC40" s="90">
        <v>148826.54999999999</v>
      </c>
      <c r="AD40" s="90">
        <v>53272.87</v>
      </c>
    </row>
    <row r="41" spans="1:32" x14ac:dyDescent="0.2">
      <c r="A41" s="250" t="s">
        <v>3254</v>
      </c>
      <c r="B41" s="89">
        <v>382708.17</v>
      </c>
      <c r="D41" s="89">
        <v>56584.160000000003</v>
      </c>
      <c r="F41" s="251">
        <v>85440.13</v>
      </c>
      <c r="G41" s="251">
        <v>-81322.31</v>
      </c>
      <c r="K41" s="232">
        <v>577325</v>
      </c>
      <c r="M41" s="251">
        <v>176.35</v>
      </c>
      <c r="Q41" s="73">
        <v>1118559.83</v>
      </c>
      <c r="T41" s="73">
        <v>433237.09</v>
      </c>
      <c r="V41" s="73">
        <v>5.21</v>
      </c>
      <c r="X41" s="90">
        <v>450500</v>
      </c>
      <c r="Y41" s="90">
        <v>8900</v>
      </c>
      <c r="Z41" s="90">
        <v>546690</v>
      </c>
      <c r="AC41" s="90">
        <v>123731.47</v>
      </c>
      <c r="AD41" s="90">
        <v>21760.51</v>
      </c>
    </row>
    <row r="42" spans="1:32" x14ac:dyDescent="0.2">
      <c r="A42" s="250" t="s">
        <v>3255</v>
      </c>
      <c r="B42" s="89">
        <v>262327.37</v>
      </c>
      <c r="D42" s="89">
        <v>193146.98</v>
      </c>
      <c r="F42" s="251">
        <v>-829470.71999999997</v>
      </c>
      <c r="G42" s="251">
        <v>-170205.2</v>
      </c>
      <c r="K42" s="232">
        <v>48200</v>
      </c>
      <c r="P42" s="251">
        <v>20070</v>
      </c>
      <c r="Q42" s="73">
        <v>1381244.13</v>
      </c>
      <c r="T42" s="73">
        <v>468002.02</v>
      </c>
      <c r="U42" s="73">
        <v>-25200</v>
      </c>
      <c r="V42" s="73">
        <v>7.61</v>
      </c>
      <c r="X42" s="90">
        <v>420590</v>
      </c>
      <c r="Y42" s="90">
        <v>48500</v>
      </c>
      <c r="Z42" s="90">
        <v>535970</v>
      </c>
      <c r="AC42" s="90">
        <v>186242.83</v>
      </c>
      <c r="AD42" s="90">
        <v>73550.3</v>
      </c>
    </row>
    <row r="43" spans="1:32" x14ac:dyDescent="0.2">
      <c r="A43" s="250" t="s">
        <v>3256</v>
      </c>
      <c r="B43" s="89">
        <v>601485.16</v>
      </c>
      <c r="D43" s="89">
        <v>170535.89</v>
      </c>
      <c r="F43" s="251">
        <v>72972.94</v>
      </c>
      <c r="G43" s="251">
        <v>-156877.23000000001</v>
      </c>
      <c r="K43" s="232">
        <v>83280</v>
      </c>
      <c r="M43" s="251">
        <v>461.95</v>
      </c>
      <c r="Q43" s="73">
        <v>1240631.49</v>
      </c>
      <c r="T43" s="73">
        <v>528198.88</v>
      </c>
      <c r="U43" s="73">
        <v>76318.539999999994</v>
      </c>
      <c r="V43" s="73">
        <v>52.97</v>
      </c>
      <c r="X43" s="90">
        <v>613670</v>
      </c>
      <c r="Y43" s="90">
        <v>72500</v>
      </c>
      <c r="Z43" s="90">
        <v>711114</v>
      </c>
      <c r="AB43" s="90">
        <v>12737.9</v>
      </c>
      <c r="AC43" s="90">
        <v>150150.88</v>
      </c>
      <c r="AD43" s="90">
        <v>85974.49</v>
      </c>
    </row>
    <row r="44" spans="1:32" x14ac:dyDescent="0.2">
      <c r="A44" s="250" t="s">
        <v>3257</v>
      </c>
      <c r="B44" s="89">
        <v>646009.61</v>
      </c>
      <c r="D44" s="89">
        <v>164399.56</v>
      </c>
      <c r="F44" s="251">
        <v>24455.98</v>
      </c>
      <c r="G44" s="251">
        <v>9312.0300000000007</v>
      </c>
      <c r="K44" s="232">
        <v>8750</v>
      </c>
      <c r="P44" s="251">
        <v>-57300</v>
      </c>
      <c r="Q44" s="73">
        <v>2770050.54</v>
      </c>
      <c r="T44" s="73">
        <v>378775.63</v>
      </c>
      <c r="U44" s="73">
        <v>188340</v>
      </c>
      <c r="Z44" s="90">
        <v>47806</v>
      </c>
      <c r="AC44" s="90">
        <v>115793.14</v>
      </c>
      <c r="AD44" s="90">
        <v>22023.599999999999</v>
      </c>
    </row>
    <row r="45" spans="1:32" x14ac:dyDescent="0.2">
      <c r="A45" s="250" t="s">
        <v>3258</v>
      </c>
      <c r="B45" s="89">
        <v>866673.84</v>
      </c>
      <c r="D45" s="89">
        <v>105754.61</v>
      </c>
      <c r="F45" s="251">
        <v>38097.31</v>
      </c>
      <c r="G45" s="251">
        <v>165760.88</v>
      </c>
      <c r="K45" s="232">
        <v>8540</v>
      </c>
      <c r="M45" s="251">
        <v>538.86</v>
      </c>
      <c r="Q45" s="73">
        <v>2356118.79</v>
      </c>
      <c r="T45" s="73">
        <v>451605.41</v>
      </c>
      <c r="U45" s="73">
        <v>44000</v>
      </c>
      <c r="V45" s="73">
        <v>10.1</v>
      </c>
      <c r="X45" s="90">
        <v>438600</v>
      </c>
      <c r="Y45" s="90">
        <v>74663</v>
      </c>
      <c r="Z45" s="90">
        <v>516022</v>
      </c>
      <c r="AC45" s="90">
        <v>117419.41</v>
      </c>
      <c r="AD45" s="90">
        <v>13976.16</v>
      </c>
    </row>
    <row r="46" spans="1:32" x14ac:dyDescent="0.2">
      <c r="A46" s="250" t="s">
        <v>3259</v>
      </c>
      <c r="B46" s="89">
        <v>436640.28</v>
      </c>
      <c r="D46" s="89">
        <v>96982.63</v>
      </c>
      <c r="F46" s="251">
        <v>86590.66</v>
      </c>
      <c r="G46" s="251">
        <v>180944.29</v>
      </c>
      <c r="K46" s="232">
        <v>100780</v>
      </c>
      <c r="L46" s="232">
        <v>2759</v>
      </c>
      <c r="M46" s="251">
        <v>493.85</v>
      </c>
      <c r="O46" s="251">
        <v>-341908.85</v>
      </c>
      <c r="P46" s="251">
        <v>15034.11</v>
      </c>
      <c r="Q46" s="73">
        <v>1990390.15</v>
      </c>
      <c r="T46" s="73">
        <v>470801.67</v>
      </c>
      <c r="V46" s="73">
        <v>9.0399999999999991</v>
      </c>
      <c r="X46" s="90">
        <v>192020</v>
      </c>
      <c r="Y46" s="90">
        <v>74662</v>
      </c>
      <c r="Z46" s="90">
        <v>298760</v>
      </c>
      <c r="AB46" s="90">
        <v>2160</v>
      </c>
      <c r="AC46" s="90">
        <v>233481.71</v>
      </c>
      <c r="AD46" s="90">
        <v>79409.179999999993</v>
      </c>
    </row>
    <row r="47" spans="1:32" x14ac:dyDescent="0.2">
      <c r="A47" s="250" t="s">
        <v>3260</v>
      </c>
      <c r="B47" s="89">
        <v>497724.45</v>
      </c>
      <c r="D47" s="89">
        <v>92630.63</v>
      </c>
      <c r="F47" s="251">
        <v>275449.49</v>
      </c>
      <c r="G47" s="251">
        <v>-11599.73</v>
      </c>
      <c r="J47" s="232">
        <v>100000</v>
      </c>
      <c r="K47" s="232">
        <v>119920</v>
      </c>
      <c r="M47" s="251">
        <v>320.91000000000003</v>
      </c>
      <c r="P47" s="251">
        <v>-41549.97</v>
      </c>
      <c r="Q47" s="73">
        <v>498635.02</v>
      </c>
      <c r="T47" s="73">
        <v>441300.18</v>
      </c>
      <c r="V47" s="73">
        <v>6.01</v>
      </c>
      <c r="X47" s="90">
        <v>253300</v>
      </c>
      <c r="Y47" s="90">
        <v>41200</v>
      </c>
      <c r="Z47" s="90">
        <v>374600</v>
      </c>
      <c r="AB47" s="90">
        <v>25475.8</v>
      </c>
      <c r="AC47" s="90">
        <v>140145.38</v>
      </c>
      <c r="AD47" s="90">
        <v>17725.13</v>
      </c>
    </row>
    <row r="48" spans="1:32" x14ac:dyDescent="0.2">
      <c r="A48" s="250" t="s">
        <v>3261</v>
      </c>
      <c r="B48" s="89">
        <v>175310.99</v>
      </c>
      <c r="D48" s="89">
        <v>183963.22</v>
      </c>
      <c r="F48" s="251">
        <v>3</v>
      </c>
      <c r="G48" s="251">
        <v>3414.47</v>
      </c>
      <c r="K48" s="232">
        <v>25720</v>
      </c>
      <c r="P48" s="251">
        <v>-904</v>
      </c>
      <c r="Q48" s="73">
        <v>452082.82</v>
      </c>
      <c r="T48" s="73">
        <v>360793.42</v>
      </c>
      <c r="V48" s="73">
        <v>8.19</v>
      </c>
      <c r="X48" s="90">
        <v>344300</v>
      </c>
      <c r="Y48" s="90">
        <v>44200</v>
      </c>
      <c r="Z48" s="90">
        <v>456100</v>
      </c>
      <c r="AC48" s="90">
        <v>256357.54</v>
      </c>
      <c r="AD48" s="90">
        <v>14404.69</v>
      </c>
    </row>
    <row r="49" spans="1:32" x14ac:dyDescent="0.2">
      <c r="A49" s="250" t="s">
        <v>3262</v>
      </c>
      <c r="B49" s="89">
        <v>590045.06000000006</v>
      </c>
      <c r="D49" s="89">
        <v>54719.07</v>
      </c>
      <c r="F49" s="251">
        <v>2466178.9</v>
      </c>
      <c r="G49" s="251">
        <v>150211.54999999999</v>
      </c>
      <c r="K49" s="232">
        <v>26830</v>
      </c>
      <c r="M49" s="251">
        <v>0</v>
      </c>
      <c r="Q49" s="73">
        <v>5378772.1500000004</v>
      </c>
      <c r="T49" s="73">
        <v>379826.88</v>
      </c>
      <c r="V49" s="73">
        <v>830.75</v>
      </c>
      <c r="X49" s="90">
        <v>494130</v>
      </c>
      <c r="Y49" s="90">
        <v>81000</v>
      </c>
      <c r="Z49" s="90">
        <v>592680</v>
      </c>
      <c r="AB49" s="90">
        <v>12737.9</v>
      </c>
      <c r="AC49" s="90">
        <v>145410.65</v>
      </c>
      <c r="AD49" s="90">
        <v>76356.67</v>
      </c>
    </row>
    <row r="50" spans="1:32" x14ac:dyDescent="0.2">
      <c r="A50" s="250" t="s">
        <v>3263</v>
      </c>
      <c r="B50" s="89">
        <v>441451.62</v>
      </c>
      <c r="D50" s="89">
        <v>345971.08</v>
      </c>
      <c r="F50" s="251">
        <v>-196879.49</v>
      </c>
      <c r="G50" s="251">
        <v>-360070.34</v>
      </c>
      <c r="K50" s="232">
        <v>9800</v>
      </c>
      <c r="N50" s="251">
        <v>4586</v>
      </c>
      <c r="Q50" s="73">
        <v>1780248.13</v>
      </c>
      <c r="T50" s="73">
        <v>479999.86</v>
      </c>
      <c r="V50" s="73">
        <v>384.32</v>
      </c>
      <c r="X50" s="90">
        <v>589930</v>
      </c>
      <c r="Y50" s="90">
        <v>63000</v>
      </c>
      <c r="Z50" s="90">
        <v>748530</v>
      </c>
      <c r="AC50" s="90">
        <v>129811.87</v>
      </c>
      <c r="AD50" s="90">
        <v>70991.77</v>
      </c>
    </row>
    <row r="51" spans="1:32" x14ac:dyDescent="0.2">
      <c r="A51" s="250" t="s">
        <v>3264</v>
      </c>
      <c r="B51" s="89">
        <v>655494.99</v>
      </c>
      <c r="D51" s="89">
        <v>45981.41</v>
      </c>
      <c r="F51" s="251">
        <v>846846.72</v>
      </c>
      <c r="G51" s="251">
        <v>275777.14</v>
      </c>
      <c r="K51" s="232">
        <v>1000</v>
      </c>
      <c r="L51" s="232">
        <v>57130</v>
      </c>
      <c r="M51" s="251">
        <v>380</v>
      </c>
      <c r="N51" s="251">
        <v>28800</v>
      </c>
      <c r="P51" s="251">
        <v>203805.71</v>
      </c>
      <c r="Q51" s="73">
        <v>2690789.95</v>
      </c>
      <c r="T51" s="73">
        <v>572038.93000000005</v>
      </c>
      <c r="U51" s="73">
        <v>34950</v>
      </c>
      <c r="V51" s="73">
        <v>25.71</v>
      </c>
      <c r="X51" s="90">
        <v>493720</v>
      </c>
      <c r="Z51" s="90">
        <v>573268</v>
      </c>
      <c r="AC51" s="90">
        <v>356846.79</v>
      </c>
      <c r="AD51" s="90">
        <v>400</v>
      </c>
    </row>
    <row r="52" spans="1:32" x14ac:dyDescent="0.2">
      <c r="A52" s="250" t="s">
        <v>3265</v>
      </c>
      <c r="B52" s="89">
        <v>842594.95</v>
      </c>
      <c r="C52" s="89">
        <v>10000</v>
      </c>
      <c r="D52" s="89">
        <v>157596.42000000001</v>
      </c>
      <c r="F52" s="251">
        <v>398713.09</v>
      </c>
      <c r="G52" s="251">
        <v>-55234.04</v>
      </c>
      <c r="M52" s="251">
        <v>2123</v>
      </c>
      <c r="P52" s="251">
        <v>-873</v>
      </c>
      <c r="Q52" s="73">
        <v>2057308.95</v>
      </c>
      <c r="T52" s="73">
        <v>318192.68</v>
      </c>
      <c r="U52" s="73">
        <v>35200</v>
      </c>
      <c r="X52" s="90">
        <v>456810</v>
      </c>
      <c r="Y52" s="90">
        <v>14800</v>
      </c>
      <c r="Z52" s="90">
        <v>502995</v>
      </c>
      <c r="AC52" s="90">
        <v>136571.78</v>
      </c>
      <c r="AD52" s="90">
        <v>41055.980000000003</v>
      </c>
    </row>
    <row r="53" spans="1:32" x14ac:dyDescent="0.2">
      <c r="A53" s="250" t="s">
        <v>3266</v>
      </c>
      <c r="B53" s="89">
        <v>196676.57</v>
      </c>
      <c r="D53" s="89">
        <v>58359.64</v>
      </c>
      <c r="F53" s="251">
        <v>114499.11</v>
      </c>
      <c r="G53" s="251">
        <v>139498.60999999999</v>
      </c>
      <c r="K53" s="232">
        <v>-58000</v>
      </c>
      <c r="M53" s="251">
        <v>-132.29</v>
      </c>
      <c r="Q53" s="73">
        <v>1988049.06</v>
      </c>
      <c r="T53" s="73">
        <v>366030.55</v>
      </c>
      <c r="X53" s="90">
        <v>278910</v>
      </c>
      <c r="Y53" s="90">
        <v>58000</v>
      </c>
      <c r="Z53" s="90">
        <v>367995</v>
      </c>
      <c r="AC53" s="90">
        <v>130360.23</v>
      </c>
      <c r="AD53" s="90">
        <v>20567.89</v>
      </c>
    </row>
    <row r="54" spans="1:32" x14ac:dyDescent="0.2">
      <c r="A54" s="250" t="s">
        <v>3267</v>
      </c>
      <c r="B54" s="89">
        <v>202777.82</v>
      </c>
      <c r="D54" s="89">
        <v>209333.91</v>
      </c>
      <c r="F54" s="251">
        <v>5587.69</v>
      </c>
      <c r="G54" s="251">
        <v>101090.89</v>
      </c>
      <c r="K54" s="232">
        <v>21590</v>
      </c>
      <c r="P54" s="251">
        <v>-420933.18</v>
      </c>
      <c r="Q54" s="73">
        <v>1911374.52</v>
      </c>
      <c r="T54" s="73">
        <v>343009.41</v>
      </c>
      <c r="V54" s="73">
        <v>8.07</v>
      </c>
      <c r="X54" s="90">
        <v>505560</v>
      </c>
      <c r="Y54" s="90">
        <v>54500</v>
      </c>
      <c r="Z54" s="90">
        <v>657110</v>
      </c>
      <c r="AC54" s="90">
        <v>90182.97</v>
      </c>
      <c r="AD54" s="90">
        <v>22294.32</v>
      </c>
    </row>
    <row r="55" spans="1:32" x14ac:dyDescent="0.2">
      <c r="A55" s="250" t="s">
        <v>3268</v>
      </c>
      <c r="B55" s="89">
        <v>451389.64</v>
      </c>
      <c r="D55" s="89">
        <v>32161.68</v>
      </c>
      <c r="F55" s="251">
        <v>95983.75</v>
      </c>
      <c r="G55" s="251">
        <v>127827.94</v>
      </c>
      <c r="K55" s="232">
        <v>31940</v>
      </c>
      <c r="M55" s="251">
        <v>0</v>
      </c>
      <c r="Q55" s="73">
        <v>1946410.43</v>
      </c>
      <c r="S55" s="73">
        <v>4.43</v>
      </c>
      <c r="T55" s="73">
        <v>392831.11</v>
      </c>
      <c r="X55" s="90">
        <v>480858</v>
      </c>
      <c r="Y55" s="90">
        <v>6000</v>
      </c>
      <c r="Z55" s="90">
        <v>550308</v>
      </c>
      <c r="AC55" s="90">
        <v>157171.44</v>
      </c>
      <c r="AD55" s="90">
        <v>27841.200000000001</v>
      </c>
    </row>
    <row r="56" spans="1:32" x14ac:dyDescent="0.2">
      <c r="A56" s="250" t="s">
        <v>3269</v>
      </c>
      <c r="B56" s="89">
        <v>539761.13</v>
      </c>
      <c r="D56" s="89">
        <v>48393.97</v>
      </c>
      <c r="F56" s="251">
        <v>361017.82</v>
      </c>
      <c r="G56" s="251">
        <v>91701.11</v>
      </c>
      <c r="K56" s="232">
        <v>22488.1</v>
      </c>
      <c r="M56" s="251">
        <v>275.76</v>
      </c>
      <c r="Q56" s="73">
        <v>1372237.86</v>
      </c>
      <c r="T56" s="73">
        <v>459466</v>
      </c>
      <c r="U56" s="73">
        <v>74200</v>
      </c>
      <c r="X56" s="90">
        <v>239415</v>
      </c>
      <c r="Y56" s="90">
        <v>6000</v>
      </c>
      <c r="Z56" s="90">
        <v>245415</v>
      </c>
      <c r="AC56" s="90">
        <v>161391.46</v>
      </c>
      <c r="AD56" s="90">
        <v>76665.240000000005</v>
      </c>
    </row>
    <row r="57" spans="1:32" x14ac:dyDescent="0.2">
      <c r="A57" s="250" t="s">
        <v>3270</v>
      </c>
      <c r="B57" s="89">
        <v>473136.25</v>
      </c>
      <c r="D57" s="89">
        <v>129712.84</v>
      </c>
      <c r="F57" s="251">
        <v>19410.330000000002</v>
      </c>
      <c r="G57" s="251">
        <v>30179.89</v>
      </c>
      <c r="J57" s="232">
        <v>3000</v>
      </c>
      <c r="K57" s="232">
        <v>26940</v>
      </c>
      <c r="M57" s="251">
        <v>84.12</v>
      </c>
      <c r="Q57" s="73">
        <v>1028783.07</v>
      </c>
      <c r="S57" s="73">
        <v>83.98</v>
      </c>
      <c r="T57" s="73">
        <v>609981.5</v>
      </c>
      <c r="X57" s="90">
        <v>246360</v>
      </c>
      <c r="Y57" s="90">
        <v>4500</v>
      </c>
      <c r="Z57" s="90">
        <v>290010</v>
      </c>
      <c r="AC57" s="90">
        <v>173447.61</v>
      </c>
      <c r="AD57" s="90">
        <v>13794.46</v>
      </c>
    </row>
    <row r="58" spans="1:32" x14ac:dyDescent="0.2">
      <c r="A58" s="250" t="s">
        <v>3271</v>
      </c>
      <c r="B58" s="89">
        <v>922852.35</v>
      </c>
      <c r="D58" s="89">
        <v>34427.26</v>
      </c>
      <c r="F58" s="251">
        <v>65688.58</v>
      </c>
      <c r="G58" s="251">
        <v>50725.23</v>
      </c>
      <c r="J58" s="232">
        <v>2000</v>
      </c>
      <c r="K58" s="232">
        <v>33383.449999999997</v>
      </c>
      <c r="M58" s="251">
        <v>18.690000000000001</v>
      </c>
      <c r="Q58" s="73">
        <v>566631.65</v>
      </c>
      <c r="T58" s="73">
        <v>635946.37</v>
      </c>
      <c r="X58" s="90">
        <v>316790.78999999998</v>
      </c>
      <c r="Y58" s="90">
        <v>6000</v>
      </c>
      <c r="Z58" s="90">
        <v>361940.79</v>
      </c>
      <c r="AC58" s="90">
        <v>196137.19</v>
      </c>
      <c r="AD58" s="90">
        <v>10151.76</v>
      </c>
    </row>
    <row r="59" spans="1:32" x14ac:dyDescent="0.2">
      <c r="A59" s="250" t="s">
        <v>3272</v>
      </c>
      <c r="B59" s="89">
        <v>141463.19</v>
      </c>
      <c r="D59" s="89">
        <v>10019.07</v>
      </c>
      <c r="F59" s="251">
        <v>118960.19</v>
      </c>
      <c r="G59" s="251">
        <v>60082.79</v>
      </c>
      <c r="K59" s="232">
        <v>29670</v>
      </c>
      <c r="Q59" s="73">
        <v>1787234.17</v>
      </c>
      <c r="T59" s="73">
        <v>311201.83</v>
      </c>
      <c r="V59" s="73">
        <v>6.16</v>
      </c>
      <c r="X59" s="90">
        <v>271950</v>
      </c>
      <c r="Y59" s="90">
        <v>9840</v>
      </c>
      <c r="Z59" s="90">
        <v>319050</v>
      </c>
      <c r="AC59" s="90">
        <v>172966.13</v>
      </c>
      <c r="AD59" s="90">
        <v>57898.07</v>
      </c>
    </row>
    <row r="60" spans="1:32" x14ac:dyDescent="0.2">
      <c r="A60" s="250" t="s">
        <v>3273</v>
      </c>
      <c r="B60" s="89">
        <v>127970.56</v>
      </c>
      <c r="D60" s="89">
        <v>42417.22</v>
      </c>
      <c r="F60" s="251">
        <v>2007163.96</v>
      </c>
      <c r="G60" s="251">
        <v>36491.14</v>
      </c>
      <c r="K60" s="232">
        <v>7050</v>
      </c>
      <c r="M60" s="251">
        <v>7</v>
      </c>
      <c r="Q60" s="73">
        <v>3909726.18</v>
      </c>
      <c r="T60" s="73">
        <v>288814.87</v>
      </c>
      <c r="V60" s="73">
        <v>8.26</v>
      </c>
      <c r="X60" s="90">
        <v>539910</v>
      </c>
      <c r="Y60" s="90">
        <v>9600</v>
      </c>
      <c r="Z60" s="90">
        <v>586560</v>
      </c>
      <c r="AC60" s="90">
        <v>202677.35</v>
      </c>
      <c r="AD60" s="90">
        <v>65032.41</v>
      </c>
    </row>
    <row r="61" spans="1:32" x14ac:dyDescent="0.2">
      <c r="A61" s="250" t="s">
        <v>3274</v>
      </c>
      <c r="B61" s="89">
        <v>434407.6</v>
      </c>
      <c r="D61" s="89">
        <v>33131.81</v>
      </c>
      <c r="F61" s="251">
        <v>65409.35</v>
      </c>
      <c r="G61" s="251">
        <v>879977.34</v>
      </c>
      <c r="J61" s="232">
        <v>3000</v>
      </c>
      <c r="K61" s="232">
        <v>32170</v>
      </c>
      <c r="M61" s="251">
        <v>28.03</v>
      </c>
      <c r="Q61" s="73">
        <v>2469567.41</v>
      </c>
      <c r="S61" s="73">
        <v>6.41</v>
      </c>
      <c r="T61" s="73">
        <v>559408.93999999994</v>
      </c>
      <c r="X61" s="90">
        <v>596074.5</v>
      </c>
      <c r="Y61" s="90">
        <v>8000</v>
      </c>
      <c r="Z61" s="90">
        <v>645174.5</v>
      </c>
      <c r="AC61" s="90">
        <v>170086.46</v>
      </c>
      <c r="AD61" s="90">
        <v>80501.740000000005</v>
      </c>
    </row>
    <row r="62" spans="1:32" ht="16.5" customHeight="1" x14ac:dyDescent="0.2">
      <c r="A62" s="250" t="s">
        <v>3359</v>
      </c>
      <c r="B62" s="89">
        <v>265351.34000000003</v>
      </c>
      <c r="D62" s="89">
        <v>74875.11</v>
      </c>
      <c r="F62" s="251">
        <v>337406.22</v>
      </c>
      <c r="G62" s="251">
        <v>126192.43</v>
      </c>
      <c r="J62" s="232">
        <v>3000</v>
      </c>
      <c r="K62" s="232">
        <v>22999.439999999999</v>
      </c>
      <c r="M62" s="251">
        <v>35.04</v>
      </c>
      <c r="O62" s="251">
        <v>-204294.74</v>
      </c>
      <c r="P62" s="251">
        <v>39216.730000000003</v>
      </c>
      <c r="Q62" s="73">
        <v>2114448.44</v>
      </c>
      <c r="T62" s="73">
        <v>316405.05</v>
      </c>
      <c r="X62" s="90">
        <v>534983.04</v>
      </c>
      <c r="Y62" s="90">
        <v>6000</v>
      </c>
      <c r="Z62" s="90">
        <v>591983.04</v>
      </c>
      <c r="AC62" s="90">
        <v>181710.24</v>
      </c>
      <c r="AD62" s="90">
        <v>60698.16</v>
      </c>
      <c r="AF62" s="251">
        <v>7440</v>
      </c>
    </row>
    <row r="63" spans="1:32" x14ac:dyDescent="0.2">
      <c r="A63" s="250" t="s">
        <v>3362</v>
      </c>
      <c r="B63" s="89">
        <v>198797.15</v>
      </c>
      <c r="D63" s="89">
        <v>18868.21</v>
      </c>
      <c r="F63" s="251">
        <v>1654273.2</v>
      </c>
      <c r="G63" s="251">
        <v>98863.21</v>
      </c>
      <c r="K63" s="232">
        <v>20270</v>
      </c>
      <c r="M63" s="251">
        <v>0</v>
      </c>
      <c r="Q63" s="73">
        <v>2791483.6</v>
      </c>
      <c r="T63" s="73">
        <v>368452.36</v>
      </c>
      <c r="V63" s="73">
        <v>4.24</v>
      </c>
      <c r="X63" s="90">
        <v>652397</v>
      </c>
      <c r="Y63" s="90">
        <v>7500</v>
      </c>
      <c r="Z63" s="90">
        <v>751997</v>
      </c>
      <c r="AC63" s="90">
        <v>179332.99</v>
      </c>
      <c r="AD63" s="90">
        <v>49727.64</v>
      </c>
    </row>
    <row r="64" spans="1:32" x14ac:dyDescent="0.2">
      <c r="A64" s="250" t="s">
        <v>3275</v>
      </c>
      <c r="B64" s="89">
        <v>921069.95</v>
      </c>
      <c r="D64" s="89">
        <v>330778.03000000003</v>
      </c>
      <c r="F64" s="251">
        <v>293156.84999999998</v>
      </c>
      <c r="G64" s="251">
        <v>3281.11</v>
      </c>
      <c r="K64" s="232">
        <v>9100</v>
      </c>
      <c r="L64" s="232">
        <v>15825</v>
      </c>
      <c r="P64" s="251">
        <v>180215.79</v>
      </c>
      <c r="Q64" s="73">
        <v>1683662.57</v>
      </c>
      <c r="T64" s="73">
        <v>488308.56</v>
      </c>
      <c r="U64" s="73">
        <v>6375</v>
      </c>
      <c r="V64" s="73">
        <v>22.43</v>
      </c>
      <c r="X64" s="90">
        <v>956579.9</v>
      </c>
      <c r="Z64" s="90">
        <v>992309.9</v>
      </c>
      <c r="AC64" s="90">
        <v>143638.31</v>
      </c>
      <c r="AD64" s="90">
        <v>21589.3</v>
      </c>
    </row>
    <row r="65" spans="1:32" x14ac:dyDescent="0.2">
      <c r="A65" s="250" t="s">
        <v>3276</v>
      </c>
      <c r="B65" s="89">
        <v>714273.08</v>
      </c>
      <c r="C65" s="89">
        <v>9600</v>
      </c>
      <c r="D65" s="89">
        <v>31111.9</v>
      </c>
      <c r="F65" s="251">
        <v>16973.080000000002</v>
      </c>
      <c r="G65" s="251">
        <v>300053.96000000002</v>
      </c>
      <c r="K65" s="232">
        <v>15400</v>
      </c>
      <c r="L65" s="232">
        <v>73800</v>
      </c>
      <c r="O65" s="251">
        <v>-239565.73</v>
      </c>
      <c r="P65" s="251">
        <v>31279.25</v>
      </c>
      <c r="Q65" s="73">
        <v>1188971.67</v>
      </c>
      <c r="T65" s="73">
        <v>243782.79</v>
      </c>
      <c r="V65" s="73">
        <v>29.94</v>
      </c>
      <c r="X65" s="90">
        <v>304610.03000000003</v>
      </c>
      <c r="Y65" s="90">
        <v>78859.97</v>
      </c>
      <c r="Z65" s="90">
        <v>435182</v>
      </c>
      <c r="AC65" s="90">
        <v>139696.32000000001</v>
      </c>
      <c r="AD65" s="90">
        <v>46527.58</v>
      </c>
    </row>
    <row r="66" spans="1:32" x14ac:dyDescent="0.2">
      <c r="A66" s="250" t="s">
        <v>3277</v>
      </c>
      <c r="B66" s="89">
        <v>461525.13</v>
      </c>
      <c r="D66" s="89">
        <v>89097.91</v>
      </c>
      <c r="F66" s="251">
        <v>474901.2</v>
      </c>
      <c r="G66" s="251">
        <v>289933.59000000003</v>
      </c>
      <c r="K66" s="232">
        <v>6853.32</v>
      </c>
      <c r="P66" s="251">
        <v>245</v>
      </c>
      <c r="Q66" s="73">
        <v>2121250.9300000002</v>
      </c>
      <c r="S66" s="73">
        <v>831.41</v>
      </c>
      <c r="T66" s="73">
        <v>346564.08</v>
      </c>
      <c r="U66" s="73">
        <v>510</v>
      </c>
      <c r="X66" s="90">
        <v>367561.5</v>
      </c>
      <c r="Y66" s="90">
        <v>14000</v>
      </c>
      <c r="Z66" s="90">
        <v>491627.5</v>
      </c>
      <c r="AB66" s="90">
        <v>960</v>
      </c>
      <c r="AC66" s="90">
        <v>205822.6</v>
      </c>
      <c r="AD66" s="90">
        <v>111056.81</v>
      </c>
    </row>
    <row r="67" spans="1:32" x14ac:dyDescent="0.2">
      <c r="A67" s="250" t="s">
        <v>3278</v>
      </c>
      <c r="B67" s="89">
        <v>580516.37</v>
      </c>
      <c r="D67" s="89">
        <v>257926.7</v>
      </c>
      <c r="F67" s="251">
        <v>26900.3</v>
      </c>
      <c r="G67" s="251">
        <v>-138807.82</v>
      </c>
      <c r="K67" s="232">
        <v>22620</v>
      </c>
      <c r="L67" s="232">
        <v>58700</v>
      </c>
      <c r="O67" s="251">
        <v>165092.32999999999</v>
      </c>
      <c r="P67" s="251">
        <v>2000.81</v>
      </c>
      <c r="Q67" s="73">
        <v>1374864.38</v>
      </c>
      <c r="S67" s="73">
        <v>28.71</v>
      </c>
      <c r="T67" s="73">
        <v>593681.74</v>
      </c>
      <c r="U67" s="73">
        <v>55500</v>
      </c>
      <c r="X67" s="90">
        <v>473458.9</v>
      </c>
      <c r="Y67" s="90">
        <v>83200</v>
      </c>
      <c r="Z67" s="90">
        <v>759638.9</v>
      </c>
      <c r="AC67" s="90">
        <v>195474.15</v>
      </c>
      <c r="AD67" s="90">
        <v>55999.12</v>
      </c>
    </row>
    <row r="68" spans="1:32" x14ac:dyDescent="0.2">
      <c r="A68" s="250" t="s">
        <v>3279</v>
      </c>
      <c r="B68" s="89">
        <v>832883.51</v>
      </c>
      <c r="D68" s="89">
        <v>42219.79</v>
      </c>
      <c r="F68" s="251">
        <v>270157</v>
      </c>
      <c r="G68" s="251">
        <v>1008667.05</v>
      </c>
      <c r="K68" s="232">
        <v>60900</v>
      </c>
      <c r="L68" s="232">
        <v>523775</v>
      </c>
      <c r="P68" s="251">
        <v>1072340.18</v>
      </c>
      <c r="Q68" s="73">
        <v>2680574.06</v>
      </c>
      <c r="T68" s="73">
        <v>1107479.3700000001</v>
      </c>
      <c r="V68" s="73">
        <v>64.52</v>
      </c>
      <c r="X68" s="90">
        <v>1242612</v>
      </c>
      <c r="Y68" s="90">
        <v>205700</v>
      </c>
      <c r="Z68" s="90">
        <v>1576762</v>
      </c>
      <c r="AC68" s="90">
        <v>199214.1</v>
      </c>
      <c r="AD68" s="90">
        <v>178996.13</v>
      </c>
    </row>
    <row r="69" spans="1:32" x14ac:dyDescent="0.2">
      <c r="A69" s="250" t="s">
        <v>3280</v>
      </c>
      <c r="B69" s="89">
        <v>896394.72</v>
      </c>
      <c r="C69" s="89">
        <v>14600</v>
      </c>
      <c r="D69" s="89">
        <v>206427.21</v>
      </c>
      <c r="F69" s="251">
        <v>19872.080000000002</v>
      </c>
      <c r="G69" s="251">
        <v>117039.89</v>
      </c>
      <c r="K69" s="232">
        <v>-2100</v>
      </c>
      <c r="L69" s="232">
        <v>4020</v>
      </c>
      <c r="M69" s="251">
        <v>1703</v>
      </c>
      <c r="N69" s="251">
        <v>5000</v>
      </c>
      <c r="Q69" s="73">
        <v>2191965</v>
      </c>
      <c r="T69" s="73">
        <v>323986.39</v>
      </c>
      <c r="U69" s="73">
        <v>1000</v>
      </c>
      <c r="X69" s="90">
        <v>452910</v>
      </c>
      <c r="Y69" s="90">
        <v>76800</v>
      </c>
      <c r="Z69" s="90">
        <v>618172</v>
      </c>
      <c r="AA69" s="90">
        <v>3770</v>
      </c>
      <c r="AC69" s="90">
        <v>132262.42000000001</v>
      </c>
      <c r="AD69" s="90">
        <v>10931.53</v>
      </c>
    </row>
    <row r="70" spans="1:32" x14ac:dyDescent="0.2">
      <c r="A70" s="250" t="s">
        <v>3281</v>
      </c>
      <c r="B70" s="89">
        <v>806916.5</v>
      </c>
      <c r="D70" s="89">
        <v>60906.720000000001</v>
      </c>
      <c r="F70" s="251">
        <v>28806.67</v>
      </c>
      <c r="G70" s="251">
        <v>336667.8</v>
      </c>
      <c r="K70" s="232">
        <v>2423.7399999999998</v>
      </c>
      <c r="P70" s="251">
        <v>-674252.16</v>
      </c>
      <c r="Q70" s="73">
        <v>1302561.3500000001</v>
      </c>
      <c r="T70" s="73">
        <v>1442020.5</v>
      </c>
      <c r="U70" s="73">
        <v>6660</v>
      </c>
      <c r="V70" s="73">
        <v>31.39</v>
      </c>
      <c r="X70" s="90">
        <v>633614.64</v>
      </c>
      <c r="Z70" s="90">
        <v>746870.64</v>
      </c>
      <c r="AB70" s="90">
        <v>660</v>
      </c>
      <c r="AC70" s="90">
        <v>296021.40999999997</v>
      </c>
      <c r="AD70" s="90">
        <v>62310.74</v>
      </c>
    </row>
    <row r="71" spans="1:32" x14ac:dyDescent="0.2">
      <c r="A71" s="250" t="s">
        <v>3282</v>
      </c>
      <c r="B71" s="89">
        <v>987699.94</v>
      </c>
      <c r="D71" s="89">
        <v>63693.77</v>
      </c>
      <c r="F71" s="251">
        <v>372960.78</v>
      </c>
      <c r="G71" s="251">
        <v>167887.55</v>
      </c>
      <c r="K71" s="232">
        <v>5700</v>
      </c>
      <c r="L71" s="232">
        <v>450</v>
      </c>
      <c r="P71" s="251">
        <v>440645.18</v>
      </c>
      <c r="Q71" s="73">
        <v>1726865.73</v>
      </c>
      <c r="S71" s="73">
        <v>1003.58</v>
      </c>
      <c r="T71" s="73">
        <v>425292.38</v>
      </c>
      <c r="U71" s="73">
        <v>6000</v>
      </c>
      <c r="X71" s="90">
        <v>606707.5</v>
      </c>
      <c r="Y71" s="90">
        <v>120800</v>
      </c>
      <c r="Z71" s="90">
        <v>775157.5</v>
      </c>
      <c r="AC71" s="90">
        <v>208316.88</v>
      </c>
      <c r="AD71" s="90">
        <v>34679.11</v>
      </c>
    </row>
    <row r="72" spans="1:32" x14ac:dyDescent="0.2">
      <c r="A72" s="250" t="s">
        <v>3283</v>
      </c>
      <c r="B72" s="89">
        <v>519975.07</v>
      </c>
      <c r="D72" s="89">
        <v>166905.06</v>
      </c>
      <c r="F72" s="251">
        <v>220239.09</v>
      </c>
      <c r="G72" s="251">
        <v>106680.26</v>
      </c>
      <c r="K72" s="232">
        <v>6150</v>
      </c>
      <c r="L72" s="232">
        <v>48600</v>
      </c>
      <c r="P72" s="251">
        <v>359352.29</v>
      </c>
      <c r="Q72" s="73">
        <v>1340923.19</v>
      </c>
      <c r="T72" s="73">
        <v>204190.83</v>
      </c>
      <c r="U72" s="73">
        <v>27750</v>
      </c>
      <c r="V72" s="73">
        <v>48.79</v>
      </c>
      <c r="X72" s="90">
        <v>775092.2</v>
      </c>
      <c r="Y72" s="90">
        <v>132000</v>
      </c>
      <c r="Z72" s="90">
        <v>1014022.2</v>
      </c>
      <c r="AA72" s="90">
        <v>3800</v>
      </c>
      <c r="AC72" s="90">
        <v>280218.01</v>
      </c>
      <c r="AD72" s="90">
        <v>74439.83</v>
      </c>
    </row>
    <row r="73" spans="1:32" x14ac:dyDescent="0.2">
      <c r="A73" s="250" t="s">
        <v>3284</v>
      </c>
      <c r="B73" s="89">
        <v>870069.42</v>
      </c>
      <c r="D73" s="89">
        <v>143039.70000000001</v>
      </c>
      <c r="F73" s="251">
        <v>657752.74</v>
      </c>
      <c r="G73" s="251">
        <v>160526.34</v>
      </c>
      <c r="K73" s="232">
        <v>8093.81</v>
      </c>
      <c r="P73" s="251">
        <v>183693.9</v>
      </c>
      <c r="Q73" s="73">
        <v>1494202.14</v>
      </c>
      <c r="T73" s="73">
        <v>466042.53</v>
      </c>
      <c r="U73" s="73">
        <v>41000</v>
      </c>
      <c r="V73" s="73">
        <v>1586.71</v>
      </c>
      <c r="X73" s="90">
        <v>614616.5</v>
      </c>
      <c r="Y73" s="90">
        <v>111900</v>
      </c>
      <c r="Z73" s="90">
        <v>783282.5</v>
      </c>
      <c r="AC73" s="90">
        <v>210551.21</v>
      </c>
      <c r="AD73" s="90">
        <v>97195.13</v>
      </c>
    </row>
    <row r="74" spans="1:32" x14ac:dyDescent="0.2">
      <c r="A74" s="250" t="s">
        <v>3285</v>
      </c>
      <c r="B74" s="89">
        <v>900461</v>
      </c>
      <c r="D74" s="89">
        <v>61012.08</v>
      </c>
      <c r="F74" s="251">
        <v>1967170.32</v>
      </c>
      <c r="G74" s="251">
        <v>195243.93</v>
      </c>
      <c r="K74" s="232">
        <v>5933</v>
      </c>
      <c r="L74" s="232">
        <v>76106.899999999994</v>
      </c>
      <c r="P74" s="251">
        <v>64865.17</v>
      </c>
      <c r="Q74" s="73">
        <v>464694.52</v>
      </c>
      <c r="T74" s="73">
        <v>175515.01</v>
      </c>
      <c r="U74" s="73">
        <v>44293.1</v>
      </c>
      <c r="V74" s="73">
        <v>23.2</v>
      </c>
      <c r="X74" s="90">
        <v>459979</v>
      </c>
      <c r="Y74" s="90">
        <v>75200</v>
      </c>
      <c r="Z74" s="90">
        <v>581121</v>
      </c>
      <c r="AC74" s="90">
        <v>155059.87</v>
      </c>
      <c r="AD74" s="90">
        <v>87121.17</v>
      </c>
    </row>
    <row r="75" spans="1:32" x14ac:dyDescent="0.2">
      <c r="A75" s="250" t="s">
        <v>3286</v>
      </c>
      <c r="B75" s="89">
        <v>926484.52</v>
      </c>
      <c r="D75" s="89">
        <v>109438.71</v>
      </c>
      <c r="F75" s="251">
        <v>1166854.78</v>
      </c>
      <c r="G75" s="251">
        <v>175541.39</v>
      </c>
      <c r="K75" s="232">
        <v>11340</v>
      </c>
      <c r="L75" s="232">
        <v>175000</v>
      </c>
      <c r="M75" s="251">
        <v>173.43</v>
      </c>
      <c r="P75" s="251">
        <v>383146.26</v>
      </c>
      <c r="Q75" s="73">
        <v>961521.58</v>
      </c>
      <c r="T75" s="73">
        <v>174201.85</v>
      </c>
      <c r="V75" s="73">
        <v>53.23</v>
      </c>
      <c r="X75" s="90">
        <v>668584.69999999995</v>
      </c>
      <c r="Y75" s="90">
        <v>151100</v>
      </c>
      <c r="Z75" s="90">
        <v>923194.7</v>
      </c>
      <c r="AC75" s="90">
        <v>132708.38</v>
      </c>
      <c r="AD75" s="90">
        <v>92903.360000000001</v>
      </c>
    </row>
    <row r="76" spans="1:32" x14ac:dyDescent="0.2">
      <c r="A76" s="250" t="s">
        <v>3287</v>
      </c>
      <c r="B76" s="89">
        <v>880267.91</v>
      </c>
      <c r="D76" s="89">
        <v>75694.3</v>
      </c>
      <c r="F76" s="251">
        <v>1512646.09</v>
      </c>
      <c r="G76" s="251">
        <v>379084.91</v>
      </c>
      <c r="K76" s="232">
        <v>28200</v>
      </c>
      <c r="L76" s="232">
        <v>52200</v>
      </c>
      <c r="P76" s="251">
        <v>20312.14</v>
      </c>
      <c r="Q76" s="73">
        <v>2317512.06</v>
      </c>
      <c r="T76" s="73">
        <v>389352.18</v>
      </c>
      <c r="U76" s="73">
        <v>37700</v>
      </c>
      <c r="V76" s="73">
        <v>130.72</v>
      </c>
      <c r="X76" s="90">
        <v>442789.7</v>
      </c>
      <c r="Y76" s="90">
        <v>141100</v>
      </c>
      <c r="Z76" s="90">
        <v>663449.69999999995</v>
      </c>
      <c r="AC76" s="90">
        <v>211429.7</v>
      </c>
      <c r="AD76" s="90">
        <v>39876.51</v>
      </c>
    </row>
    <row r="77" spans="1:32" x14ac:dyDescent="0.2">
      <c r="A77" s="250" t="s">
        <v>3288</v>
      </c>
      <c r="B77" s="89">
        <v>806389.71</v>
      </c>
      <c r="D77" s="89">
        <v>56882.26</v>
      </c>
      <c r="F77" s="251">
        <v>483984.18</v>
      </c>
      <c r="G77" s="251">
        <v>159152.65</v>
      </c>
      <c r="K77" s="232">
        <v>32291.78</v>
      </c>
      <c r="L77" s="232">
        <v>374010</v>
      </c>
      <c r="M77" s="251">
        <v>348.49</v>
      </c>
      <c r="P77" s="251">
        <v>442918.59</v>
      </c>
      <c r="Q77" s="73">
        <v>2233839.69</v>
      </c>
      <c r="T77" s="73">
        <v>299965.61</v>
      </c>
      <c r="V77" s="73">
        <v>28.85</v>
      </c>
      <c r="X77" s="90">
        <v>550793.98</v>
      </c>
      <c r="Y77" s="90">
        <v>111200</v>
      </c>
      <c r="Z77" s="90">
        <v>668081.98</v>
      </c>
      <c r="AC77" s="90">
        <v>198071.4</v>
      </c>
      <c r="AD77" s="90">
        <v>74358.52</v>
      </c>
    </row>
    <row r="78" spans="1:32" x14ac:dyDescent="0.2">
      <c r="A78" s="250" t="s">
        <v>3360</v>
      </c>
      <c r="B78" s="89">
        <v>735251.56</v>
      </c>
      <c r="D78" s="89">
        <v>43531.34</v>
      </c>
      <c r="F78" s="251">
        <v>230709.72</v>
      </c>
      <c r="G78" s="251">
        <v>512605.02</v>
      </c>
      <c r="K78" s="232">
        <v>31350</v>
      </c>
      <c r="M78" s="251">
        <v>152.59</v>
      </c>
      <c r="P78" s="251">
        <v>35917.410000000003</v>
      </c>
      <c r="Q78" s="73">
        <v>2560558.21</v>
      </c>
      <c r="T78" s="73">
        <v>302535.73</v>
      </c>
      <c r="U78" s="73">
        <v>22000</v>
      </c>
      <c r="V78" s="73">
        <v>31.95</v>
      </c>
      <c r="X78" s="90">
        <v>555544</v>
      </c>
      <c r="Y78" s="90">
        <v>-9600</v>
      </c>
      <c r="Z78" s="90">
        <v>639841</v>
      </c>
      <c r="AC78" s="90">
        <v>178745.26</v>
      </c>
      <c r="AD78" s="90">
        <v>49153.68</v>
      </c>
    </row>
    <row r="79" spans="1:32" x14ac:dyDescent="0.2">
      <c r="A79" s="250" t="s">
        <v>3289</v>
      </c>
      <c r="B79" s="89">
        <v>207191.67999999999</v>
      </c>
      <c r="D79" s="89">
        <v>37558.39</v>
      </c>
      <c r="F79" s="251">
        <v>384773.09</v>
      </c>
      <c r="G79" s="251">
        <v>679498.65</v>
      </c>
      <c r="K79" s="232">
        <v>12936.94</v>
      </c>
      <c r="P79" s="251">
        <v>22471.66</v>
      </c>
      <c r="Q79" s="73">
        <v>1212676.51</v>
      </c>
      <c r="T79" s="73">
        <v>452779.33</v>
      </c>
      <c r="V79" s="73">
        <v>334.87</v>
      </c>
      <c r="X79" s="90">
        <v>671700</v>
      </c>
      <c r="Y79" s="90">
        <v>54000</v>
      </c>
      <c r="Z79" s="90">
        <v>899274</v>
      </c>
      <c r="AB79" s="90">
        <v>37411.360000000001</v>
      </c>
      <c r="AC79" s="90">
        <v>119149.64</v>
      </c>
      <c r="AD79" s="90">
        <v>18334.5</v>
      </c>
      <c r="AF79" s="251">
        <v>30001</v>
      </c>
    </row>
    <row r="80" spans="1:32" x14ac:dyDescent="0.2">
      <c r="A80" s="250" t="s">
        <v>3290</v>
      </c>
      <c r="B80" s="89">
        <v>327554</v>
      </c>
      <c r="D80" s="89">
        <v>67851.929999999993</v>
      </c>
      <c r="F80" s="251">
        <v>124767.26</v>
      </c>
      <c r="G80" s="251">
        <v>170600.35</v>
      </c>
      <c r="K80" s="232">
        <v>141002.72</v>
      </c>
      <c r="L80" s="232">
        <v>153100</v>
      </c>
      <c r="P80" s="251">
        <v>-1162542.96</v>
      </c>
      <c r="Q80" s="73">
        <v>1431387.54</v>
      </c>
      <c r="T80" s="73">
        <v>498780.29</v>
      </c>
      <c r="V80" s="73">
        <v>15.76</v>
      </c>
      <c r="X80" s="90">
        <v>698890</v>
      </c>
      <c r="Z80" s="90">
        <v>834370</v>
      </c>
      <c r="AC80" s="90">
        <v>170059.43</v>
      </c>
      <c r="AD80" s="90">
        <v>56664.58</v>
      </c>
    </row>
    <row r="81" spans="1:32" x14ac:dyDescent="0.2">
      <c r="A81" s="250" t="s">
        <v>3291</v>
      </c>
      <c r="B81" s="89">
        <v>746099.07</v>
      </c>
      <c r="D81" s="89">
        <v>24024.1</v>
      </c>
      <c r="F81" s="251">
        <v>390562.76</v>
      </c>
      <c r="G81" s="251">
        <v>762892.7</v>
      </c>
      <c r="K81" s="232">
        <v>80202.44</v>
      </c>
      <c r="L81" s="232">
        <v>86300</v>
      </c>
      <c r="M81" s="251">
        <v>1405.67</v>
      </c>
      <c r="P81" s="251">
        <v>-372161.7</v>
      </c>
      <c r="Q81" s="73">
        <v>2041384.85</v>
      </c>
      <c r="T81" s="73">
        <v>525960.47</v>
      </c>
      <c r="X81" s="90">
        <v>627400</v>
      </c>
      <c r="Z81" s="90">
        <v>842409.92</v>
      </c>
      <c r="AB81" s="90">
        <v>15459</v>
      </c>
      <c r="AC81" s="90">
        <v>137808.53</v>
      </c>
      <c r="AD81" s="90">
        <v>68060.42</v>
      </c>
    </row>
    <row r="82" spans="1:32" x14ac:dyDescent="0.2">
      <c r="A82" s="250" t="s">
        <v>3292</v>
      </c>
      <c r="B82" s="89">
        <v>264048.19</v>
      </c>
      <c r="D82" s="89">
        <v>63976.79</v>
      </c>
      <c r="F82" s="251">
        <v>423065.59</v>
      </c>
      <c r="G82" s="251">
        <v>397770.93</v>
      </c>
      <c r="K82" s="232">
        <v>29700</v>
      </c>
      <c r="L82" s="232">
        <v>44984.82</v>
      </c>
      <c r="M82" s="251">
        <v>556.42999999999995</v>
      </c>
      <c r="P82" s="251">
        <v>-308058.27</v>
      </c>
      <c r="Q82" s="73">
        <v>1173118.0900000001</v>
      </c>
      <c r="T82" s="73">
        <v>485845.41</v>
      </c>
      <c r="U82" s="73">
        <v>45000</v>
      </c>
      <c r="V82" s="73">
        <v>8.27</v>
      </c>
      <c r="X82" s="90">
        <v>568840</v>
      </c>
      <c r="Y82" s="90">
        <v>54000</v>
      </c>
      <c r="Z82" s="90">
        <v>715542</v>
      </c>
      <c r="AC82" s="90">
        <v>192831.99</v>
      </c>
      <c r="AD82" s="90">
        <v>40023.26</v>
      </c>
    </row>
    <row r="83" spans="1:32" x14ac:dyDescent="0.2">
      <c r="A83" s="250" t="s">
        <v>3293</v>
      </c>
      <c r="B83" s="89">
        <v>981259.46</v>
      </c>
      <c r="D83" s="89">
        <v>45831.63</v>
      </c>
      <c r="F83" s="251">
        <v>534370.22</v>
      </c>
      <c r="G83" s="251">
        <v>191004.27</v>
      </c>
      <c r="L83" s="232">
        <v>-18000</v>
      </c>
      <c r="P83" s="251">
        <v>-13999.01</v>
      </c>
      <c r="Q83" s="73">
        <v>1745362.84</v>
      </c>
      <c r="T83" s="73">
        <v>405607.02</v>
      </c>
      <c r="U83" s="73">
        <v>48000</v>
      </c>
      <c r="V83" s="73">
        <v>110.78</v>
      </c>
      <c r="X83" s="90">
        <v>667360</v>
      </c>
      <c r="Y83" s="90">
        <v>53600</v>
      </c>
      <c r="Z83" s="90">
        <v>829183</v>
      </c>
      <c r="AB83" s="90">
        <v>14804</v>
      </c>
      <c r="AC83" s="90">
        <v>193453.6</v>
      </c>
      <c r="AD83" s="90">
        <v>95847.45</v>
      </c>
    </row>
    <row r="84" spans="1:32" x14ac:dyDescent="0.2">
      <c r="A84" s="250" t="s">
        <v>3294</v>
      </c>
      <c r="B84" s="89">
        <v>268464.27</v>
      </c>
      <c r="D84" s="89">
        <v>39051.949999999997</v>
      </c>
      <c r="F84" s="251">
        <v>1052414.8400000001</v>
      </c>
      <c r="G84" s="251">
        <v>438117.47</v>
      </c>
      <c r="K84" s="232">
        <v>28136.65</v>
      </c>
      <c r="M84" s="251">
        <v>249.84</v>
      </c>
      <c r="P84" s="251">
        <v>-155564.79</v>
      </c>
      <c r="Q84" s="73">
        <v>1929262.58</v>
      </c>
      <c r="S84" s="73">
        <v>72.540000000000006</v>
      </c>
      <c r="T84" s="73">
        <v>530264.47</v>
      </c>
      <c r="U84" s="73">
        <v>21300</v>
      </c>
      <c r="X84" s="90">
        <v>649300</v>
      </c>
      <c r="Z84" s="90">
        <v>796582</v>
      </c>
      <c r="AB84" s="90">
        <v>488</v>
      </c>
      <c r="AC84" s="90">
        <v>221114.51</v>
      </c>
      <c r="AD84" s="90">
        <v>74467.98</v>
      </c>
      <c r="AF84" s="251">
        <v>864.13</v>
      </c>
    </row>
    <row r="85" spans="1:32" x14ac:dyDescent="0.2">
      <c r="A85" s="250" t="s">
        <v>3295</v>
      </c>
      <c r="B85" s="89">
        <v>794609.29</v>
      </c>
      <c r="C85" s="89">
        <v>21764</v>
      </c>
      <c r="D85" s="89">
        <v>60525.29</v>
      </c>
      <c r="F85" s="251">
        <v>247725.21</v>
      </c>
      <c r="G85" s="251">
        <v>181470.78</v>
      </c>
      <c r="K85" s="232">
        <v>0</v>
      </c>
      <c r="L85" s="232">
        <v>56602</v>
      </c>
      <c r="M85" s="251">
        <v>572</v>
      </c>
      <c r="P85" s="251">
        <v>-929163.83</v>
      </c>
      <c r="Q85" s="73">
        <v>1851699.47</v>
      </c>
      <c r="T85" s="73">
        <v>701264.03</v>
      </c>
      <c r="V85" s="73">
        <v>212.39</v>
      </c>
      <c r="X85" s="90">
        <v>537422</v>
      </c>
      <c r="Y85" s="90">
        <v>44400</v>
      </c>
      <c r="Z85" s="90">
        <v>767022</v>
      </c>
      <c r="AB85" s="90">
        <v>4800</v>
      </c>
      <c r="AC85" s="90">
        <v>86537.76</v>
      </c>
      <c r="AD85" s="90">
        <v>84484.73</v>
      </c>
    </row>
    <row r="86" spans="1:32" x14ac:dyDescent="0.2">
      <c r="A86" s="250" t="s">
        <v>3296</v>
      </c>
      <c r="B86" s="89">
        <v>153495.20000000001</v>
      </c>
      <c r="C86" s="89">
        <v>13540</v>
      </c>
      <c r="D86" s="89">
        <v>36999.51</v>
      </c>
      <c r="F86" s="251">
        <v>539506.24</v>
      </c>
      <c r="G86" s="251">
        <v>339934.47</v>
      </c>
      <c r="K86" s="232">
        <v>-56400</v>
      </c>
      <c r="P86" s="251">
        <v>-185357.02</v>
      </c>
      <c r="Q86" s="73">
        <v>1211766.1200000001</v>
      </c>
      <c r="T86" s="73">
        <v>149134.03</v>
      </c>
      <c r="V86" s="73">
        <v>7.66</v>
      </c>
      <c r="X86" s="90">
        <v>443660</v>
      </c>
      <c r="Y86" s="90">
        <v>273148.76</v>
      </c>
      <c r="Z86" s="90">
        <v>587436</v>
      </c>
      <c r="AB86" s="90">
        <v>2500</v>
      </c>
      <c r="AC86" s="90">
        <v>121697.81</v>
      </c>
      <c r="AD86" s="90">
        <v>21864.19</v>
      </c>
    </row>
    <row r="87" spans="1:32" x14ac:dyDescent="0.2">
      <c r="A87" s="250" t="s">
        <v>3297</v>
      </c>
      <c r="B87" s="89">
        <v>746562.99</v>
      </c>
      <c r="D87" s="89">
        <v>68872</v>
      </c>
      <c r="F87" s="251">
        <v>9032.76</v>
      </c>
      <c r="G87" s="251">
        <v>460908.46</v>
      </c>
      <c r="K87" s="232">
        <v>350</v>
      </c>
      <c r="L87" s="232">
        <v>50000</v>
      </c>
      <c r="P87" s="251">
        <v>197592.44</v>
      </c>
      <c r="Q87" s="73">
        <v>858319.49</v>
      </c>
      <c r="T87" s="73">
        <v>553979.11</v>
      </c>
      <c r="X87" s="90">
        <v>851600</v>
      </c>
      <c r="Y87" s="90">
        <v>65700</v>
      </c>
      <c r="Z87" s="90">
        <v>1043890</v>
      </c>
      <c r="AB87" s="90">
        <v>2496</v>
      </c>
      <c r="AC87" s="90">
        <v>187220.53</v>
      </c>
      <c r="AD87" s="90">
        <v>56031.3</v>
      </c>
    </row>
    <row r="88" spans="1:32" x14ac:dyDescent="0.2">
      <c r="A88" s="250" t="s">
        <v>3367</v>
      </c>
      <c r="B88" s="89">
        <v>315504.07</v>
      </c>
      <c r="D88" s="89">
        <v>13338.17</v>
      </c>
      <c r="F88" s="251">
        <v>476951.91</v>
      </c>
      <c r="G88" s="251">
        <v>189485.35</v>
      </c>
      <c r="J88" s="232">
        <v>0</v>
      </c>
      <c r="K88" s="232">
        <v>36962.160000000003</v>
      </c>
      <c r="P88" s="251">
        <v>-693413.42</v>
      </c>
      <c r="Q88" s="73">
        <v>1583723.57</v>
      </c>
      <c r="T88" s="73">
        <v>480184.51</v>
      </c>
      <c r="V88" s="73">
        <v>3.81</v>
      </c>
      <c r="X88" s="90">
        <v>616150</v>
      </c>
      <c r="Y88" s="90">
        <v>42800</v>
      </c>
      <c r="Z88" s="90">
        <v>790680</v>
      </c>
      <c r="AB88" s="90">
        <v>800</v>
      </c>
      <c r="AC88" s="90">
        <v>140259.17000000001</v>
      </c>
      <c r="AD88" s="90">
        <v>90965.52</v>
      </c>
    </row>
    <row r="89" spans="1:32" x14ac:dyDescent="0.2">
      <c r="A89" s="250" t="s">
        <v>3298</v>
      </c>
      <c r="B89" s="89">
        <v>186862.89</v>
      </c>
      <c r="D89" s="89">
        <v>4553.08</v>
      </c>
      <c r="F89" s="251">
        <v>55164.79</v>
      </c>
      <c r="G89" s="251">
        <v>64476.55</v>
      </c>
      <c r="K89" s="232">
        <v>5850</v>
      </c>
      <c r="P89" s="251">
        <v>1590</v>
      </c>
      <c r="Q89" s="73">
        <v>378255.7</v>
      </c>
      <c r="T89" s="73">
        <v>243959.3</v>
      </c>
      <c r="V89" s="73">
        <v>201.25</v>
      </c>
      <c r="Y89" s="90">
        <v>68000</v>
      </c>
      <c r="Z89" s="90">
        <v>97995</v>
      </c>
      <c r="AC89" s="90">
        <v>131364.51999999999</v>
      </c>
      <c r="AD89" s="90">
        <v>51198.84</v>
      </c>
    </row>
    <row r="90" spans="1:32" x14ac:dyDescent="0.2">
      <c r="A90" s="250" t="s">
        <v>3299</v>
      </c>
      <c r="B90" s="89">
        <v>359047.83</v>
      </c>
      <c r="D90" s="89">
        <v>1300.3599999999999</v>
      </c>
      <c r="F90" s="251">
        <v>71684.36</v>
      </c>
      <c r="G90" s="251">
        <v>21552.01</v>
      </c>
      <c r="J90" s="232">
        <v>6000</v>
      </c>
      <c r="K90" s="232">
        <v>-831.4</v>
      </c>
      <c r="P90" s="251">
        <v>20708.23</v>
      </c>
      <c r="Q90" s="73">
        <v>646850.12</v>
      </c>
      <c r="T90" s="73">
        <v>247758.57</v>
      </c>
      <c r="V90" s="73">
        <v>342.24</v>
      </c>
      <c r="X90" s="90">
        <v>632158</v>
      </c>
      <c r="Y90" s="90">
        <v>36000</v>
      </c>
      <c r="Z90" s="90">
        <v>684835</v>
      </c>
      <c r="AC90" s="90">
        <v>116068</v>
      </c>
      <c r="AD90" s="90">
        <v>44474.09</v>
      </c>
    </row>
    <row r="91" spans="1:32" x14ac:dyDescent="0.2">
      <c r="A91" s="250" t="s">
        <v>3300</v>
      </c>
      <c r="B91" s="89">
        <v>395870.76</v>
      </c>
      <c r="D91" s="89">
        <v>23666.5</v>
      </c>
      <c r="F91" s="251">
        <v>2674319.46</v>
      </c>
      <c r="G91" s="251">
        <v>152469.21</v>
      </c>
      <c r="J91" s="232">
        <v>5500</v>
      </c>
      <c r="K91" s="232">
        <v>18800</v>
      </c>
      <c r="Q91" s="73">
        <v>3382854.97</v>
      </c>
      <c r="T91" s="73">
        <v>258249.16</v>
      </c>
      <c r="U91" s="73">
        <v>15800</v>
      </c>
      <c r="V91" s="73">
        <v>397.23</v>
      </c>
      <c r="X91" s="90">
        <v>762580</v>
      </c>
      <c r="Y91" s="90">
        <v>285462</v>
      </c>
      <c r="Z91" s="90">
        <v>878196</v>
      </c>
      <c r="AC91" s="90">
        <v>291270.57</v>
      </c>
      <c r="AD91" s="90">
        <v>112019.31</v>
      </c>
    </row>
    <row r="92" spans="1:32" x14ac:dyDescent="0.2">
      <c r="A92" s="250" t="s">
        <v>3301</v>
      </c>
      <c r="B92" s="89">
        <v>303698.71000000002</v>
      </c>
      <c r="C92" s="89">
        <v>11140</v>
      </c>
      <c r="D92" s="89">
        <v>131511.22</v>
      </c>
      <c r="F92" s="251">
        <v>402242.88</v>
      </c>
      <c r="G92" s="251">
        <v>79489.279999999999</v>
      </c>
      <c r="J92" s="232">
        <v>5600</v>
      </c>
      <c r="K92" s="232">
        <v>5340</v>
      </c>
      <c r="M92" s="251">
        <v>289</v>
      </c>
      <c r="Q92" s="73">
        <v>1045747.78</v>
      </c>
      <c r="T92" s="73">
        <v>237063.46</v>
      </c>
      <c r="V92" s="73">
        <v>295.25</v>
      </c>
      <c r="X92" s="90">
        <v>543300</v>
      </c>
      <c r="Y92" s="90">
        <v>34400</v>
      </c>
      <c r="Z92" s="90">
        <v>593300</v>
      </c>
      <c r="AC92" s="90">
        <v>150724.34</v>
      </c>
      <c r="AD92" s="90">
        <v>54306.38</v>
      </c>
    </row>
    <row r="93" spans="1:32" x14ac:dyDescent="0.2">
      <c r="A93" s="250" t="s">
        <v>3302</v>
      </c>
      <c r="B93" s="89">
        <v>499837.57</v>
      </c>
      <c r="D93" s="89">
        <v>24661.51</v>
      </c>
      <c r="F93" s="251">
        <v>32487.79</v>
      </c>
      <c r="G93" s="251">
        <v>137924.07</v>
      </c>
      <c r="O93" s="251">
        <v>256891.42</v>
      </c>
      <c r="Q93" s="73">
        <v>320699.84999999998</v>
      </c>
      <c r="T93" s="73">
        <v>550028.98</v>
      </c>
      <c r="V93" s="73">
        <v>228.89</v>
      </c>
      <c r="X93" s="90">
        <v>485985.5</v>
      </c>
      <c r="Y93" s="90">
        <v>263733</v>
      </c>
      <c r="Z93" s="90">
        <v>643076.5</v>
      </c>
      <c r="AC93" s="90">
        <v>194558.41</v>
      </c>
      <c r="AD93" s="90">
        <v>19005.599999999999</v>
      </c>
    </row>
    <row r="94" spans="1:32" x14ac:dyDescent="0.2">
      <c r="A94" s="250" t="s">
        <v>3303</v>
      </c>
      <c r="B94" s="89">
        <v>409111.3</v>
      </c>
      <c r="D94" s="89">
        <v>17823</v>
      </c>
      <c r="F94" s="251">
        <v>566719.37</v>
      </c>
      <c r="G94" s="251">
        <v>42965.61</v>
      </c>
      <c r="P94" s="251">
        <v>94569.16</v>
      </c>
      <c r="Q94" s="73">
        <v>1001354.77</v>
      </c>
      <c r="R94" s="73">
        <v>8</v>
      </c>
      <c r="T94" s="73">
        <v>286756.36</v>
      </c>
      <c r="V94" s="73">
        <v>390.04</v>
      </c>
      <c r="X94" s="90">
        <v>368900</v>
      </c>
      <c r="Y94" s="90">
        <v>96100</v>
      </c>
      <c r="Z94" s="90">
        <v>432686</v>
      </c>
      <c r="AC94" s="90">
        <v>290967.65999999997</v>
      </c>
      <c r="AD94" s="90">
        <v>47372.87</v>
      </c>
    </row>
    <row r="95" spans="1:32" x14ac:dyDescent="0.2">
      <c r="A95" s="250" t="s">
        <v>3304</v>
      </c>
      <c r="B95" s="89">
        <v>411493.96</v>
      </c>
      <c r="D95" s="89">
        <v>162472.63</v>
      </c>
      <c r="F95" s="251">
        <v>3</v>
      </c>
      <c r="G95" s="251">
        <v>772361.84</v>
      </c>
      <c r="J95" s="232">
        <v>6000</v>
      </c>
      <c r="K95" s="232">
        <v>3000</v>
      </c>
      <c r="M95" s="251">
        <v>480</v>
      </c>
      <c r="P95" s="251">
        <v>-85375.27</v>
      </c>
      <c r="Q95" s="73">
        <v>573056.03</v>
      </c>
      <c r="S95" s="73">
        <v>427.04</v>
      </c>
      <c r="T95" s="73">
        <v>448435.21</v>
      </c>
      <c r="X95" s="90">
        <v>731025</v>
      </c>
      <c r="Y95" s="90">
        <v>461191.49</v>
      </c>
      <c r="Z95" s="90">
        <v>804271</v>
      </c>
      <c r="AC95" s="90">
        <v>336379.97</v>
      </c>
      <c r="AD95" s="90">
        <v>58791.77</v>
      </c>
    </row>
    <row r="96" spans="1:32" x14ac:dyDescent="0.2">
      <c r="A96" s="250" t="s">
        <v>3305</v>
      </c>
      <c r="B96" s="89">
        <v>160713.92000000001</v>
      </c>
      <c r="D96" s="89">
        <v>147759.75</v>
      </c>
      <c r="F96" s="251">
        <v>1460004.89</v>
      </c>
      <c r="G96" s="251">
        <v>125578.15</v>
      </c>
      <c r="J96" s="232">
        <v>6000</v>
      </c>
      <c r="K96" s="232">
        <v>3000</v>
      </c>
      <c r="M96" s="251">
        <v>1652.68</v>
      </c>
      <c r="Q96" s="73">
        <v>1997218.5</v>
      </c>
      <c r="T96" s="73">
        <v>292804.40999999997</v>
      </c>
      <c r="V96" s="73">
        <v>208.82</v>
      </c>
      <c r="X96" s="90">
        <v>527143</v>
      </c>
      <c r="Y96" s="90">
        <v>261282</v>
      </c>
      <c r="Z96" s="90">
        <v>607119</v>
      </c>
      <c r="AC96" s="90">
        <v>225877.48</v>
      </c>
      <c r="AD96" s="90">
        <v>77077.84</v>
      </c>
      <c r="AF96" s="251">
        <v>51000</v>
      </c>
    </row>
    <row r="97" spans="1:32" x14ac:dyDescent="0.2">
      <c r="A97" s="250" t="s">
        <v>3306</v>
      </c>
      <c r="B97" s="89">
        <v>490702.16</v>
      </c>
      <c r="C97" s="89">
        <v>116520</v>
      </c>
      <c r="D97" s="89">
        <v>49236.09</v>
      </c>
      <c r="F97" s="251">
        <v>175989.41</v>
      </c>
      <c r="G97" s="251">
        <v>137999.89000000001</v>
      </c>
      <c r="J97" s="232">
        <v>6000</v>
      </c>
      <c r="K97" s="232">
        <v>3000</v>
      </c>
      <c r="Q97" s="73">
        <v>569833.9</v>
      </c>
      <c r="T97" s="73">
        <v>328295.95</v>
      </c>
      <c r="V97" s="73">
        <v>392.35</v>
      </c>
      <c r="Y97" s="90">
        <v>218912</v>
      </c>
      <c r="Z97" s="90">
        <v>113705</v>
      </c>
      <c r="AC97" s="90">
        <v>83509.77</v>
      </c>
      <c r="AD97" s="90">
        <v>31650.59</v>
      </c>
      <c r="AF97" s="251">
        <v>7980</v>
      </c>
    </row>
    <row r="98" spans="1:32" x14ac:dyDescent="0.2">
      <c r="A98" s="250" t="s">
        <v>3307</v>
      </c>
      <c r="B98" s="89">
        <v>460008.81</v>
      </c>
      <c r="D98" s="89">
        <v>53183.839999999997</v>
      </c>
      <c r="F98" s="251">
        <v>10421.11</v>
      </c>
      <c r="G98" s="251">
        <v>274995.55</v>
      </c>
      <c r="J98" s="232">
        <v>6000</v>
      </c>
      <c r="K98" s="232">
        <v>7008.02</v>
      </c>
      <c r="M98" s="251">
        <v>204.75</v>
      </c>
      <c r="Q98" s="73">
        <v>528870.26</v>
      </c>
      <c r="T98" s="73">
        <v>311803.5</v>
      </c>
      <c r="V98" s="73">
        <v>345.05</v>
      </c>
      <c r="X98" s="90">
        <v>476120</v>
      </c>
      <c r="Y98" s="90">
        <v>108600</v>
      </c>
      <c r="Z98" s="90">
        <v>578520</v>
      </c>
      <c r="AC98" s="90">
        <v>213641.11</v>
      </c>
      <c r="AD98" s="90">
        <v>45900.07</v>
      </c>
    </row>
    <row r="99" spans="1:32" x14ac:dyDescent="0.2">
      <c r="A99" s="250" t="s">
        <v>3308</v>
      </c>
      <c r="B99" s="89">
        <v>339181.96</v>
      </c>
      <c r="C99" s="89">
        <v>20160</v>
      </c>
      <c r="D99" s="89">
        <v>192714.17</v>
      </c>
      <c r="F99" s="251">
        <v>12806.67</v>
      </c>
      <c r="G99" s="251">
        <v>156737.87</v>
      </c>
      <c r="J99" s="232">
        <v>5200</v>
      </c>
      <c r="K99" s="232">
        <v>5700</v>
      </c>
      <c r="M99" s="251">
        <v>2293.54</v>
      </c>
      <c r="Q99" s="73">
        <v>713142.2</v>
      </c>
      <c r="R99" s="73">
        <v>8</v>
      </c>
      <c r="T99" s="73">
        <v>186775.61</v>
      </c>
      <c r="V99" s="73">
        <v>489.13</v>
      </c>
      <c r="X99" s="90">
        <v>709938.4</v>
      </c>
      <c r="Y99" s="90">
        <v>261036</v>
      </c>
      <c r="Z99" s="90">
        <v>828387.4</v>
      </c>
      <c r="AC99" s="90">
        <v>295717.23</v>
      </c>
      <c r="AD99" s="90">
        <v>31159.27</v>
      </c>
    </row>
    <row r="100" spans="1:32" s="77" customFormat="1" x14ac:dyDescent="0.2">
      <c r="A100" s="250" t="s">
        <v>3309</v>
      </c>
      <c r="B100" s="331">
        <v>180736.33</v>
      </c>
      <c r="C100" s="331"/>
      <c r="D100" s="331">
        <v>189589.61</v>
      </c>
      <c r="E100" s="252"/>
      <c r="F100" s="252">
        <v>254420.22</v>
      </c>
      <c r="G100" s="252">
        <v>201237.54</v>
      </c>
      <c r="H100" s="252"/>
      <c r="I100" s="332"/>
      <c r="J100" s="332">
        <v>6000</v>
      </c>
      <c r="K100" s="332">
        <v>5700</v>
      </c>
      <c r="L100" s="332"/>
      <c r="M100" s="252"/>
      <c r="N100" s="252"/>
      <c r="O100" s="252"/>
      <c r="P100" s="252">
        <v>22425.75</v>
      </c>
      <c r="Q100" s="42">
        <v>673323.61</v>
      </c>
      <c r="R100" s="42"/>
      <c r="S100" s="42"/>
      <c r="T100" s="42">
        <v>239267.86</v>
      </c>
      <c r="U100" s="42"/>
      <c r="V100" s="42">
        <v>191.6</v>
      </c>
      <c r="W100" s="42"/>
      <c r="X100" s="334">
        <v>345850</v>
      </c>
      <c r="Y100" s="334">
        <v>87300</v>
      </c>
      <c r="Z100" s="334">
        <v>450000</v>
      </c>
      <c r="AA100" s="334"/>
      <c r="AB100" s="334"/>
      <c r="AC100" s="334">
        <v>154187.34</v>
      </c>
      <c r="AD100" s="334">
        <v>75733.08</v>
      </c>
      <c r="AE100" s="334"/>
      <c r="AF100" s="77">
        <v>4500</v>
      </c>
    </row>
    <row r="101" spans="1:32" x14ac:dyDescent="0.2">
      <c r="A101" s="250" t="s">
        <v>3310</v>
      </c>
      <c r="B101" s="89">
        <v>400900.01</v>
      </c>
      <c r="D101" s="89">
        <v>25525.59</v>
      </c>
      <c r="F101" s="251">
        <v>3</v>
      </c>
      <c r="G101" s="251">
        <v>121992.32000000001</v>
      </c>
      <c r="J101" s="232">
        <v>5000</v>
      </c>
      <c r="K101" s="232">
        <v>5700</v>
      </c>
      <c r="P101" s="251">
        <v>-174950</v>
      </c>
      <c r="Q101" s="73">
        <v>1404582.07</v>
      </c>
      <c r="T101" s="73">
        <v>296673.2</v>
      </c>
      <c r="V101" s="73">
        <v>444.31</v>
      </c>
      <c r="X101" s="90">
        <v>404640</v>
      </c>
      <c r="Y101" s="90">
        <v>99600</v>
      </c>
      <c r="Z101" s="90">
        <v>451640</v>
      </c>
      <c r="AC101" s="90">
        <v>295653.67</v>
      </c>
      <c r="AD101" s="90">
        <v>30067.5</v>
      </c>
    </row>
    <row r="102" spans="1:32" x14ac:dyDescent="0.2">
      <c r="A102" s="250" t="s">
        <v>3311</v>
      </c>
      <c r="B102" s="89">
        <v>243974.69</v>
      </c>
      <c r="D102" s="89">
        <v>808112.68</v>
      </c>
      <c r="F102" s="251">
        <v>227252.53</v>
      </c>
      <c r="G102" s="251">
        <v>138011.57999999999</v>
      </c>
      <c r="K102" s="232">
        <v>0</v>
      </c>
      <c r="P102" s="251">
        <v>210786.12</v>
      </c>
      <c r="Q102" s="73">
        <v>819557.49</v>
      </c>
      <c r="T102" s="73">
        <v>316897.33</v>
      </c>
      <c r="X102" s="90">
        <v>694500</v>
      </c>
      <c r="Y102" s="90">
        <v>113400</v>
      </c>
      <c r="Z102" s="90">
        <v>805154</v>
      </c>
      <c r="AC102" s="90">
        <v>245774.83</v>
      </c>
      <c r="AD102" s="90">
        <v>32120.55</v>
      </c>
    </row>
    <row r="103" spans="1:32" x14ac:dyDescent="0.2">
      <c r="A103" s="250" t="s">
        <v>3314</v>
      </c>
      <c r="B103" s="89">
        <v>326407.71999999997</v>
      </c>
      <c r="D103" s="89">
        <v>155030.45000000001</v>
      </c>
      <c r="F103" s="251">
        <v>37285.910000000003</v>
      </c>
      <c r="G103" s="251">
        <v>-159111.39000000001</v>
      </c>
      <c r="J103" s="232">
        <v>11000</v>
      </c>
      <c r="K103" s="232">
        <v>14940</v>
      </c>
      <c r="P103" s="251">
        <v>27829.87</v>
      </c>
      <c r="Q103" s="73">
        <v>474645.55</v>
      </c>
      <c r="T103" s="73">
        <v>371667.83</v>
      </c>
      <c r="V103" s="73">
        <v>253.23</v>
      </c>
      <c r="X103" s="90">
        <v>764260</v>
      </c>
      <c r="Y103" s="90">
        <v>53600</v>
      </c>
      <c r="Z103" s="90">
        <v>810460</v>
      </c>
      <c r="AC103" s="90">
        <v>161390.88</v>
      </c>
      <c r="AD103" s="90">
        <v>76456.149999999994</v>
      </c>
    </row>
    <row r="104" spans="1:32" x14ac:dyDescent="0.2">
      <c r="A104" s="250" t="s">
        <v>3315</v>
      </c>
      <c r="B104" s="89">
        <v>253298.34</v>
      </c>
      <c r="C104" s="89">
        <v>15000</v>
      </c>
      <c r="D104" s="89">
        <v>347993.3</v>
      </c>
      <c r="F104" s="251">
        <v>-16240.39</v>
      </c>
      <c r="G104" s="251">
        <v>180949.47</v>
      </c>
      <c r="J104" s="232">
        <v>0</v>
      </c>
      <c r="K104" s="232">
        <v>3540</v>
      </c>
      <c r="Q104" s="73">
        <v>1172968.6100000001</v>
      </c>
      <c r="T104" s="73">
        <v>244065.12</v>
      </c>
      <c r="X104" s="90">
        <v>593727</v>
      </c>
      <c r="Y104" s="90">
        <v>225663</v>
      </c>
      <c r="Z104" s="90">
        <v>693337</v>
      </c>
      <c r="AC104" s="90">
        <v>123953.07</v>
      </c>
      <c r="AD104" s="90">
        <v>84167.66</v>
      </c>
      <c r="AF104" s="251">
        <v>50000</v>
      </c>
    </row>
    <row r="105" spans="1:32" x14ac:dyDescent="0.2">
      <c r="A105" s="250" t="s">
        <v>3363</v>
      </c>
      <c r="B105" s="89">
        <v>593281.48</v>
      </c>
      <c r="D105" s="89">
        <v>25398.74</v>
      </c>
      <c r="F105" s="251">
        <v>440932.69</v>
      </c>
      <c r="G105" s="251">
        <v>109053.15</v>
      </c>
      <c r="J105" s="232">
        <v>6000</v>
      </c>
      <c r="K105" s="232">
        <v>3000</v>
      </c>
      <c r="P105" s="251">
        <v>251592.19</v>
      </c>
      <c r="Q105" s="73">
        <v>764463.81</v>
      </c>
      <c r="T105" s="73">
        <v>505383.57</v>
      </c>
      <c r="U105" s="73">
        <v>1</v>
      </c>
      <c r="V105" s="73">
        <v>263.66000000000003</v>
      </c>
      <c r="X105" s="90">
        <v>822550</v>
      </c>
      <c r="Y105" s="90">
        <v>52000</v>
      </c>
      <c r="Z105" s="90">
        <v>858163</v>
      </c>
      <c r="AC105" s="90">
        <v>143725.76999999999</v>
      </c>
      <c r="AD105" s="90">
        <v>73723.81</v>
      </c>
    </row>
    <row r="106" spans="1:32" x14ac:dyDescent="0.2">
      <c r="A106" s="250" t="s">
        <v>3364</v>
      </c>
      <c r="B106" s="89">
        <v>249196.18</v>
      </c>
      <c r="D106" s="89">
        <v>12340.06</v>
      </c>
      <c r="F106" s="251">
        <v>1038528.16</v>
      </c>
      <c r="G106" s="251">
        <v>157480.04999999999</v>
      </c>
      <c r="J106" s="232">
        <v>6000</v>
      </c>
      <c r="K106" s="232">
        <v>2700</v>
      </c>
      <c r="M106" s="251">
        <v>2590</v>
      </c>
      <c r="P106" s="251">
        <v>67523.62</v>
      </c>
      <c r="Q106" s="73">
        <v>1440238.21</v>
      </c>
      <c r="T106" s="73">
        <v>291104.52</v>
      </c>
      <c r="V106" s="73">
        <v>171.28</v>
      </c>
      <c r="X106" s="90">
        <v>682480</v>
      </c>
      <c r="Y106" s="90">
        <v>46400</v>
      </c>
      <c r="Z106" s="90">
        <v>771988</v>
      </c>
      <c r="AC106" s="90">
        <v>107335.36</v>
      </c>
      <c r="AD106" s="90">
        <v>122386.25</v>
      </c>
      <c r="AF106" s="251">
        <v>135.75</v>
      </c>
    </row>
    <row r="107" spans="1:32" x14ac:dyDescent="0.2">
      <c r="A107" s="250" t="s">
        <v>3369</v>
      </c>
      <c r="B107" s="89">
        <v>997821.18</v>
      </c>
      <c r="D107" s="89">
        <v>21924.26</v>
      </c>
      <c r="F107" s="251">
        <v>1903610.46</v>
      </c>
      <c r="G107" s="251">
        <v>119837.44</v>
      </c>
      <c r="J107" s="232">
        <v>5600</v>
      </c>
      <c r="K107" s="232">
        <v>5700</v>
      </c>
      <c r="O107" s="251">
        <v>-64698.9</v>
      </c>
      <c r="P107" s="251">
        <v>200</v>
      </c>
      <c r="Q107" s="73">
        <v>2616413.23</v>
      </c>
      <c r="T107" s="73">
        <v>160917.03</v>
      </c>
      <c r="U107" s="73">
        <v>16850</v>
      </c>
      <c r="V107" s="73">
        <v>446.16</v>
      </c>
      <c r="X107" s="90">
        <v>484060</v>
      </c>
      <c r="Y107" s="90">
        <v>223348</v>
      </c>
      <c r="Z107" s="90">
        <v>515156</v>
      </c>
      <c r="AC107" s="90">
        <v>118962.75</v>
      </c>
      <c r="AD107" s="90">
        <v>81854.570000000007</v>
      </c>
    </row>
    <row r="108" spans="1:32" x14ac:dyDescent="0.2">
      <c r="A108" s="250" t="s">
        <v>3317</v>
      </c>
      <c r="B108" s="89">
        <v>454728.8</v>
      </c>
      <c r="D108" s="89">
        <v>25349.52</v>
      </c>
      <c r="F108" s="251">
        <v>18209.86</v>
      </c>
      <c r="G108" s="251">
        <v>140893.53</v>
      </c>
      <c r="K108" s="232">
        <v>7000</v>
      </c>
      <c r="M108" s="251">
        <v>712.52</v>
      </c>
      <c r="Q108" s="73">
        <v>2310952.34</v>
      </c>
      <c r="T108" s="73">
        <v>586528.18999999994</v>
      </c>
      <c r="X108" s="90">
        <v>491250</v>
      </c>
      <c r="Y108" s="90">
        <v>24000</v>
      </c>
      <c r="Z108" s="90">
        <v>645048</v>
      </c>
      <c r="AB108" s="90">
        <v>16640</v>
      </c>
      <c r="AC108" s="90">
        <v>238164.29</v>
      </c>
      <c r="AD108" s="90">
        <v>38225.120000000003</v>
      </c>
    </row>
    <row r="109" spans="1:32" x14ac:dyDescent="0.2">
      <c r="A109" s="250" t="s">
        <v>3318</v>
      </c>
      <c r="B109" s="89">
        <v>580542.9</v>
      </c>
      <c r="D109" s="89">
        <v>23460.52</v>
      </c>
      <c r="F109" s="251">
        <v>1382677.05</v>
      </c>
      <c r="G109" s="251">
        <v>132193.60999999999</v>
      </c>
      <c r="K109" s="232">
        <v>7000</v>
      </c>
      <c r="M109" s="251">
        <v>532.72</v>
      </c>
      <c r="P109" s="251">
        <v>518</v>
      </c>
      <c r="Q109" s="73">
        <v>1228203.58</v>
      </c>
      <c r="T109" s="73">
        <v>328818.67</v>
      </c>
      <c r="V109" s="73">
        <v>5.17</v>
      </c>
      <c r="X109" s="90">
        <v>414100</v>
      </c>
      <c r="Y109" s="90">
        <v>63392.97</v>
      </c>
      <c r="Z109" s="90">
        <v>534633</v>
      </c>
      <c r="AB109" s="90">
        <v>1603.2</v>
      </c>
      <c r="AC109" s="90">
        <v>163029.34</v>
      </c>
      <c r="AD109" s="90">
        <v>63000.4</v>
      </c>
    </row>
    <row r="110" spans="1:32" x14ac:dyDescent="0.2">
      <c r="A110" s="250" t="s">
        <v>3319</v>
      </c>
      <c r="B110" s="89">
        <v>230352.28</v>
      </c>
      <c r="D110" s="89">
        <v>60313.87</v>
      </c>
      <c r="F110" s="251">
        <v>1347871.57</v>
      </c>
      <c r="G110" s="251">
        <v>121666.27</v>
      </c>
      <c r="K110" s="232">
        <v>26000</v>
      </c>
      <c r="M110" s="251">
        <v>205.61</v>
      </c>
      <c r="Q110" s="73">
        <v>1322855.6000000001</v>
      </c>
      <c r="T110" s="73">
        <v>330674.69</v>
      </c>
      <c r="V110" s="73">
        <v>5.87</v>
      </c>
      <c r="X110" s="90">
        <v>482900</v>
      </c>
      <c r="Y110" s="90">
        <v>81130.210000000006</v>
      </c>
      <c r="Z110" s="90">
        <v>642695.57999999996</v>
      </c>
      <c r="AB110" s="90">
        <v>820</v>
      </c>
      <c r="AC110" s="90">
        <v>355302.67</v>
      </c>
      <c r="AD110" s="90">
        <v>70584.81</v>
      </c>
      <c r="AE110" s="90">
        <v>19890</v>
      </c>
    </row>
    <row r="111" spans="1:32" x14ac:dyDescent="0.2">
      <c r="A111" s="250" t="s">
        <v>3320</v>
      </c>
      <c r="B111" s="89">
        <v>374699.03</v>
      </c>
      <c r="D111" s="89">
        <v>130888.55</v>
      </c>
      <c r="F111" s="251">
        <v>1309987.52</v>
      </c>
      <c r="G111" s="251">
        <v>429016.81</v>
      </c>
      <c r="J111" s="232">
        <v>20000</v>
      </c>
      <c r="K111" s="232">
        <v>7495.61</v>
      </c>
      <c r="Q111" s="73">
        <v>2235714.37</v>
      </c>
      <c r="T111" s="73">
        <v>399031.15</v>
      </c>
      <c r="U111" s="73">
        <v>15000</v>
      </c>
      <c r="V111" s="73">
        <v>14.03</v>
      </c>
      <c r="X111" s="90">
        <v>553315</v>
      </c>
      <c r="Y111" s="90">
        <v>58400</v>
      </c>
      <c r="Z111" s="90">
        <v>644615</v>
      </c>
      <c r="AC111" s="90">
        <v>292821.33</v>
      </c>
      <c r="AD111" s="90">
        <v>161105.85999999999</v>
      </c>
      <c r="AE111" s="90">
        <v>1</v>
      </c>
    </row>
    <row r="112" spans="1:32" x14ac:dyDescent="0.2">
      <c r="A112" s="250" t="s">
        <v>3321</v>
      </c>
      <c r="B112" s="89">
        <v>509119.76</v>
      </c>
      <c r="D112" s="89">
        <v>100942.92</v>
      </c>
      <c r="F112" s="251">
        <v>164963.98000000001</v>
      </c>
      <c r="G112" s="251">
        <v>223368.01</v>
      </c>
      <c r="J112" s="232">
        <v>37200</v>
      </c>
      <c r="K112" s="232">
        <v>17850</v>
      </c>
      <c r="M112" s="251">
        <v>551.4</v>
      </c>
      <c r="O112" s="251">
        <v>32424</v>
      </c>
      <c r="P112" s="251">
        <v>18900.41</v>
      </c>
      <c r="Q112" s="73">
        <v>1762414.5</v>
      </c>
      <c r="T112" s="73">
        <v>310855.5</v>
      </c>
      <c r="U112" s="73">
        <v>115000</v>
      </c>
      <c r="V112" s="73">
        <v>0.32</v>
      </c>
      <c r="X112" s="90">
        <v>353143.4</v>
      </c>
      <c r="Y112" s="90">
        <v>102800</v>
      </c>
      <c r="Z112" s="90">
        <v>481253.4</v>
      </c>
      <c r="AB112" s="90">
        <v>808</v>
      </c>
      <c r="AC112" s="90">
        <v>188400.12</v>
      </c>
      <c r="AD112" s="90">
        <v>88543.02</v>
      </c>
    </row>
    <row r="113" spans="1:31" x14ac:dyDescent="0.2">
      <c r="A113" s="250" t="s">
        <v>3322</v>
      </c>
      <c r="B113" s="89">
        <v>288433.94</v>
      </c>
      <c r="D113" s="89">
        <v>8014.87</v>
      </c>
      <c r="F113" s="251">
        <v>2038868.75</v>
      </c>
      <c r="G113" s="251">
        <v>206144.02</v>
      </c>
      <c r="H113" s="251">
        <v>1</v>
      </c>
      <c r="K113" s="232">
        <v>7000</v>
      </c>
      <c r="M113" s="251">
        <v>1086</v>
      </c>
      <c r="P113" s="251">
        <v>-3274.03</v>
      </c>
      <c r="Q113" s="73">
        <v>513834.47</v>
      </c>
      <c r="T113" s="73">
        <v>290402.51</v>
      </c>
      <c r="U113" s="73">
        <v>70000</v>
      </c>
      <c r="X113" s="90">
        <v>368800</v>
      </c>
      <c r="Z113" s="90">
        <v>478002</v>
      </c>
      <c r="AC113" s="90">
        <v>133817.96</v>
      </c>
      <c r="AD113" s="90">
        <v>74311.570000000007</v>
      </c>
    </row>
    <row r="114" spans="1:31" x14ac:dyDescent="0.2">
      <c r="A114" s="250" t="s">
        <v>3323</v>
      </c>
      <c r="B114" s="89">
        <v>199253.07</v>
      </c>
      <c r="D114" s="89">
        <v>174105.51</v>
      </c>
      <c r="F114" s="251">
        <v>610141.16</v>
      </c>
      <c r="G114" s="251">
        <v>248813.79</v>
      </c>
      <c r="J114" s="232">
        <v>0</v>
      </c>
      <c r="K114" s="232">
        <v>24059.26</v>
      </c>
      <c r="P114" s="251">
        <v>977</v>
      </c>
      <c r="Q114" s="73">
        <v>3774792.24</v>
      </c>
      <c r="T114" s="73">
        <v>-395840.57</v>
      </c>
      <c r="U114" s="73">
        <v>100000</v>
      </c>
      <c r="V114" s="73">
        <v>7.92</v>
      </c>
      <c r="X114" s="90">
        <v>592100.6</v>
      </c>
      <c r="Y114" s="90">
        <v>38600</v>
      </c>
      <c r="Z114" s="90">
        <v>765150.6</v>
      </c>
      <c r="AC114" s="90">
        <v>211581</v>
      </c>
      <c r="AD114" s="90">
        <v>83862.559999999998</v>
      </c>
      <c r="AE114" s="90">
        <v>2</v>
      </c>
    </row>
    <row r="115" spans="1:31" x14ac:dyDescent="0.2">
      <c r="A115" s="250" t="s">
        <v>3324</v>
      </c>
      <c r="B115" s="89">
        <v>648850.06999999995</v>
      </c>
      <c r="D115" s="89">
        <v>43634.12</v>
      </c>
      <c r="F115" s="251">
        <v>283166.71999999997</v>
      </c>
      <c r="G115" s="251">
        <v>401326.66</v>
      </c>
      <c r="Q115" s="73">
        <v>1908283.93</v>
      </c>
      <c r="T115" s="73">
        <v>600912.55000000005</v>
      </c>
      <c r="V115" s="73">
        <v>18.86</v>
      </c>
      <c r="X115" s="90">
        <v>504950</v>
      </c>
      <c r="Z115" s="90">
        <v>579650</v>
      </c>
      <c r="AC115" s="90">
        <v>237062.14</v>
      </c>
      <c r="AD115" s="90">
        <v>97190.97</v>
      </c>
    </row>
    <row r="116" spans="1:31" x14ac:dyDescent="0.2">
      <c r="A116" s="250" t="s">
        <v>3325</v>
      </c>
      <c r="B116" s="89">
        <v>403538.66</v>
      </c>
      <c r="D116" s="89">
        <v>45636.89</v>
      </c>
      <c r="F116" s="251">
        <v>1027587.99</v>
      </c>
      <c r="G116" s="251">
        <v>281170.03000000003</v>
      </c>
      <c r="K116" s="232">
        <v>15911.92</v>
      </c>
      <c r="Q116" s="73">
        <v>1980426.11</v>
      </c>
      <c r="T116" s="73">
        <v>317076.44</v>
      </c>
      <c r="U116" s="73">
        <v>16500</v>
      </c>
      <c r="V116" s="73">
        <v>5.0599999999999996</v>
      </c>
      <c r="X116" s="90">
        <v>396050.7</v>
      </c>
      <c r="Y116" s="90">
        <v>61500</v>
      </c>
      <c r="Z116" s="90">
        <v>504100.7</v>
      </c>
      <c r="AC116" s="90">
        <v>205355.82</v>
      </c>
      <c r="AD116" s="90">
        <v>86882.62</v>
      </c>
      <c r="AE116" s="90">
        <v>9</v>
      </c>
    </row>
    <row r="117" spans="1:31" x14ac:dyDescent="0.2">
      <c r="A117" s="250" t="s">
        <v>3326</v>
      </c>
      <c r="B117" s="89">
        <v>195833.95</v>
      </c>
      <c r="D117" s="89">
        <v>31142.46</v>
      </c>
      <c r="F117" s="251">
        <v>225585.59</v>
      </c>
      <c r="G117" s="251">
        <v>341125.28</v>
      </c>
      <c r="K117" s="232">
        <v>31730.38</v>
      </c>
      <c r="P117" s="251">
        <v>1758.64</v>
      </c>
      <c r="Q117" s="73">
        <v>2133398.12</v>
      </c>
      <c r="T117" s="73">
        <v>592625.32999999996</v>
      </c>
      <c r="V117" s="73">
        <v>50.15</v>
      </c>
      <c r="X117" s="90">
        <v>828788</v>
      </c>
      <c r="Y117" s="90">
        <v>60400</v>
      </c>
      <c r="Z117" s="90">
        <v>1005123</v>
      </c>
      <c r="AC117" s="90">
        <v>445494.55</v>
      </c>
      <c r="AD117" s="90">
        <v>78315.13</v>
      </c>
    </row>
    <row r="118" spans="1:31" x14ac:dyDescent="0.2">
      <c r="A118" s="250" t="s">
        <v>3327</v>
      </c>
      <c r="B118" s="89">
        <v>208395.17</v>
      </c>
      <c r="D118" s="89">
        <v>47569.24</v>
      </c>
      <c r="F118" s="251">
        <v>5</v>
      </c>
      <c r="G118" s="251">
        <v>191979.67</v>
      </c>
      <c r="J118" s="232">
        <v>0</v>
      </c>
      <c r="K118" s="232">
        <v>21950</v>
      </c>
      <c r="M118" s="251">
        <v>654.21</v>
      </c>
      <c r="Q118" s="73">
        <v>1945240.49</v>
      </c>
      <c r="T118" s="73">
        <v>523279.09</v>
      </c>
      <c r="V118" s="73">
        <v>0.76</v>
      </c>
      <c r="X118" s="90">
        <v>418135.3</v>
      </c>
      <c r="Y118" s="90">
        <v>48820.09</v>
      </c>
      <c r="Z118" s="90">
        <v>569385.30000000005</v>
      </c>
      <c r="AB118" s="90">
        <v>1148</v>
      </c>
      <c r="AC118" s="90">
        <v>347391.13</v>
      </c>
      <c r="AD118" s="90">
        <v>18351.36</v>
      </c>
    </row>
    <row r="119" spans="1:31" x14ac:dyDescent="0.2">
      <c r="A119" s="250" t="s">
        <v>3328</v>
      </c>
      <c r="B119" s="89">
        <v>368307.82</v>
      </c>
      <c r="D119" s="89">
        <v>16967.82</v>
      </c>
      <c r="F119" s="251">
        <v>372857.59</v>
      </c>
      <c r="G119" s="251">
        <v>167295.49</v>
      </c>
      <c r="K119" s="232">
        <v>8050</v>
      </c>
      <c r="Q119" s="73">
        <v>2404357.2799999998</v>
      </c>
      <c r="T119" s="73">
        <v>537019.28</v>
      </c>
      <c r="V119" s="73">
        <v>74.95</v>
      </c>
      <c r="X119" s="90">
        <v>551700</v>
      </c>
      <c r="Y119" s="90">
        <v>17500</v>
      </c>
      <c r="Z119" s="90">
        <v>682311</v>
      </c>
      <c r="AC119" s="90">
        <v>162456.29</v>
      </c>
      <c r="AD119" s="90">
        <v>58064.79</v>
      </c>
    </row>
    <row r="120" spans="1:31" x14ac:dyDescent="0.2">
      <c r="A120" s="250" t="s">
        <v>3329</v>
      </c>
      <c r="B120" s="89">
        <v>228769.25</v>
      </c>
      <c r="D120" s="89">
        <v>7517.73</v>
      </c>
      <c r="F120" s="251">
        <v>7</v>
      </c>
      <c r="G120" s="251">
        <v>172585.51</v>
      </c>
      <c r="J120" s="232">
        <v>0</v>
      </c>
      <c r="M120" s="251">
        <v>493.46</v>
      </c>
      <c r="P120" s="251">
        <v>715.33</v>
      </c>
      <c r="Q120" s="73">
        <v>3154007.83</v>
      </c>
      <c r="T120" s="73">
        <v>351405.4</v>
      </c>
      <c r="V120" s="73">
        <v>54.59</v>
      </c>
      <c r="X120" s="90">
        <v>512070</v>
      </c>
      <c r="Y120" s="90">
        <v>52400</v>
      </c>
      <c r="Z120" s="90">
        <v>664481</v>
      </c>
      <c r="AC120" s="90">
        <v>210665.83</v>
      </c>
      <c r="AD120" s="90">
        <v>37174.46</v>
      </c>
    </row>
    <row r="121" spans="1:31" x14ac:dyDescent="0.2">
      <c r="A121" s="250" t="s">
        <v>3330</v>
      </c>
      <c r="B121" s="89">
        <v>387841.97</v>
      </c>
      <c r="D121" s="89">
        <v>65970</v>
      </c>
      <c r="F121" s="251">
        <v>670149.76</v>
      </c>
      <c r="G121" s="251">
        <v>230001.43</v>
      </c>
      <c r="K121" s="232">
        <v>14250</v>
      </c>
      <c r="L121" s="232">
        <v>170515</v>
      </c>
      <c r="P121" s="251">
        <v>-98999.65</v>
      </c>
      <c r="Q121" s="73">
        <v>2272032.2400000002</v>
      </c>
      <c r="T121" s="73">
        <v>461944.51</v>
      </c>
      <c r="V121" s="73">
        <v>40.07</v>
      </c>
      <c r="X121" s="90">
        <v>456314</v>
      </c>
      <c r="Y121" s="90">
        <v>28800</v>
      </c>
      <c r="Z121" s="90">
        <v>532014</v>
      </c>
      <c r="AA121" s="90">
        <v>1230</v>
      </c>
      <c r="AC121" s="90">
        <v>346172.44</v>
      </c>
      <c r="AD121" s="90">
        <v>78165.37</v>
      </c>
    </row>
    <row r="122" spans="1:31" x14ac:dyDescent="0.2">
      <c r="A122" s="250" t="s">
        <v>3331</v>
      </c>
      <c r="B122" s="89">
        <v>172199.16</v>
      </c>
      <c r="D122" s="89">
        <v>228055.81</v>
      </c>
      <c r="F122" s="251">
        <v>272397.07</v>
      </c>
      <c r="G122" s="251">
        <v>231750</v>
      </c>
      <c r="K122" s="232">
        <v>-148.4</v>
      </c>
      <c r="P122" s="251">
        <v>-8498</v>
      </c>
      <c r="Q122" s="73">
        <v>1679735.01</v>
      </c>
      <c r="T122" s="73">
        <v>294024.65000000002</v>
      </c>
      <c r="X122" s="90">
        <v>219300</v>
      </c>
      <c r="Y122" s="90">
        <v>194046</v>
      </c>
      <c r="Z122" s="90">
        <v>340460</v>
      </c>
      <c r="AC122" s="90">
        <v>167684.39000000001</v>
      </c>
      <c r="AD122" s="90">
        <v>46191.9</v>
      </c>
    </row>
    <row r="123" spans="1:31" x14ac:dyDescent="0.2">
      <c r="A123" s="250" t="s">
        <v>3332</v>
      </c>
      <c r="B123" s="89">
        <v>496637.31</v>
      </c>
      <c r="D123" s="89">
        <v>64855.77</v>
      </c>
      <c r="F123" s="251">
        <v>20217.060000000001</v>
      </c>
      <c r="G123" s="251">
        <v>142751.78</v>
      </c>
      <c r="K123" s="232">
        <v>21200</v>
      </c>
      <c r="M123" s="251">
        <v>205.61</v>
      </c>
      <c r="P123" s="251">
        <v>0.24</v>
      </c>
      <c r="Q123" s="73">
        <v>1611506.92</v>
      </c>
      <c r="T123" s="73">
        <v>435111.97</v>
      </c>
      <c r="X123" s="90">
        <v>489400</v>
      </c>
      <c r="Y123" s="90">
        <v>70000</v>
      </c>
      <c r="Z123" s="90">
        <v>578890</v>
      </c>
      <c r="AC123" s="90">
        <v>171928.08</v>
      </c>
      <c r="AD123" s="90">
        <v>46875.6</v>
      </c>
    </row>
    <row r="124" spans="1:31" x14ac:dyDescent="0.2">
      <c r="A124" s="250" t="s">
        <v>3333</v>
      </c>
      <c r="B124" s="89">
        <v>244309.9</v>
      </c>
      <c r="D124" s="89">
        <v>207618.44</v>
      </c>
      <c r="F124" s="251">
        <v>-408.53</v>
      </c>
      <c r="G124" s="251">
        <v>543332.62</v>
      </c>
      <c r="J124" s="232">
        <v>59800</v>
      </c>
      <c r="K124" s="232">
        <v>-1825</v>
      </c>
      <c r="M124" s="251">
        <v>472.34</v>
      </c>
      <c r="O124" s="251">
        <v>180366.51</v>
      </c>
      <c r="Q124" s="73">
        <v>667875.67000000004</v>
      </c>
      <c r="T124" s="73">
        <v>403497.8</v>
      </c>
      <c r="X124" s="90">
        <v>87051</v>
      </c>
      <c r="Y124" s="90">
        <v>59462</v>
      </c>
      <c r="Z124" s="90">
        <v>231145</v>
      </c>
      <c r="AB124" s="90">
        <v>1520</v>
      </c>
      <c r="AC124" s="90">
        <v>120837.53</v>
      </c>
      <c r="AD124" s="90">
        <v>30571.1</v>
      </c>
    </row>
    <row r="125" spans="1:31" x14ac:dyDescent="0.2">
      <c r="A125" s="250" t="s">
        <v>3334</v>
      </c>
      <c r="B125" s="89">
        <v>165701.07999999999</v>
      </c>
      <c r="D125" s="89">
        <v>64356.63</v>
      </c>
      <c r="F125" s="251">
        <v>631598.76</v>
      </c>
      <c r="G125" s="251">
        <v>336920.9</v>
      </c>
      <c r="H125" s="251">
        <v>463.73</v>
      </c>
      <c r="K125" s="232">
        <v>6093.37</v>
      </c>
      <c r="Q125" s="73">
        <v>654977.96</v>
      </c>
      <c r="T125" s="73">
        <v>401708.46</v>
      </c>
      <c r="V125" s="73">
        <v>19.79</v>
      </c>
      <c r="X125" s="90">
        <v>200685.2</v>
      </c>
      <c r="Y125" s="90">
        <v>46400</v>
      </c>
      <c r="Z125" s="90">
        <v>293447.75</v>
      </c>
      <c r="AC125" s="90">
        <v>196945.02</v>
      </c>
      <c r="AD125" s="90">
        <v>151891.10999999999</v>
      </c>
    </row>
    <row r="126" spans="1:31" x14ac:dyDescent="0.2">
      <c r="A126" s="250" t="s">
        <v>3335</v>
      </c>
      <c r="B126" s="89">
        <v>765692.49</v>
      </c>
      <c r="D126" s="89">
        <v>243875.52</v>
      </c>
      <c r="F126" s="251">
        <v>269216.19</v>
      </c>
      <c r="G126" s="251">
        <v>156231.07999999999</v>
      </c>
      <c r="K126" s="232">
        <v>17000</v>
      </c>
      <c r="M126" s="251">
        <v>650.16999999999996</v>
      </c>
      <c r="Q126" s="73">
        <v>3175397.16</v>
      </c>
      <c r="T126" s="73">
        <v>540002.56000000006</v>
      </c>
      <c r="U126" s="73">
        <v>445000</v>
      </c>
      <c r="X126" s="90">
        <v>771200</v>
      </c>
      <c r="Z126" s="90">
        <v>971218</v>
      </c>
      <c r="AC126" s="90">
        <v>282833.75</v>
      </c>
      <c r="AD126" s="90">
        <v>94626.55</v>
      </c>
    </row>
    <row r="127" spans="1:31" x14ac:dyDescent="0.2">
      <c r="A127" s="250" t="s">
        <v>3336</v>
      </c>
      <c r="B127" s="89">
        <v>223664.86</v>
      </c>
      <c r="D127" s="89">
        <v>60457.15</v>
      </c>
      <c r="F127" s="251">
        <v>104918.39999999999</v>
      </c>
      <c r="G127" s="251">
        <v>97131.44</v>
      </c>
      <c r="K127" s="232">
        <v>6440</v>
      </c>
      <c r="Q127" s="73">
        <v>1191484.79</v>
      </c>
      <c r="T127" s="73">
        <v>332249.45</v>
      </c>
      <c r="X127" s="90">
        <v>407360</v>
      </c>
      <c r="Y127" s="90">
        <v>34020</v>
      </c>
      <c r="Z127" s="90">
        <v>607610</v>
      </c>
      <c r="AC127" s="90">
        <v>110400.49</v>
      </c>
      <c r="AD127" s="90">
        <v>14929.91</v>
      </c>
    </row>
    <row r="128" spans="1:31" x14ac:dyDescent="0.2">
      <c r="A128" s="250" t="s">
        <v>3337</v>
      </c>
      <c r="B128" s="89">
        <v>384446.91</v>
      </c>
      <c r="D128" s="89">
        <v>273992.03999999998</v>
      </c>
      <c r="F128" s="251">
        <v>2192263.5099999998</v>
      </c>
      <c r="G128" s="251">
        <v>135543.67999999999</v>
      </c>
      <c r="K128" s="232">
        <v>4500</v>
      </c>
      <c r="Q128" s="73">
        <v>918887.6</v>
      </c>
      <c r="T128" s="73">
        <v>281092.32</v>
      </c>
      <c r="V128" s="73">
        <v>563.52</v>
      </c>
      <c r="X128" s="90">
        <v>751410</v>
      </c>
      <c r="Y128" s="90">
        <v>45360</v>
      </c>
      <c r="Z128" s="90">
        <v>963060</v>
      </c>
      <c r="AC128" s="90">
        <v>168644.26</v>
      </c>
      <c r="AD128" s="90">
        <v>79864.83</v>
      </c>
    </row>
    <row r="129" spans="1:30" x14ac:dyDescent="0.2">
      <c r="A129" s="250" t="s">
        <v>3338</v>
      </c>
      <c r="B129" s="89">
        <v>287115.89</v>
      </c>
      <c r="D129" s="89">
        <v>50395.22</v>
      </c>
      <c r="F129" s="251">
        <v>124669.6</v>
      </c>
      <c r="G129" s="251">
        <v>75131.16</v>
      </c>
      <c r="K129" s="232">
        <v>5000</v>
      </c>
      <c r="M129" s="251">
        <v>894.76</v>
      </c>
      <c r="Q129" s="73">
        <v>1855787.89</v>
      </c>
      <c r="T129" s="73">
        <v>394441.09</v>
      </c>
      <c r="X129" s="90">
        <v>614450</v>
      </c>
      <c r="Z129" s="90">
        <v>758600</v>
      </c>
      <c r="AC129" s="90">
        <v>210477.23</v>
      </c>
      <c r="AD129" s="90">
        <v>62147.839999999997</v>
      </c>
    </row>
    <row r="130" spans="1:30" x14ac:dyDescent="0.2">
      <c r="A130" s="250" t="s">
        <v>3339</v>
      </c>
      <c r="B130" s="89">
        <v>341678.09</v>
      </c>
      <c r="D130" s="89">
        <v>22263.66</v>
      </c>
      <c r="F130" s="251">
        <v>368848.59</v>
      </c>
      <c r="G130" s="251">
        <v>265363.59999999998</v>
      </c>
      <c r="K130" s="232">
        <v>0</v>
      </c>
      <c r="M130" s="251">
        <v>1945</v>
      </c>
      <c r="P130" s="251">
        <v>9400</v>
      </c>
      <c r="Q130" s="73">
        <v>1498231.3</v>
      </c>
      <c r="T130" s="73">
        <v>532946.79</v>
      </c>
      <c r="X130" s="90">
        <v>667820</v>
      </c>
      <c r="Z130" s="90">
        <v>851550</v>
      </c>
      <c r="AC130" s="90">
        <v>116134.27</v>
      </c>
      <c r="AD130" s="90">
        <v>64801.3</v>
      </c>
    </row>
    <row r="131" spans="1:30" x14ac:dyDescent="0.2">
      <c r="A131" s="250" t="s">
        <v>3340</v>
      </c>
      <c r="B131" s="89">
        <v>522565.2</v>
      </c>
      <c r="D131" s="89">
        <v>37612.57</v>
      </c>
      <c r="F131" s="251">
        <v>233885.47</v>
      </c>
      <c r="G131" s="251">
        <v>29.71</v>
      </c>
      <c r="M131" s="251">
        <v>1191.82</v>
      </c>
      <c r="P131" s="251">
        <v>-1517332.13</v>
      </c>
      <c r="Q131" s="73">
        <v>2202136.4300000002</v>
      </c>
      <c r="T131" s="73">
        <v>470724.05</v>
      </c>
      <c r="U131" s="73">
        <v>127000</v>
      </c>
      <c r="V131" s="73">
        <v>2.2400000000000002</v>
      </c>
      <c r="X131" s="90">
        <v>626298</v>
      </c>
      <c r="Z131" s="90">
        <v>816467</v>
      </c>
      <c r="AC131" s="90">
        <v>232263.29</v>
      </c>
      <c r="AD131" s="90">
        <v>62117.17</v>
      </c>
    </row>
    <row r="132" spans="1:30" x14ac:dyDescent="0.2">
      <c r="A132" s="250" t="s">
        <v>3341</v>
      </c>
      <c r="B132" s="89">
        <v>442709.19</v>
      </c>
      <c r="D132" s="89">
        <v>12137.16</v>
      </c>
      <c r="F132" s="251">
        <v>2180593.71</v>
      </c>
      <c r="G132" s="251">
        <v>667124.98</v>
      </c>
      <c r="K132" s="232">
        <v>34100</v>
      </c>
      <c r="M132" s="251">
        <v>1498</v>
      </c>
      <c r="P132" s="251">
        <v>0</v>
      </c>
      <c r="Q132" s="73">
        <v>655276.54</v>
      </c>
      <c r="T132" s="73">
        <v>424065.12</v>
      </c>
      <c r="V132" s="73">
        <v>0.03</v>
      </c>
      <c r="X132" s="90">
        <v>627880</v>
      </c>
      <c r="Y132" s="90">
        <v>49940</v>
      </c>
      <c r="Z132" s="90">
        <v>848155</v>
      </c>
      <c r="AC132" s="90">
        <v>294103.90999999997</v>
      </c>
      <c r="AD132" s="90">
        <v>183167.35</v>
      </c>
    </row>
    <row r="133" spans="1:30" x14ac:dyDescent="0.2">
      <c r="A133" s="250" t="s">
        <v>3342</v>
      </c>
      <c r="B133" s="89">
        <v>401671.25</v>
      </c>
      <c r="C133" s="89">
        <v>21020</v>
      </c>
      <c r="D133" s="89">
        <v>177780.92</v>
      </c>
      <c r="F133" s="251">
        <v>1364617.73</v>
      </c>
      <c r="G133" s="251">
        <v>112936.25</v>
      </c>
      <c r="K133" s="232">
        <v>40000</v>
      </c>
      <c r="M133" s="251">
        <v>3748.62</v>
      </c>
      <c r="P133" s="251">
        <v>79037.11</v>
      </c>
      <c r="Q133" s="73">
        <v>1904716.16</v>
      </c>
      <c r="T133" s="73">
        <v>538558.64</v>
      </c>
      <c r="X133" s="90">
        <v>505520</v>
      </c>
      <c r="Z133" s="90">
        <v>683280</v>
      </c>
      <c r="AC133" s="90">
        <v>186902.53</v>
      </c>
      <c r="AD133" s="90">
        <v>73133.69</v>
      </c>
    </row>
    <row r="134" spans="1:30" x14ac:dyDescent="0.2">
      <c r="A134" s="250" t="s">
        <v>3343</v>
      </c>
      <c r="B134" s="89">
        <v>264921.83</v>
      </c>
      <c r="D134" s="89">
        <v>160418.09</v>
      </c>
      <c r="F134" s="251">
        <v>313387.59000000003</v>
      </c>
      <c r="G134" s="251">
        <v>29469.4</v>
      </c>
      <c r="Q134" s="73">
        <v>2482221.21</v>
      </c>
      <c r="T134" s="73">
        <v>440759.89</v>
      </c>
      <c r="V134" s="73">
        <v>478</v>
      </c>
      <c r="X134" s="90">
        <v>610850</v>
      </c>
      <c r="Y134" s="90">
        <v>11800</v>
      </c>
      <c r="Z134" s="90">
        <v>788740</v>
      </c>
      <c r="AC134" s="90">
        <v>284556.01</v>
      </c>
      <c r="AD134" s="90">
        <v>82446.81</v>
      </c>
    </row>
    <row r="135" spans="1:30" x14ac:dyDescent="0.2">
      <c r="A135" s="250" t="s">
        <v>3344</v>
      </c>
      <c r="B135" s="89">
        <v>487091.43</v>
      </c>
      <c r="D135" s="89">
        <v>405962.03</v>
      </c>
      <c r="F135" s="251">
        <v>623243.18999999994</v>
      </c>
      <c r="G135" s="251">
        <v>62126.82</v>
      </c>
      <c r="Q135" s="73">
        <v>3637434.23</v>
      </c>
      <c r="T135" s="73">
        <v>383496.08</v>
      </c>
      <c r="V135" s="73">
        <v>14.8</v>
      </c>
      <c r="X135" s="90">
        <v>533000</v>
      </c>
      <c r="Z135" s="90">
        <v>608243</v>
      </c>
      <c r="AC135" s="90">
        <v>143965.76000000001</v>
      </c>
      <c r="AD135" s="90">
        <v>65243.6</v>
      </c>
    </row>
    <row r="136" spans="1:30" x14ac:dyDescent="0.2">
      <c r="A136" s="250" t="s">
        <v>3345</v>
      </c>
      <c r="B136" s="89">
        <v>719117.17</v>
      </c>
      <c r="C136" s="89">
        <v>28930</v>
      </c>
      <c r="D136" s="89">
        <v>256294.97</v>
      </c>
      <c r="F136" s="251">
        <v>2358285.04</v>
      </c>
      <c r="G136" s="251">
        <v>20286.3</v>
      </c>
      <c r="Q136" s="73">
        <v>364715.82</v>
      </c>
      <c r="T136" s="73">
        <v>594483.57999999996</v>
      </c>
      <c r="V136" s="73">
        <v>12.53</v>
      </c>
      <c r="X136" s="90">
        <v>439700</v>
      </c>
      <c r="Z136" s="90">
        <v>478839.8</v>
      </c>
      <c r="AC136" s="90">
        <v>198864.48</v>
      </c>
      <c r="AD136" s="90">
        <v>90378.16</v>
      </c>
    </row>
    <row r="137" spans="1:30" x14ac:dyDescent="0.2">
      <c r="A137" s="250" t="s">
        <v>3346</v>
      </c>
      <c r="B137" s="89">
        <v>462077.99</v>
      </c>
      <c r="C137" s="89">
        <v>51000</v>
      </c>
      <c r="D137" s="89">
        <v>66228.649999999994</v>
      </c>
      <c r="F137" s="251">
        <v>86458.72</v>
      </c>
      <c r="G137" s="251">
        <v>280425.21999999997</v>
      </c>
      <c r="P137" s="251">
        <v>274332.57</v>
      </c>
      <c r="Q137" s="73">
        <v>431249.19</v>
      </c>
      <c r="T137" s="73">
        <v>183655.27</v>
      </c>
      <c r="Y137" s="90">
        <v>106400</v>
      </c>
      <c r="Z137" s="90">
        <v>82039</v>
      </c>
      <c r="AC137" s="90">
        <v>120221.28</v>
      </c>
      <c r="AD137" s="90">
        <v>16</v>
      </c>
    </row>
    <row r="138" spans="1:30" x14ac:dyDescent="0.2">
      <c r="A138" s="250" t="s">
        <v>3347</v>
      </c>
      <c r="B138" s="89">
        <v>321235.46999999997</v>
      </c>
      <c r="D138" s="89">
        <v>475174.11</v>
      </c>
      <c r="F138" s="251">
        <v>68255.81</v>
      </c>
      <c r="G138" s="251">
        <v>107502.01</v>
      </c>
      <c r="Q138" s="73">
        <v>1781769.65</v>
      </c>
      <c r="T138" s="73">
        <v>410833.37</v>
      </c>
      <c r="V138" s="73">
        <v>7.94</v>
      </c>
      <c r="Z138" s="90">
        <v>111287.79</v>
      </c>
      <c r="AC138" s="90">
        <v>119422.34</v>
      </c>
      <c r="AD138" s="90">
        <v>15</v>
      </c>
    </row>
    <row r="139" spans="1:30" x14ac:dyDescent="0.2">
      <c r="A139" s="250" t="s">
        <v>3348</v>
      </c>
      <c r="B139" s="89">
        <v>636542.94999999995</v>
      </c>
      <c r="D139" s="89">
        <v>286732.15999999997</v>
      </c>
      <c r="F139" s="251">
        <v>-274988.27</v>
      </c>
      <c r="G139" s="251">
        <v>104381.48</v>
      </c>
      <c r="K139" s="232">
        <v>34800</v>
      </c>
      <c r="M139" s="251">
        <v>0</v>
      </c>
      <c r="P139" s="251">
        <v>342001.83</v>
      </c>
      <c r="Q139" s="73">
        <v>343312.84</v>
      </c>
      <c r="T139" s="73">
        <v>547038.91</v>
      </c>
      <c r="X139" s="90">
        <v>672050</v>
      </c>
      <c r="Y139" s="90">
        <v>24344</v>
      </c>
      <c r="Z139" s="90">
        <v>808941</v>
      </c>
      <c r="AC139" s="90">
        <v>327748.68</v>
      </c>
      <c r="AD139" s="90">
        <v>121233.74</v>
      </c>
    </row>
    <row r="140" spans="1:30" x14ac:dyDescent="0.2">
      <c r="A140" s="250" t="s">
        <v>3349</v>
      </c>
      <c r="B140" s="89">
        <v>430112.31</v>
      </c>
      <c r="C140" s="89">
        <v>40950</v>
      </c>
      <c r="D140" s="89">
        <v>420818.1</v>
      </c>
      <c r="F140" s="251">
        <v>133383.32999999999</v>
      </c>
      <c r="G140" s="251">
        <v>62128.99</v>
      </c>
      <c r="Q140" s="73">
        <v>1627802.29</v>
      </c>
      <c r="T140" s="73">
        <v>538174.21</v>
      </c>
      <c r="V140" s="73">
        <v>16.309999999999999</v>
      </c>
      <c r="X140" s="90">
        <v>346150</v>
      </c>
      <c r="Z140" s="90">
        <v>496187</v>
      </c>
      <c r="AC140" s="90">
        <v>208910.32</v>
      </c>
      <c r="AD140" s="90">
        <v>18976.099999999999</v>
      </c>
    </row>
    <row r="141" spans="1:30" x14ac:dyDescent="0.2">
      <c r="A141" s="250" t="s">
        <v>3350</v>
      </c>
      <c r="B141" s="89">
        <v>995864.18</v>
      </c>
      <c r="D141" s="89">
        <v>648307.82999999996</v>
      </c>
      <c r="F141" s="251">
        <v>17</v>
      </c>
      <c r="G141" s="251">
        <v>80564.94</v>
      </c>
      <c r="P141" s="251">
        <v>599255.74</v>
      </c>
      <c r="Q141" s="73">
        <v>2560000</v>
      </c>
      <c r="T141" s="73">
        <v>655464.89</v>
      </c>
      <c r="X141" s="90">
        <v>411150</v>
      </c>
      <c r="Z141" s="90">
        <v>532719</v>
      </c>
      <c r="AC141" s="90">
        <v>136375.4</v>
      </c>
      <c r="AD141" s="90">
        <v>14311.23</v>
      </c>
    </row>
    <row r="142" spans="1:30" x14ac:dyDescent="0.2">
      <c r="A142" s="250" t="s">
        <v>3351</v>
      </c>
      <c r="B142" s="89">
        <v>609349.73</v>
      </c>
      <c r="D142" s="89">
        <v>10640</v>
      </c>
      <c r="F142" s="251">
        <v>739328.36</v>
      </c>
      <c r="G142" s="251">
        <v>90639.26</v>
      </c>
      <c r="N142" s="251">
        <v>1000</v>
      </c>
      <c r="T142" s="73">
        <v>313866.17</v>
      </c>
      <c r="V142" s="73">
        <v>22.97</v>
      </c>
      <c r="X142" s="90">
        <v>695520</v>
      </c>
      <c r="Y142" s="90">
        <v>785673.12</v>
      </c>
      <c r="Z142" s="90">
        <v>1152039</v>
      </c>
      <c r="AB142" s="90">
        <v>5720</v>
      </c>
      <c r="AC142" s="90">
        <v>370677.73</v>
      </c>
      <c r="AD142" s="90">
        <v>35964.019999999997</v>
      </c>
    </row>
    <row r="143" spans="1:30" x14ac:dyDescent="0.2">
      <c r="A143" s="250" t="s">
        <v>3352</v>
      </c>
      <c r="B143" s="89">
        <v>798896.97</v>
      </c>
      <c r="D143" s="89">
        <v>50145.83</v>
      </c>
      <c r="F143" s="251">
        <v>1634589.91</v>
      </c>
      <c r="G143" s="251">
        <v>77267.91</v>
      </c>
      <c r="P143" s="251">
        <v>7270.02</v>
      </c>
      <c r="Q143" s="73">
        <v>2368242.5</v>
      </c>
      <c r="T143" s="73">
        <v>371795.12</v>
      </c>
      <c r="U143" s="73">
        <v>250000</v>
      </c>
      <c r="V143" s="73">
        <v>2.99</v>
      </c>
      <c r="X143" s="90">
        <v>544570</v>
      </c>
      <c r="Z143" s="90">
        <v>671070</v>
      </c>
      <c r="AC143" s="90">
        <v>196410.63</v>
      </c>
      <c r="AD143" s="90">
        <v>106829.93</v>
      </c>
    </row>
    <row r="144" spans="1:30" x14ac:dyDescent="0.2">
      <c r="A144" s="250" t="s">
        <v>3353</v>
      </c>
      <c r="B144" s="89">
        <v>557721.96</v>
      </c>
      <c r="D144" s="89">
        <v>78293.39</v>
      </c>
      <c r="F144" s="251">
        <v>1801303.15</v>
      </c>
      <c r="G144" s="251">
        <v>101081.89</v>
      </c>
      <c r="J144" s="232">
        <v>30000</v>
      </c>
      <c r="Q144" s="73">
        <v>1552681.09</v>
      </c>
      <c r="T144" s="73">
        <v>400552.98</v>
      </c>
      <c r="X144" s="90">
        <v>293190</v>
      </c>
      <c r="Y144" s="90">
        <v>23675.05</v>
      </c>
      <c r="Z144" s="90">
        <v>386073</v>
      </c>
      <c r="AC144" s="90">
        <v>158413.51</v>
      </c>
      <c r="AD144" s="90">
        <v>74171.210000000006</v>
      </c>
    </row>
    <row r="145" spans="1:32" x14ac:dyDescent="0.2">
      <c r="A145" s="250" t="s">
        <v>3368</v>
      </c>
      <c r="B145" s="89">
        <v>1002285.98</v>
      </c>
      <c r="C145" s="89">
        <v>92365</v>
      </c>
      <c r="D145" s="89">
        <v>151619.57999999999</v>
      </c>
      <c r="F145" s="251">
        <v>1504001.68</v>
      </c>
      <c r="G145" s="251">
        <v>703042.64</v>
      </c>
      <c r="K145" s="232">
        <v>105000</v>
      </c>
      <c r="P145" s="251">
        <v>443068.66</v>
      </c>
      <c r="Q145" s="73">
        <v>2662147.65</v>
      </c>
      <c r="T145" s="73">
        <v>548442.21</v>
      </c>
      <c r="X145" s="90">
        <v>198055</v>
      </c>
      <c r="Z145" s="90">
        <v>250435</v>
      </c>
      <c r="AC145" s="90">
        <v>205372.12</v>
      </c>
      <c r="AD145" s="90">
        <v>52280.35</v>
      </c>
    </row>
    <row r="146" spans="1:32" x14ac:dyDescent="0.2">
      <c r="A146" s="250" t="s">
        <v>3354</v>
      </c>
      <c r="B146" s="89">
        <v>315529.89</v>
      </c>
      <c r="C146" s="89">
        <v>36818</v>
      </c>
      <c r="D146" s="89">
        <v>310104.53999999998</v>
      </c>
      <c r="F146" s="251">
        <v>4</v>
      </c>
      <c r="G146" s="251">
        <v>-2264.1</v>
      </c>
      <c r="K146" s="232">
        <v>950</v>
      </c>
      <c r="P146" s="251">
        <v>-1322982.53</v>
      </c>
      <c r="Q146" s="73">
        <v>1849445.73</v>
      </c>
      <c r="T146" s="73">
        <v>479410.67</v>
      </c>
      <c r="V146" s="73">
        <v>20.23</v>
      </c>
      <c r="X146" s="90">
        <v>617170.5</v>
      </c>
      <c r="Y146" s="90">
        <v>149850</v>
      </c>
      <c r="Z146" s="90">
        <v>697870.5</v>
      </c>
      <c r="AB146" s="90">
        <v>3520</v>
      </c>
      <c r="AC146" s="90">
        <v>290425.73</v>
      </c>
      <c r="AD146" s="90">
        <v>41582.04</v>
      </c>
    </row>
    <row r="147" spans="1:32" x14ac:dyDescent="0.2">
      <c r="A147" s="250" t="s">
        <v>3355</v>
      </c>
      <c r="B147" s="89">
        <v>229530.39</v>
      </c>
      <c r="C147" s="89">
        <v>80000</v>
      </c>
      <c r="D147" s="89">
        <v>102911.37</v>
      </c>
      <c r="F147" s="251">
        <v>108710.56</v>
      </c>
      <c r="G147" s="251">
        <v>96872.62</v>
      </c>
      <c r="J147" s="232">
        <v>14000</v>
      </c>
      <c r="K147" s="232">
        <v>28789</v>
      </c>
      <c r="P147" s="251">
        <v>-2031201.46</v>
      </c>
      <c r="Q147" s="73">
        <v>2606531.4300000002</v>
      </c>
      <c r="T147" s="73">
        <v>417479.13</v>
      </c>
      <c r="V147" s="73">
        <v>22.02</v>
      </c>
      <c r="X147" s="90">
        <v>412089.5</v>
      </c>
      <c r="Y147" s="90">
        <v>184110</v>
      </c>
      <c r="Z147" s="90">
        <v>607689.5</v>
      </c>
      <c r="AA147" s="90">
        <v>4908</v>
      </c>
      <c r="AC147" s="90">
        <v>371350.24</v>
      </c>
      <c r="AD147" s="90">
        <v>27895.34</v>
      </c>
      <c r="AF147" s="251">
        <v>500</v>
      </c>
    </row>
    <row r="148" spans="1:32" x14ac:dyDescent="0.2">
      <c r="A148" s="250" t="s">
        <v>3356</v>
      </c>
      <c r="B148" s="89">
        <v>228968</v>
      </c>
      <c r="D148" s="89">
        <v>42328.639999999999</v>
      </c>
      <c r="F148" s="251">
        <v>36520.269999999997</v>
      </c>
      <c r="G148" s="251">
        <v>38060.199999999997</v>
      </c>
      <c r="K148" s="232">
        <v>34780</v>
      </c>
      <c r="M148" s="251">
        <v>840.7</v>
      </c>
      <c r="P148" s="251">
        <v>-976329.05</v>
      </c>
      <c r="Q148" s="73">
        <v>1289115.33</v>
      </c>
      <c r="T148" s="73">
        <v>550953.86</v>
      </c>
      <c r="V148" s="73">
        <v>19.07</v>
      </c>
      <c r="X148" s="90">
        <v>611210</v>
      </c>
      <c r="Y148" s="90">
        <v>70000</v>
      </c>
      <c r="Z148" s="90">
        <v>678910</v>
      </c>
      <c r="AA148" s="90">
        <v>1760</v>
      </c>
      <c r="AC148" s="90">
        <v>361875.67</v>
      </c>
      <c r="AD148" s="90">
        <v>31208.13</v>
      </c>
      <c r="AF148" s="251">
        <v>-70000</v>
      </c>
    </row>
    <row r="149" spans="1:32" x14ac:dyDescent="0.2">
      <c r="A149" s="250" t="s">
        <v>3357</v>
      </c>
      <c r="B149" s="89">
        <v>197350.21</v>
      </c>
      <c r="D149" s="89">
        <v>13607.68</v>
      </c>
      <c r="F149" s="251">
        <v>1993334.84</v>
      </c>
      <c r="G149" s="251">
        <v>121918.18</v>
      </c>
      <c r="K149" s="232">
        <v>30315.200000000001</v>
      </c>
      <c r="P149" s="251">
        <v>48458.77</v>
      </c>
      <c r="Q149" s="73">
        <v>2316929.4300000002</v>
      </c>
      <c r="T149" s="73">
        <v>408132.41</v>
      </c>
      <c r="V149" s="73">
        <v>18.28</v>
      </c>
      <c r="X149" s="90">
        <v>518530</v>
      </c>
      <c r="Y149" s="90">
        <v>63220.4</v>
      </c>
      <c r="Z149" s="90">
        <v>664300.4</v>
      </c>
      <c r="AA149" s="90">
        <v>1760</v>
      </c>
      <c r="AC149" s="90">
        <v>292173.12</v>
      </c>
      <c r="AD149" s="90">
        <v>99754.06</v>
      </c>
    </row>
    <row r="150" spans="1:32" x14ac:dyDescent="0.2">
      <c r="A150" s="250" t="s">
        <v>3358</v>
      </c>
      <c r="B150" s="89">
        <v>241015.89</v>
      </c>
      <c r="D150" s="89">
        <v>50315.15</v>
      </c>
      <c r="F150" s="251">
        <v>994774.77</v>
      </c>
      <c r="G150" s="251">
        <v>65601.350000000006</v>
      </c>
      <c r="K150" s="232">
        <v>15783.13</v>
      </c>
      <c r="P150" s="251">
        <v>-1320289.94</v>
      </c>
      <c r="Q150" s="73">
        <v>2601070</v>
      </c>
      <c r="T150" s="73">
        <v>465912.8</v>
      </c>
      <c r="U150" s="73">
        <v>70000</v>
      </c>
      <c r="X150" s="90">
        <v>268150</v>
      </c>
      <c r="Y150" s="90">
        <v>40800</v>
      </c>
      <c r="Z150" s="90">
        <v>447385</v>
      </c>
      <c r="AB150" s="90">
        <v>4280</v>
      </c>
      <c r="AC150" s="90">
        <v>282274.90000000002</v>
      </c>
      <c r="AD150" s="90">
        <v>54085.93</v>
      </c>
    </row>
    <row r="151" spans="1:32" x14ac:dyDescent="0.2">
      <c r="A151" s="250" t="s">
        <v>3312</v>
      </c>
      <c r="B151" s="89">
        <v>640975.84</v>
      </c>
      <c r="D151" s="89">
        <v>129579.42</v>
      </c>
      <c r="F151" s="251">
        <v>637420.19999999995</v>
      </c>
      <c r="G151" s="251">
        <v>96322.65</v>
      </c>
      <c r="L151" s="232">
        <v>7650</v>
      </c>
      <c r="M151" s="251">
        <v>7650</v>
      </c>
      <c r="P151" s="251">
        <v>-259593.17</v>
      </c>
      <c r="Q151" s="73">
        <v>1474940.27</v>
      </c>
      <c r="T151" s="73">
        <v>619011.73</v>
      </c>
      <c r="X151" s="90">
        <v>542756</v>
      </c>
      <c r="Y151" s="90">
        <v>100800</v>
      </c>
      <c r="Z151" s="90">
        <v>723670</v>
      </c>
      <c r="AC151" s="90">
        <v>119841.93</v>
      </c>
      <c r="AD151" s="90">
        <v>130951.79</v>
      </c>
    </row>
    <row r="152" spans="1:32" x14ac:dyDescent="0.2">
      <c r="A152" s="250" t="s">
        <v>3313</v>
      </c>
      <c r="B152" s="89">
        <v>492187.05</v>
      </c>
      <c r="D152" s="89">
        <v>148055.51999999999</v>
      </c>
      <c r="F152" s="251">
        <v>-63234.06</v>
      </c>
      <c r="G152" s="251">
        <v>-228031.8</v>
      </c>
      <c r="I152" s="232">
        <v>120500</v>
      </c>
      <c r="L152" s="232">
        <v>30700</v>
      </c>
      <c r="P152" s="251">
        <v>-1029105.22</v>
      </c>
      <c r="Q152" s="73">
        <v>1115345.6000000001</v>
      </c>
      <c r="T152" s="73">
        <v>568495.27</v>
      </c>
      <c r="V152" s="73">
        <v>2.59</v>
      </c>
      <c r="X152" s="90">
        <v>458400</v>
      </c>
      <c r="Y152" s="90">
        <v>41600</v>
      </c>
      <c r="Z152" s="90">
        <v>551650</v>
      </c>
      <c r="AC152" s="90">
        <v>104543.35</v>
      </c>
      <c r="AD152" s="90">
        <v>55336.18</v>
      </c>
    </row>
    <row r="153" spans="1:32" x14ac:dyDescent="0.2">
      <c r="A153" s="250" t="s">
        <v>3316</v>
      </c>
      <c r="B153" s="89">
        <v>747204.86</v>
      </c>
      <c r="D153" s="89">
        <v>113216.67</v>
      </c>
      <c r="F153" s="251">
        <v>521326.5</v>
      </c>
      <c r="G153" s="251">
        <v>117904.85</v>
      </c>
      <c r="J153" s="232">
        <v>0</v>
      </c>
      <c r="K153" s="232">
        <v>7050</v>
      </c>
      <c r="L153" s="232">
        <v>76400</v>
      </c>
      <c r="P153" s="251">
        <v>263132.26</v>
      </c>
      <c r="Q153" s="73">
        <v>1286034.42</v>
      </c>
      <c r="T153" s="73">
        <v>256739.89</v>
      </c>
      <c r="V153" s="73">
        <v>29.72</v>
      </c>
      <c r="X153" s="90">
        <v>600170</v>
      </c>
      <c r="Y153" s="90">
        <v>180336</v>
      </c>
      <c r="Z153" s="90">
        <v>693628</v>
      </c>
      <c r="AC153" s="90">
        <v>364143.37</v>
      </c>
      <c r="AD153" s="90">
        <v>40829.040000000001</v>
      </c>
      <c r="AF153" s="251">
        <v>1000</v>
      </c>
    </row>
    <row r="154" spans="1:32" x14ac:dyDescent="0.2">
      <c r="A154" s="250" t="s">
        <v>3365</v>
      </c>
      <c r="B154" s="89">
        <v>186607.64</v>
      </c>
      <c r="D154" s="89">
        <v>91593.86</v>
      </c>
      <c r="F154" s="251">
        <v>947476.9</v>
      </c>
      <c r="G154" s="251">
        <v>69107.7</v>
      </c>
      <c r="K154" s="232">
        <v>7050</v>
      </c>
      <c r="L154" s="232">
        <v>0</v>
      </c>
      <c r="P154" s="251">
        <v>-857407.63</v>
      </c>
      <c r="Q154" s="73">
        <v>1993235.29</v>
      </c>
      <c r="T154" s="73">
        <v>466828.19</v>
      </c>
      <c r="X154" s="90">
        <v>530900</v>
      </c>
      <c r="Y154" s="90">
        <v>81600</v>
      </c>
      <c r="Z154" s="90">
        <v>574500</v>
      </c>
      <c r="AC154" s="90">
        <v>202367</v>
      </c>
      <c r="AD154" s="90">
        <v>93936.75</v>
      </c>
    </row>
    <row r="177" spans="1:31" x14ac:dyDescent="0.2">
      <c r="A177" s="250"/>
    </row>
    <row r="180" spans="1:31" s="228" customFormat="1" x14ac:dyDescent="0.2">
      <c r="B180" s="234"/>
      <c r="C180" s="234"/>
      <c r="D180" s="234"/>
      <c r="I180" s="333"/>
      <c r="J180" s="333"/>
      <c r="K180" s="333"/>
      <c r="L180" s="333"/>
      <c r="Q180" s="235"/>
      <c r="R180" s="235"/>
      <c r="S180" s="235"/>
      <c r="T180" s="235"/>
      <c r="U180" s="235"/>
      <c r="V180" s="235"/>
      <c r="W180" s="235"/>
      <c r="X180" s="236"/>
      <c r="Y180" s="236"/>
      <c r="Z180" s="236"/>
      <c r="AA180" s="236"/>
      <c r="AB180" s="236"/>
      <c r="AC180" s="236"/>
      <c r="AD180" s="236"/>
      <c r="AE180" s="23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P180"/>
  <sheetViews>
    <sheetView topLeftCell="A10" zoomScale="68" zoomScaleNormal="68" workbookViewId="0">
      <selection activeCell="A41" sqref="A41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71" bestFit="1" customWidth="1"/>
    <col min="4" max="4" width="26.625" style="58" customWidth="1"/>
    <col min="5" max="5" width="33.125" style="251"/>
    <col min="6" max="9" width="33.125" style="89"/>
    <col min="10" max="12" width="33.125" style="251"/>
    <col min="13" max="13" width="33.125" style="44"/>
    <col min="14" max="17" width="33.125" style="232"/>
    <col min="18" max="20" width="33.125" style="251"/>
    <col min="21" max="21" width="33.125" style="44"/>
    <col min="22" max="29" width="33.125" style="339"/>
    <col min="30" max="36" width="33.125" style="338"/>
    <col min="37" max="37" width="19" style="76" bestFit="1" customWidth="1"/>
    <col min="38" max="38" width="15.5" style="31" bestFit="1" customWidth="1"/>
    <col min="39" max="39" width="15.125" style="21" bestFit="1" customWidth="1"/>
    <col min="40" max="40" width="15.125" style="15" bestFit="1" customWidth="1"/>
    <col min="41" max="41" width="15.125" style="16" bestFit="1" customWidth="1"/>
    <col min="42" max="42" width="16.875" style="21" bestFit="1" customWidth="1"/>
  </cols>
  <sheetData>
    <row r="1" spans="1:42" x14ac:dyDescent="0.2">
      <c r="E1" s="250" t="s">
        <v>2457</v>
      </c>
      <c r="F1" s="89" t="s">
        <v>2458</v>
      </c>
      <c r="G1" s="89" t="s">
        <v>2459</v>
      </c>
      <c r="H1" s="89" t="s">
        <v>2460</v>
      </c>
      <c r="I1" s="89" t="s">
        <v>2607</v>
      </c>
      <c r="J1" s="251" t="s">
        <v>2461</v>
      </c>
      <c r="K1" s="251" t="s">
        <v>2462</v>
      </c>
      <c r="L1" s="251" t="s">
        <v>2463</v>
      </c>
      <c r="M1" s="44" t="s">
        <v>2609</v>
      </c>
      <c r="N1" s="232" t="s">
        <v>2464</v>
      </c>
      <c r="O1" s="232" t="s">
        <v>2465</v>
      </c>
      <c r="P1" s="232" t="s">
        <v>2468</v>
      </c>
      <c r="Q1" s="232" t="s">
        <v>2469</v>
      </c>
      <c r="R1" s="251" t="s">
        <v>2470</v>
      </c>
      <c r="S1" s="251" t="s">
        <v>2471</v>
      </c>
      <c r="T1" s="251" t="s">
        <v>2472</v>
      </c>
      <c r="U1" s="44" t="s">
        <v>2473</v>
      </c>
      <c r="V1" s="339" t="s">
        <v>3217</v>
      </c>
      <c r="W1" s="339" t="s">
        <v>2474</v>
      </c>
      <c r="X1" s="339" t="s">
        <v>2475</v>
      </c>
      <c r="Y1" s="339" t="s">
        <v>2476</v>
      </c>
      <c r="Z1" s="339" t="s">
        <v>2477</v>
      </c>
      <c r="AA1" s="339" t="s">
        <v>2611</v>
      </c>
      <c r="AB1" s="339" t="s">
        <v>2478</v>
      </c>
      <c r="AC1" s="339" t="s">
        <v>2480</v>
      </c>
      <c r="AD1" s="338" t="s">
        <v>2481</v>
      </c>
      <c r="AE1" s="338" t="s">
        <v>2482</v>
      </c>
      <c r="AF1" s="338" t="s">
        <v>2483</v>
      </c>
      <c r="AG1" s="338" t="s">
        <v>2484</v>
      </c>
      <c r="AH1" s="338" t="s">
        <v>2485</v>
      </c>
      <c r="AI1" s="338" t="s">
        <v>2613</v>
      </c>
      <c r="AJ1" s="338" t="s">
        <v>2487</v>
      </c>
      <c r="AK1" s="76" t="s">
        <v>6</v>
      </c>
      <c r="AL1" s="31" t="s">
        <v>7</v>
      </c>
      <c r="AM1" s="21" t="s">
        <v>8</v>
      </c>
      <c r="AN1" s="15" t="s">
        <v>9</v>
      </c>
      <c r="AO1" s="16" t="s">
        <v>10</v>
      </c>
      <c r="AP1" s="21" t="s">
        <v>11</v>
      </c>
    </row>
    <row r="2" spans="1:42" x14ac:dyDescent="0.2">
      <c r="E2" s="250" t="s">
        <v>2488</v>
      </c>
      <c r="F2" s="89" t="s">
        <v>2489</v>
      </c>
      <c r="G2" s="89" t="s">
        <v>2490</v>
      </c>
      <c r="H2" s="89" t="s">
        <v>2491</v>
      </c>
      <c r="I2" s="89" t="s">
        <v>2614</v>
      </c>
      <c r="J2" s="251" t="s">
        <v>2492</v>
      </c>
      <c r="K2" s="251" t="s">
        <v>2493</v>
      </c>
      <c r="L2" s="251" t="s">
        <v>2494</v>
      </c>
      <c r="M2" s="44" t="s">
        <v>2616</v>
      </c>
      <c r="N2" s="232" t="s">
        <v>2495</v>
      </c>
      <c r="O2" s="232" t="s">
        <v>2496</v>
      </c>
      <c r="P2" s="232" t="s">
        <v>2499</v>
      </c>
      <c r="Q2" s="232" t="s">
        <v>2500</v>
      </c>
      <c r="R2" s="251" t="s">
        <v>2501</v>
      </c>
      <c r="S2" s="251" t="s">
        <v>2502</v>
      </c>
      <c r="T2" s="251" t="s">
        <v>2503</v>
      </c>
      <c r="U2" s="44" t="s">
        <v>2504</v>
      </c>
      <c r="V2" s="339" t="s">
        <v>3218</v>
      </c>
      <c r="W2" s="339" t="s">
        <v>2505</v>
      </c>
      <c r="X2" s="339" t="s">
        <v>2506</v>
      </c>
      <c r="Y2" s="339" t="s">
        <v>2507</v>
      </c>
      <c r="Z2" s="339" t="s">
        <v>2508</v>
      </c>
      <c r="AA2" s="339" t="s">
        <v>2618</v>
      </c>
      <c r="AB2" s="339" t="s">
        <v>2509</v>
      </c>
      <c r="AC2" s="339" t="s">
        <v>2511</v>
      </c>
      <c r="AD2" s="338" t="s">
        <v>2512</v>
      </c>
      <c r="AE2" s="338" t="s">
        <v>2513</v>
      </c>
      <c r="AF2" s="338" t="s">
        <v>2514</v>
      </c>
      <c r="AG2" s="338" t="s">
        <v>2515</v>
      </c>
      <c r="AH2" s="338" t="s">
        <v>2516</v>
      </c>
      <c r="AI2" s="338" t="s">
        <v>2620</v>
      </c>
      <c r="AJ2" s="338" t="s">
        <v>2518</v>
      </c>
    </row>
    <row r="3" spans="1:42" x14ac:dyDescent="0.2">
      <c r="E3" s="250" t="s">
        <v>2519</v>
      </c>
      <c r="F3" s="89">
        <v>77306954.310000002</v>
      </c>
      <c r="G3" s="89">
        <v>606407</v>
      </c>
      <c r="H3" s="89">
        <v>17837624.079999998</v>
      </c>
      <c r="I3" s="89">
        <v>31.54</v>
      </c>
      <c r="J3" s="251">
        <v>106544035.15000001</v>
      </c>
      <c r="K3" s="251">
        <v>33737454.520000003</v>
      </c>
      <c r="L3" s="251">
        <v>464.73</v>
      </c>
      <c r="M3" s="44">
        <v>315400</v>
      </c>
      <c r="N3" s="232">
        <v>447900</v>
      </c>
      <c r="O3" s="232">
        <v>3148182.97</v>
      </c>
      <c r="P3" s="232">
        <v>2579150.73</v>
      </c>
      <c r="Q3" s="232">
        <v>758674.37</v>
      </c>
      <c r="R3" s="251">
        <v>586996</v>
      </c>
      <c r="S3" s="251">
        <v>-246434.05</v>
      </c>
      <c r="T3" s="251">
        <v>294581.89</v>
      </c>
      <c r="U3" s="44">
        <v>273748269.48000002</v>
      </c>
      <c r="V3" s="339">
        <v>16</v>
      </c>
      <c r="W3" s="339">
        <v>2569.0100000000002</v>
      </c>
      <c r="X3" s="339">
        <v>69416624.599999994</v>
      </c>
      <c r="Y3" s="339">
        <v>2873338.64</v>
      </c>
      <c r="Z3" s="339">
        <v>12695.03</v>
      </c>
      <c r="AA3" s="339">
        <v>2300</v>
      </c>
      <c r="AB3" s="339">
        <v>73076733.980000004</v>
      </c>
      <c r="AC3" s="339">
        <v>9915356.9299999997</v>
      </c>
      <c r="AD3" s="338">
        <v>90365665.810000002</v>
      </c>
      <c r="AE3" s="338">
        <v>17228</v>
      </c>
      <c r="AF3" s="338">
        <v>221002.96</v>
      </c>
      <c r="AG3" s="338">
        <v>31804601.710000001</v>
      </c>
      <c r="AH3" s="338">
        <v>9635297.1500000004</v>
      </c>
      <c r="AI3" s="338">
        <v>19902</v>
      </c>
      <c r="AJ3" s="338">
        <v>136040.88</v>
      </c>
      <c r="AK3" s="76">
        <f t="shared" ref="AK3:AP3" si="0">SUM(AK4:AK154)</f>
        <v>95751016.929999962</v>
      </c>
      <c r="AL3" s="31">
        <f t="shared" si="0"/>
        <v>6933908.0700000003</v>
      </c>
      <c r="AM3" s="21">
        <f t="shared" si="0"/>
        <v>88817108.859999999</v>
      </c>
      <c r="AN3" s="15">
        <f t="shared" si="0"/>
        <v>155299634.19000012</v>
      </c>
      <c r="AO3" s="16">
        <f t="shared" si="0"/>
        <v>132199738.50999995</v>
      </c>
      <c r="AP3" s="26">
        <f t="shared" si="0"/>
        <v>23099895.679999996</v>
      </c>
    </row>
    <row r="4" spans="1:42" x14ac:dyDescent="0.2">
      <c r="A4" t="s">
        <v>536</v>
      </c>
      <c r="B4" t="s">
        <v>538</v>
      </c>
      <c r="C4" s="71">
        <v>3670</v>
      </c>
      <c r="D4" s="58" t="s">
        <v>1264</v>
      </c>
      <c r="E4" s="250" t="s">
        <v>3219</v>
      </c>
      <c r="F4" s="89">
        <v>781686.7</v>
      </c>
      <c r="H4" s="89">
        <v>82785.16</v>
      </c>
      <c r="J4" s="251">
        <v>133187.72</v>
      </c>
      <c r="K4" s="251">
        <v>106596.97</v>
      </c>
      <c r="O4" s="232">
        <v>26156</v>
      </c>
      <c r="R4" s="251">
        <v>1500</v>
      </c>
      <c r="S4" s="251">
        <v>4655.03</v>
      </c>
      <c r="U4" s="44">
        <v>2193223.69</v>
      </c>
      <c r="X4" s="339">
        <v>701756.34</v>
      </c>
      <c r="Z4" s="339">
        <v>128.88999999999999</v>
      </c>
      <c r="AB4" s="339">
        <v>615570</v>
      </c>
      <c r="AD4" s="338">
        <v>670927</v>
      </c>
      <c r="AG4" s="338">
        <v>205507.02</v>
      </c>
      <c r="AH4" s="338">
        <v>12911.9</v>
      </c>
      <c r="AK4" s="76">
        <f>SUM(F4:I4)</f>
        <v>864471.86</v>
      </c>
      <c r="AL4" s="31">
        <f>SUM(N4:Q4)</f>
        <v>26156</v>
      </c>
      <c r="AM4" s="21">
        <f>AK4-AL4</f>
        <v>838315.86</v>
      </c>
      <c r="AN4" s="15">
        <f>SUM(V4:AC4)</f>
        <v>1317455.23</v>
      </c>
      <c r="AO4" s="16">
        <f>SUM(AD4:AJ4)</f>
        <v>889345.92</v>
      </c>
      <c r="AP4" s="26">
        <f>AN4-AO4</f>
        <v>428109.30999999994</v>
      </c>
    </row>
    <row r="5" spans="1:42" x14ac:dyDescent="0.2">
      <c r="A5" t="s">
        <v>536</v>
      </c>
      <c r="B5" t="s">
        <v>538</v>
      </c>
      <c r="C5" s="71">
        <v>5165</v>
      </c>
      <c r="D5" s="58" t="s">
        <v>1265</v>
      </c>
      <c r="E5" s="250" t="s">
        <v>3220</v>
      </c>
      <c r="F5" s="89">
        <v>1009254.26</v>
      </c>
      <c r="H5" s="89">
        <v>113127.39</v>
      </c>
      <c r="J5" s="251">
        <v>873586.56</v>
      </c>
      <c r="K5" s="251">
        <v>609367.44999999995</v>
      </c>
      <c r="O5" s="232">
        <v>18928</v>
      </c>
      <c r="R5" s="251">
        <v>3000</v>
      </c>
      <c r="U5" s="44">
        <v>1265427.9099999999</v>
      </c>
      <c r="X5" s="339">
        <v>876820.54</v>
      </c>
      <c r="Z5" s="339">
        <v>10.78</v>
      </c>
      <c r="AB5" s="339">
        <v>779550</v>
      </c>
      <c r="AD5" s="338">
        <v>867195</v>
      </c>
      <c r="AG5" s="338">
        <v>249721.5</v>
      </c>
      <c r="AH5" s="338">
        <v>4166.6499999999996</v>
      </c>
      <c r="AK5" s="76">
        <f t="shared" ref="AK5:AK68" si="1">SUM(F5:I5)</f>
        <v>1122381.6499999999</v>
      </c>
      <c r="AL5" s="31">
        <f t="shared" ref="AL5:AL68" si="2">SUM(N5:Q5)</f>
        <v>18928</v>
      </c>
      <c r="AM5" s="21">
        <f t="shared" ref="AM5:AM68" si="3">AK5-AL5</f>
        <v>1103453.6499999999</v>
      </c>
      <c r="AN5" s="15">
        <f t="shared" ref="AN5:AN68" si="4">SUM(V5:AC5)</f>
        <v>1656381.32</v>
      </c>
      <c r="AO5" s="16">
        <f t="shared" ref="AO5:AO68" si="5">SUM(AD5:AJ5)</f>
        <v>1121083.1499999999</v>
      </c>
      <c r="AP5" s="26">
        <f t="shared" ref="AP5:AP68" si="6">AN5-AO5</f>
        <v>535298.17000000016</v>
      </c>
    </row>
    <row r="6" spans="1:42" x14ac:dyDescent="0.2">
      <c r="A6" t="s">
        <v>536</v>
      </c>
      <c r="B6" t="s">
        <v>538</v>
      </c>
      <c r="C6" s="71">
        <v>4663</v>
      </c>
      <c r="D6" s="58" t="s">
        <v>1266</v>
      </c>
      <c r="E6" s="250" t="s">
        <v>3221</v>
      </c>
      <c r="F6" s="89">
        <v>609818.15</v>
      </c>
      <c r="H6" s="89">
        <v>104341.18</v>
      </c>
      <c r="J6" s="251">
        <v>1015984.14</v>
      </c>
      <c r="K6" s="251">
        <v>749214.91</v>
      </c>
      <c r="N6" s="232">
        <v>4000</v>
      </c>
      <c r="O6" s="232">
        <v>12230</v>
      </c>
      <c r="Q6" s="232">
        <v>46255.91</v>
      </c>
      <c r="U6" s="44">
        <v>3482828.65</v>
      </c>
      <c r="X6" s="339">
        <v>589592.27</v>
      </c>
      <c r="Y6" s="339">
        <v>97390</v>
      </c>
      <c r="Z6" s="339">
        <v>12.61</v>
      </c>
      <c r="AB6" s="339">
        <v>798500</v>
      </c>
      <c r="AD6" s="338">
        <v>880052</v>
      </c>
      <c r="AG6" s="338">
        <v>210511.54</v>
      </c>
      <c r="AH6" s="338">
        <v>67381.649999999994</v>
      </c>
      <c r="AK6" s="76">
        <f t="shared" si="1"/>
        <v>714159.33000000007</v>
      </c>
      <c r="AL6" s="31">
        <f t="shared" si="2"/>
        <v>62485.91</v>
      </c>
      <c r="AM6" s="21">
        <f t="shared" si="3"/>
        <v>651673.42000000004</v>
      </c>
      <c r="AN6" s="15">
        <f t="shared" si="4"/>
        <v>1485494.88</v>
      </c>
      <c r="AO6" s="16">
        <f t="shared" si="5"/>
        <v>1157945.19</v>
      </c>
      <c r="AP6" s="26">
        <f t="shared" si="6"/>
        <v>327549.68999999994</v>
      </c>
    </row>
    <row r="7" spans="1:42" x14ac:dyDescent="0.2">
      <c r="A7" t="s">
        <v>536</v>
      </c>
      <c r="B7" t="s">
        <v>538</v>
      </c>
      <c r="C7" s="71">
        <v>4364</v>
      </c>
      <c r="D7" s="58" t="s">
        <v>1267</v>
      </c>
      <c r="E7" s="250" t="s">
        <v>3222</v>
      </c>
      <c r="F7" s="89">
        <v>620875.66</v>
      </c>
      <c r="H7" s="89">
        <v>147076.32</v>
      </c>
      <c r="J7" s="251">
        <v>369859.21</v>
      </c>
      <c r="K7" s="251">
        <v>349146.91</v>
      </c>
      <c r="N7" s="232">
        <v>4000</v>
      </c>
      <c r="O7" s="232">
        <v>147106.63</v>
      </c>
      <c r="R7" s="251">
        <v>24000</v>
      </c>
      <c r="U7" s="44">
        <v>3940312</v>
      </c>
      <c r="X7" s="339">
        <v>770023.22</v>
      </c>
      <c r="Z7" s="339">
        <v>6.66</v>
      </c>
      <c r="AB7" s="339">
        <v>240820</v>
      </c>
      <c r="AD7" s="338">
        <v>302206</v>
      </c>
      <c r="AG7" s="338">
        <v>278357.57</v>
      </c>
      <c r="AH7" s="338">
        <v>77366.8</v>
      </c>
      <c r="AK7" s="76">
        <f t="shared" si="1"/>
        <v>767951.98</v>
      </c>
      <c r="AL7" s="31">
        <f t="shared" si="2"/>
        <v>151106.63</v>
      </c>
      <c r="AM7" s="21">
        <f t="shared" si="3"/>
        <v>616845.35</v>
      </c>
      <c r="AN7" s="15">
        <f t="shared" si="4"/>
        <v>1010849.88</v>
      </c>
      <c r="AO7" s="16">
        <f t="shared" si="5"/>
        <v>657930.37000000011</v>
      </c>
      <c r="AP7" s="26">
        <f t="shared" si="6"/>
        <v>352919.50999999989</v>
      </c>
    </row>
    <row r="8" spans="1:42" x14ac:dyDescent="0.2">
      <c r="A8" t="s">
        <v>536</v>
      </c>
      <c r="B8" t="s">
        <v>538</v>
      </c>
      <c r="C8" s="71">
        <v>4222</v>
      </c>
      <c r="D8" s="58" t="s">
        <v>1268</v>
      </c>
      <c r="E8" s="250" t="s">
        <v>3223</v>
      </c>
      <c r="F8" s="89">
        <v>732532.67</v>
      </c>
      <c r="H8" s="89">
        <v>104472.38</v>
      </c>
      <c r="J8" s="251">
        <v>297960.86</v>
      </c>
      <c r="K8" s="251">
        <v>297635.82</v>
      </c>
      <c r="M8" s="44">
        <v>194900</v>
      </c>
      <c r="N8" s="232">
        <v>2000</v>
      </c>
      <c r="O8" s="232">
        <v>35404</v>
      </c>
      <c r="Q8" s="232">
        <v>173.9</v>
      </c>
      <c r="R8" s="251">
        <v>36000</v>
      </c>
      <c r="U8" s="44">
        <v>2735240.51</v>
      </c>
      <c r="X8" s="339">
        <v>537965.05000000005</v>
      </c>
      <c r="Z8" s="339">
        <v>4.83</v>
      </c>
      <c r="AB8" s="339">
        <v>459170</v>
      </c>
      <c r="AD8" s="338">
        <v>504824</v>
      </c>
      <c r="AG8" s="338">
        <v>223534.22</v>
      </c>
      <c r="AH8" s="338">
        <v>13541</v>
      </c>
      <c r="AK8" s="76">
        <f t="shared" si="1"/>
        <v>837005.05</v>
      </c>
      <c r="AL8" s="31">
        <f t="shared" si="2"/>
        <v>37577.9</v>
      </c>
      <c r="AM8" s="21">
        <f t="shared" si="3"/>
        <v>799427.15</v>
      </c>
      <c r="AN8" s="15">
        <f t="shared" si="4"/>
        <v>997139.88</v>
      </c>
      <c r="AO8" s="16">
        <f t="shared" si="5"/>
        <v>741899.22</v>
      </c>
      <c r="AP8" s="26">
        <f t="shared" si="6"/>
        <v>255240.66000000003</v>
      </c>
    </row>
    <row r="9" spans="1:42" x14ac:dyDescent="0.2">
      <c r="A9" t="s">
        <v>536</v>
      </c>
      <c r="B9" t="s">
        <v>538</v>
      </c>
      <c r="C9" s="71">
        <v>3681</v>
      </c>
      <c r="D9" s="58" t="s">
        <v>1269</v>
      </c>
      <c r="E9" s="250" t="s">
        <v>3224</v>
      </c>
      <c r="F9" s="89">
        <v>358605.45</v>
      </c>
      <c r="H9" s="89">
        <v>46047.28</v>
      </c>
      <c r="I9" s="89">
        <v>19.07</v>
      </c>
      <c r="J9" s="251">
        <v>757035.11</v>
      </c>
      <c r="K9" s="251">
        <v>1149024.6399999999</v>
      </c>
      <c r="O9" s="232">
        <v>31785</v>
      </c>
      <c r="R9" s="251">
        <v>18000</v>
      </c>
      <c r="T9" s="251">
        <v>181285.8</v>
      </c>
      <c r="U9" s="44">
        <v>2266802.89</v>
      </c>
      <c r="X9" s="339">
        <v>456633.85</v>
      </c>
      <c r="Z9" s="339">
        <v>4.1100000000000003</v>
      </c>
      <c r="AB9" s="339">
        <v>306016</v>
      </c>
      <c r="AD9" s="338">
        <v>350843</v>
      </c>
      <c r="AG9" s="338">
        <v>169628.83</v>
      </c>
      <c r="AH9" s="338">
        <v>9166.65</v>
      </c>
      <c r="AK9" s="76">
        <f t="shared" si="1"/>
        <v>404671.8</v>
      </c>
      <c r="AL9" s="31">
        <f t="shared" si="2"/>
        <v>31785</v>
      </c>
      <c r="AM9" s="21">
        <f t="shared" si="3"/>
        <v>372886.8</v>
      </c>
      <c r="AN9" s="15">
        <f t="shared" si="4"/>
        <v>762653.96</v>
      </c>
      <c r="AO9" s="16">
        <f t="shared" si="5"/>
        <v>529638.48</v>
      </c>
      <c r="AP9" s="26">
        <f t="shared" si="6"/>
        <v>233015.47999999998</v>
      </c>
    </row>
    <row r="10" spans="1:42" x14ac:dyDescent="0.2">
      <c r="A10" t="s">
        <v>536</v>
      </c>
      <c r="B10" t="s">
        <v>538</v>
      </c>
      <c r="C10" s="71">
        <v>2627</v>
      </c>
      <c r="D10" s="58" t="s">
        <v>1270</v>
      </c>
      <c r="E10" s="250" t="s">
        <v>3225</v>
      </c>
      <c r="F10" s="89">
        <v>705574.27</v>
      </c>
      <c r="H10" s="89">
        <v>133637.82999999999</v>
      </c>
      <c r="J10" s="251">
        <v>946372.39</v>
      </c>
      <c r="K10" s="251">
        <v>488877.03</v>
      </c>
      <c r="O10" s="232">
        <v>24278</v>
      </c>
      <c r="Q10" s="232">
        <v>0</v>
      </c>
      <c r="R10" s="251">
        <v>105000</v>
      </c>
      <c r="U10" s="44">
        <v>2678016.84</v>
      </c>
      <c r="X10" s="339">
        <v>668117.53</v>
      </c>
      <c r="Z10" s="339">
        <v>60.49</v>
      </c>
      <c r="AB10" s="339">
        <v>568000</v>
      </c>
      <c r="AD10" s="338">
        <v>622965</v>
      </c>
      <c r="AG10" s="338">
        <v>289145.45</v>
      </c>
      <c r="AH10" s="338">
        <v>121011.49</v>
      </c>
      <c r="AK10" s="76">
        <f t="shared" si="1"/>
        <v>839212.1</v>
      </c>
      <c r="AL10" s="31">
        <f t="shared" si="2"/>
        <v>24278</v>
      </c>
      <c r="AM10" s="21">
        <f t="shared" si="3"/>
        <v>814934.1</v>
      </c>
      <c r="AN10" s="15">
        <f t="shared" si="4"/>
        <v>1236178.02</v>
      </c>
      <c r="AO10" s="16">
        <f t="shared" si="5"/>
        <v>1033121.94</v>
      </c>
      <c r="AP10" s="26">
        <f t="shared" si="6"/>
        <v>203056.08000000007</v>
      </c>
    </row>
    <row r="11" spans="1:42" x14ac:dyDescent="0.2">
      <c r="A11" t="s">
        <v>536</v>
      </c>
      <c r="B11" t="s">
        <v>538</v>
      </c>
      <c r="C11" s="71">
        <v>2345</v>
      </c>
      <c r="D11" s="58" t="s">
        <v>1271</v>
      </c>
      <c r="E11" s="250" t="s">
        <v>3226</v>
      </c>
      <c r="F11" s="89">
        <v>691610.61</v>
      </c>
      <c r="H11" s="89">
        <v>213267.32</v>
      </c>
      <c r="J11" s="251">
        <v>1847380.35</v>
      </c>
      <c r="K11" s="251">
        <v>199231.85</v>
      </c>
      <c r="O11" s="232">
        <v>23140</v>
      </c>
      <c r="Q11" s="232">
        <v>25804.73</v>
      </c>
      <c r="R11" s="251">
        <v>40500</v>
      </c>
      <c r="U11" s="44">
        <v>585220.22</v>
      </c>
      <c r="X11" s="339">
        <v>686193.78</v>
      </c>
      <c r="Z11" s="339">
        <v>68.239999999999995</v>
      </c>
      <c r="AB11" s="339">
        <v>439920</v>
      </c>
      <c r="AD11" s="338">
        <v>527763</v>
      </c>
      <c r="AG11" s="338">
        <v>179825.04</v>
      </c>
      <c r="AH11" s="338">
        <v>76684.73</v>
      </c>
      <c r="AK11" s="76">
        <f t="shared" si="1"/>
        <v>904877.92999999993</v>
      </c>
      <c r="AL11" s="31">
        <f t="shared" si="2"/>
        <v>48944.729999999996</v>
      </c>
      <c r="AM11" s="21">
        <f t="shared" si="3"/>
        <v>855933.2</v>
      </c>
      <c r="AN11" s="15">
        <f t="shared" si="4"/>
        <v>1126182.02</v>
      </c>
      <c r="AO11" s="16">
        <f t="shared" si="5"/>
        <v>784272.77</v>
      </c>
      <c r="AP11" s="26">
        <f t="shared" si="6"/>
        <v>341909.25</v>
      </c>
    </row>
    <row r="12" spans="1:42" x14ac:dyDescent="0.2">
      <c r="A12" t="s">
        <v>536</v>
      </c>
      <c r="B12" t="s">
        <v>538</v>
      </c>
      <c r="C12" s="71">
        <v>2209</v>
      </c>
      <c r="D12" s="58" t="s">
        <v>1272</v>
      </c>
      <c r="E12" s="250" t="s">
        <v>3227</v>
      </c>
      <c r="F12" s="89">
        <v>555995.44999999995</v>
      </c>
      <c r="H12" s="89">
        <v>174479.71</v>
      </c>
      <c r="J12" s="251">
        <v>390531.62</v>
      </c>
      <c r="K12" s="251">
        <v>859231.23</v>
      </c>
      <c r="O12" s="232">
        <v>26080</v>
      </c>
      <c r="U12" s="44">
        <v>1804328.64</v>
      </c>
      <c r="X12" s="339">
        <v>327542.78999999998</v>
      </c>
      <c r="AB12" s="339">
        <v>632100</v>
      </c>
      <c r="AD12" s="338">
        <v>680100</v>
      </c>
      <c r="AG12" s="338">
        <v>165066.29</v>
      </c>
      <c r="AH12" s="338">
        <v>151849.85999999999</v>
      </c>
      <c r="AK12" s="76">
        <f t="shared" si="1"/>
        <v>730475.15999999992</v>
      </c>
      <c r="AL12" s="31">
        <f t="shared" si="2"/>
        <v>26080</v>
      </c>
      <c r="AM12" s="21">
        <f t="shared" si="3"/>
        <v>704395.15999999992</v>
      </c>
      <c r="AN12" s="15">
        <f t="shared" si="4"/>
        <v>959642.79</v>
      </c>
      <c r="AO12" s="16">
        <f t="shared" si="5"/>
        <v>997016.15</v>
      </c>
      <c r="AP12" s="26">
        <f t="shared" si="6"/>
        <v>-37373.359999999986</v>
      </c>
    </row>
    <row r="13" spans="1:42" x14ac:dyDescent="0.2">
      <c r="A13" t="s">
        <v>536</v>
      </c>
      <c r="B13" t="s">
        <v>538</v>
      </c>
      <c r="C13" s="71">
        <v>2329</v>
      </c>
      <c r="D13" s="58" t="s">
        <v>1273</v>
      </c>
      <c r="E13" s="250" t="s">
        <v>3228</v>
      </c>
      <c r="F13" s="89">
        <v>779140.13</v>
      </c>
      <c r="H13" s="89">
        <v>98197.8</v>
      </c>
      <c r="J13" s="251">
        <v>189513.97</v>
      </c>
      <c r="K13" s="251">
        <v>322395.14</v>
      </c>
      <c r="O13" s="232">
        <v>19440</v>
      </c>
      <c r="R13" s="251">
        <v>34400</v>
      </c>
      <c r="U13" s="44">
        <v>667029.63</v>
      </c>
      <c r="X13" s="339">
        <v>848759.22</v>
      </c>
      <c r="Z13" s="339">
        <v>15.24</v>
      </c>
      <c r="AB13" s="339">
        <v>308620</v>
      </c>
      <c r="AD13" s="338">
        <v>370590</v>
      </c>
      <c r="AG13" s="338">
        <v>356069.31</v>
      </c>
      <c r="AH13" s="338">
        <v>36966.92</v>
      </c>
      <c r="AK13" s="76">
        <f t="shared" si="1"/>
        <v>877337.93</v>
      </c>
      <c r="AL13" s="31">
        <f t="shared" si="2"/>
        <v>19440</v>
      </c>
      <c r="AM13" s="21">
        <f t="shared" si="3"/>
        <v>857897.93</v>
      </c>
      <c r="AN13" s="15">
        <f t="shared" si="4"/>
        <v>1157394.46</v>
      </c>
      <c r="AO13" s="16">
        <f t="shared" si="5"/>
        <v>763626.2300000001</v>
      </c>
      <c r="AP13" s="26">
        <f t="shared" si="6"/>
        <v>393768.22999999986</v>
      </c>
    </row>
    <row r="14" spans="1:42" x14ac:dyDescent="0.2">
      <c r="A14" t="s">
        <v>536</v>
      </c>
      <c r="B14" t="s">
        <v>538</v>
      </c>
      <c r="C14" s="71">
        <v>2781</v>
      </c>
      <c r="D14" s="58" t="s">
        <v>1274</v>
      </c>
      <c r="E14" s="250" t="s">
        <v>3229</v>
      </c>
      <c r="F14" s="89">
        <v>665638.65</v>
      </c>
      <c r="H14" s="89">
        <v>239970.98</v>
      </c>
      <c r="J14" s="251">
        <v>3</v>
      </c>
      <c r="K14" s="251">
        <v>369406.35</v>
      </c>
      <c r="O14" s="232">
        <v>22600</v>
      </c>
      <c r="R14" s="251">
        <v>6450</v>
      </c>
      <c r="U14" s="44">
        <v>818351.54</v>
      </c>
      <c r="X14" s="339">
        <v>902875.9</v>
      </c>
      <c r="Z14" s="339">
        <v>17.329999999999998</v>
      </c>
      <c r="AB14" s="339">
        <v>335420</v>
      </c>
      <c r="AD14" s="338">
        <v>424219</v>
      </c>
      <c r="AG14" s="338">
        <v>256633.11</v>
      </c>
      <c r="AH14" s="338">
        <v>23631.45</v>
      </c>
      <c r="AJ14" s="338">
        <v>20000</v>
      </c>
      <c r="AK14" s="76">
        <f t="shared" si="1"/>
        <v>905609.63</v>
      </c>
      <c r="AL14" s="31">
        <f t="shared" si="2"/>
        <v>22600</v>
      </c>
      <c r="AM14" s="21">
        <f t="shared" si="3"/>
        <v>883009.63</v>
      </c>
      <c r="AN14" s="15">
        <f t="shared" si="4"/>
        <v>1238313.23</v>
      </c>
      <c r="AO14" s="16">
        <f t="shared" si="5"/>
        <v>724483.55999999994</v>
      </c>
      <c r="AP14" s="26">
        <f t="shared" si="6"/>
        <v>513829.67000000004</v>
      </c>
    </row>
    <row r="15" spans="1:42" x14ac:dyDescent="0.2">
      <c r="A15" t="s">
        <v>536</v>
      </c>
      <c r="B15" t="s">
        <v>538</v>
      </c>
      <c r="C15" s="71">
        <v>3427</v>
      </c>
      <c r="D15" s="58" t="s">
        <v>1275</v>
      </c>
      <c r="E15" s="250" t="s">
        <v>3230</v>
      </c>
      <c r="F15" s="89">
        <v>504611.22</v>
      </c>
      <c r="H15" s="89">
        <v>45183.839999999997</v>
      </c>
      <c r="J15" s="251">
        <v>477701.07</v>
      </c>
      <c r="K15" s="251">
        <v>-120243.46</v>
      </c>
      <c r="O15" s="232">
        <v>28080</v>
      </c>
      <c r="Q15" s="232">
        <v>170.99</v>
      </c>
      <c r="U15" s="44">
        <v>3873985.05</v>
      </c>
      <c r="X15" s="339">
        <v>817526.74</v>
      </c>
      <c r="AB15" s="339">
        <v>575020</v>
      </c>
      <c r="AD15" s="338">
        <v>593020</v>
      </c>
      <c r="AG15" s="338">
        <v>276207.73</v>
      </c>
      <c r="AH15" s="338">
        <v>132819.79999999999</v>
      </c>
      <c r="AK15" s="76">
        <f t="shared" si="1"/>
        <v>549795.05999999994</v>
      </c>
      <c r="AL15" s="31">
        <f t="shared" si="2"/>
        <v>28250.99</v>
      </c>
      <c r="AM15" s="21">
        <f t="shared" si="3"/>
        <v>521544.06999999995</v>
      </c>
      <c r="AN15" s="15">
        <f t="shared" si="4"/>
        <v>1392546.74</v>
      </c>
      <c r="AO15" s="16">
        <f t="shared" si="5"/>
        <v>1002047.53</v>
      </c>
      <c r="AP15" s="26">
        <f t="shared" si="6"/>
        <v>390499.20999999996</v>
      </c>
    </row>
    <row r="16" spans="1:42" x14ac:dyDescent="0.2">
      <c r="A16" t="s">
        <v>536</v>
      </c>
      <c r="B16" t="s">
        <v>538</v>
      </c>
      <c r="C16" s="71">
        <v>2582</v>
      </c>
      <c r="D16" s="58" t="s">
        <v>1276</v>
      </c>
      <c r="E16" s="250" t="s">
        <v>3231</v>
      </c>
      <c r="F16" s="89">
        <v>395071.82</v>
      </c>
      <c r="H16" s="89">
        <v>139178.35</v>
      </c>
      <c r="J16" s="251">
        <v>1469673.03</v>
      </c>
      <c r="K16" s="251">
        <v>150870.51999999999</v>
      </c>
      <c r="O16" s="232">
        <v>36426</v>
      </c>
      <c r="P16" s="232">
        <v>38858.01</v>
      </c>
      <c r="U16" s="44">
        <v>2037072.22</v>
      </c>
      <c r="X16" s="339">
        <v>463780.08</v>
      </c>
      <c r="Y16" s="339">
        <v>30411</v>
      </c>
      <c r="AB16" s="339">
        <v>434090</v>
      </c>
      <c r="AD16" s="338">
        <v>501272</v>
      </c>
      <c r="AG16" s="338">
        <v>171911.26</v>
      </c>
      <c r="AH16" s="338">
        <v>63721.9</v>
      </c>
      <c r="AK16" s="76">
        <f t="shared" si="1"/>
        <v>534250.17000000004</v>
      </c>
      <c r="AL16" s="31">
        <f t="shared" si="2"/>
        <v>75284.010000000009</v>
      </c>
      <c r="AM16" s="21">
        <f t="shared" si="3"/>
        <v>458966.16000000003</v>
      </c>
      <c r="AN16" s="15">
        <f t="shared" si="4"/>
        <v>928281.08000000007</v>
      </c>
      <c r="AO16" s="16">
        <f t="shared" si="5"/>
        <v>736905.16</v>
      </c>
      <c r="AP16" s="26">
        <f t="shared" si="6"/>
        <v>191375.92000000004</v>
      </c>
    </row>
    <row r="17" spans="1:42" x14ac:dyDescent="0.2">
      <c r="A17" t="s">
        <v>536</v>
      </c>
      <c r="B17" t="s">
        <v>538</v>
      </c>
      <c r="C17" s="71">
        <v>1491</v>
      </c>
      <c r="D17" s="58" t="s">
        <v>1277</v>
      </c>
      <c r="E17" s="250" t="s">
        <v>3232</v>
      </c>
      <c r="F17" s="89">
        <v>456880.92</v>
      </c>
      <c r="H17" s="89">
        <v>74488.86</v>
      </c>
      <c r="J17" s="251">
        <v>115237.7</v>
      </c>
      <c r="K17" s="251">
        <v>429676.5</v>
      </c>
      <c r="O17" s="232">
        <v>33529</v>
      </c>
      <c r="S17" s="251">
        <v>7161.58</v>
      </c>
      <c r="U17" s="44">
        <v>2706524.69</v>
      </c>
      <c r="X17" s="339">
        <v>450018.87</v>
      </c>
      <c r="Z17" s="339">
        <v>7.72</v>
      </c>
      <c r="AB17" s="339">
        <v>537880</v>
      </c>
      <c r="AD17" s="338">
        <v>539406</v>
      </c>
      <c r="AG17" s="338">
        <v>202381.61</v>
      </c>
      <c r="AH17" s="338">
        <v>92566.88</v>
      </c>
      <c r="AK17" s="76">
        <f t="shared" si="1"/>
        <v>531369.78</v>
      </c>
      <c r="AL17" s="31">
        <f t="shared" si="2"/>
        <v>33529</v>
      </c>
      <c r="AM17" s="21">
        <f t="shared" si="3"/>
        <v>497840.78</v>
      </c>
      <c r="AN17" s="15">
        <f t="shared" si="4"/>
        <v>987906.59</v>
      </c>
      <c r="AO17" s="16">
        <f t="shared" si="5"/>
        <v>834354.49</v>
      </c>
      <c r="AP17" s="26">
        <f t="shared" si="6"/>
        <v>153552.09999999998</v>
      </c>
    </row>
    <row r="18" spans="1:42" x14ac:dyDescent="0.2">
      <c r="A18" t="s">
        <v>536</v>
      </c>
      <c r="B18" t="s">
        <v>538</v>
      </c>
      <c r="C18" s="71">
        <v>2154</v>
      </c>
      <c r="D18" s="58" t="s">
        <v>1278</v>
      </c>
      <c r="E18" s="250" t="s">
        <v>3233</v>
      </c>
      <c r="F18" s="89">
        <v>439876.97</v>
      </c>
      <c r="H18" s="89">
        <v>291123.06</v>
      </c>
      <c r="J18" s="251">
        <v>1966192.11</v>
      </c>
      <c r="K18" s="251">
        <v>262676.99</v>
      </c>
      <c r="N18" s="232">
        <v>22000</v>
      </c>
      <c r="O18" s="232">
        <v>36170</v>
      </c>
      <c r="R18" s="251">
        <v>15000</v>
      </c>
      <c r="U18" s="44">
        <v>865508.28</v>
      </c>
      <c r="X18" s="339">
        <v>683552.64</v>
      </c>
      <c r="Z18" s="339">
        <v>4.93</v>
      </c>
      <c r="AB18" s="339">
        <v>345990</v>
      </c>
      <c r="AD18" s="338">
        <v>452689</v>
      </c>
      <c r="AG18" s="338">
        <v>305551.68</v>
      </c>
      <c r="AH18" s="338">
        <v>69064.14</v>
      </c>
      <c r="AK18" s="76">
        <f t="shared" si="1"/>
        <v>731000.03</v>
      </c>
      <c r="AL18" s="31">
        <f t="shared" si="2"/>
        <v>58170</v>
      </c>
      <c r="AM18" s="21">
        <f t="shared" si="3"/>
        <v>672830.03</v>
      </c>
      <c r="AN18" s="15">
        <f t="shared" si="4"/>
        <v>1029547.5700000001</v>
      </c>
      <c r="AO18" s="16">
        <f t="shared" si="5"/>
        <v>827304.82</v>
      </c>
      <c r="AP18" s="26">
        <f t="shared" si="6"/>
        <v>202242.75000000012</v>
      </c>
    </row>
    <row r="19" spans="1:42" x14ac:dyDescent="0.2">
      <c r="A19" t="s">
        <v>536</v>
      </c>
      <c r="B19" t="s">
        <v>538</v>
      </c>
      <c r="C19" s="71">
        <v>3909</v>
      </c>
      <c r="D19" s="58" t="s">
        <v>1279</v>
      </c>
      <c r="E19" s="250" t="s">
        <v>3234</v>
      </c>
      <c r="F19" s="89">
        <v>733025.15</v>
      </c>
      <c r="H19" s="89">
        <v>64273.54</v>
      </c>
      <c r="J19" s="251">
        <v>8184.91</v>
      </c>
      <c r="K19" s="251">
        <v>-25151.72</v>
      </c>
      <c r="O19" s="232">
        <v>11945</v>
      </c>
      <c r="R19" s="251">
        <v>90000</v>
      </c>
      <c r="S19" s="251">
        <v>10715</v>
      </c>
      <c r="U19" s="44">
        <v>2831701.19</v>
      </c>
      <c r="X19" s="339">
        <v>540841.51</v>
      </c>
      <c r="Y19" s="339">
        <v>299670</v>
      </c>
      <c r="Z19" s="339">
        <v>1.5</v>
      </c>
      <c r="AB19" s="339">
        <v>529890</v>
      </c>
      <c r="AD19" s="338">
        <v>607796</v>
      </c>
      <c r="AG19" s="338">
        <v>145960.79999999999</v>
      </c>
      <c r="AH19" s="338">
        <v>261976.03</v>
      </c>
      <c r="AK19" s="76">
        <f t="shared" si="1"/>
        <v>797298.69000000006</v>
      </c>
      <c r="AL19" s="31">
        <f t="shared" si="2"/>
        <v>11945</v>
      </c>
      <c r="AM19" s="21">
        <f t="shared" si="3"/>
        <v>785353.69000000006</v>
      </c>
      <c r="AN19" s="15">
        <f t="shared" si="4"/>
        <v>1370403.01</v>
      </c>
      <c r="AO19" s="16">
        <f t="shared" si="5"/>
        <v>1015732.8300000001</v>
      </c>
      <c r="AP19" s="26">
        <f t="shared" si="6"/>
        <v>354670.17999999993</v>
      </c>
    </row>
    <row r="20" spans="1:42" x14ac:dyDescent="0.2">
      <c r="A20" t="s">
        <v>536</v>
      </c>
      <c r="B20" t="s">
        <v>538</v>
      </c>
      <c r="C20" s="71">
        <v>2875</v>
      </c>
      <c r="D20" s="58" t="s">
        <v>1280</v>
      </c>
      <c r="E20" s="250" t="s">
        <v>3235</v>
      </c>
      <c r="F20" s="89">
        <v>1052602.58</v>
      </c>
      <c r="H20" s="89">
        <v>216929.35</v>
      </c>
      <c r="J20" s="251">
        <v>2457217.7799999998</v>
      </c>
      <c r="K20" s="251">
        <v>578149.89</v>
      </c>
      <c r="O20" s="232">
        <v>24221.5</v>
      </c>
      <c r="Q20" s="232">
        <v>120</v>
      </c>
      <c r="R20" s="251">
        <v>78000</v>
      </c>
      <c r="U20" s="44">
        <v>5546813.3099999996</v>
      </c>
      <c r="X20" s="339">
        <v>712569.51</v>
      </c>
      <c r="Y20" s="339">
        <v>285000</v>
      </c>
      <c r="Z20" s="339">
        <v>41.69</v>
      </c>
      <c r="AB20" s="339">
        <v>621450</v>
      </c>
      <c r="AC20" s="339">
        <v>500</v>
      </c>
      <c r="AD20" s="338">
        <v>709275.4</v>
      </c>
      <c r="AG20" s="338">
        <v>227651.16</v>
      </c>
      <c r="AH20" s="338">
        <v>91138.17</v>
      </c>
      <c r="AK20" s="76">
        <f t="shared" si="1"/>
        <v>1269531.9300000002</v>
      </c>
      <c r="AL20" s="31">
        <f t="shared" si="2"/>
        <v>24341.5</v>
      </c>
      <c r="AM20" s="21">
        <f t="shared" si="3"/>
        <v>1245190.4300000002</v>
      </c>
      <c r="AN20" s="15">
        <f t="shared" si="4"/>
        <v>1619561.2</v>
      </c>
      <c r="AO20" s="16">
        <f t="shared" si="5"/>
        <v>1028064.7300000001</v>
      </c>
      <c r="AP20" s="26">
        <f t="shared" si="6"/>
        <v>591496.46999999986</v>
      </c>
    </row>
    <row r="21" spans="1:42" x14ac:dyDescent="0.2">
      <c r="A21" t="s">
        <v>536</v>
      </c>
      <c r="B21" t="s">
        <v>538</v>
      </c>
      <c r="C21" s="71">
        <v>4102</v>
      </c>
      <c r="D21" s="58" t="s">
        <v>1281</v>
      </c>
      <c r="E21" s="250" t="s">
        <v>3236</v>
      </c>
      <c r="F21" s="89">
        <v>1087227.07</v>
      </c>
      <c r="H21" s="89">
        <v>97544.27</v>
      </c>
      <c r="J21" s="251">
        <v>2408277.15</v>
      </c>
      <c r="K21" s="251">
        <v>1234585.56</v>
      </c>
      <c r="N21" s="232">
        <v>6000</v>
      </c>
      <c r="O21" s="232">
        <v>27373</v>
      </c>
      <c r="Q21" s="232">
        <v>233.64</v>
      </c>
      <c r="R21" s="251">
        <v>18000</v>
      </c>
      <c r="U21" s="44">
        <v>1606327.04</v>
      </c>
      <c r="X21" s="339">
        <v>934509.61</v>
      </c>
      <c r="Z21" s="339">
        <v>97.29</v>
      </c>
      <c r="AB21" s="339">
        <v>1055630</v>
      </c>
      <c r="AD21" s="338">
        <v>1200872</v>
      </c>
      <c r="AG21" s="338">
        <v>327400.61</v>
      </c>
      <c r="AH21" s="338">
        <v>155665.9</v>
      </c>
      <c r="AK21" s="76">
        <f t="shared" si="1"/>
        <v>1184771.3400000001</v>
      </c>
      <c r="AL21" s="31">
        <f t="shared" si="2"/>
        <v>33606.639999999999</v>
      </c>
      <c r="AM21" s="21">
        <f t="shared" si="3"/>
        <v>1151164.7000000002</v>
      </c>
      <c r="AN21" s="15">
        <f t="shared" si="4"/>
        <v>1990236.9</v>
      </c>
      <c r="AO21" s="16">
        <f t="shared" si="5"/>
        <v>1683938.5099999998</v>
      </c>
      <c r="AP21" s="26">
        <f t="shared" si="6"/>
        <v>306298.39000000013</v>
      </c>
    </row>
    <row r="22" spans="1:42" x14ac:dyDescent="0.2">
      <c r="A22" t="s">
        <v>536</v>
      </c>
      <c r="B22" t="s">
        <v>538</v>
      </c>
      <c r="C22" s="71">
        <v>3593</v>
      </c>
      <c r="D22" s="58" t="s">
        <v>1282</v>
      </c>
      <c r="E22" s="250" t="s">
        <v>3237</v>
      </c>
      <c r="F22" s="89">
        <v>1143669.3</v>
      </c>
      <c r="H22" s="89">
        <v>89681.11</v>
      </c>
      <c r="I22" s="89">
        <v>12.47</v>
      </c>
      <c r="J22" s="251">
        <v>1727293.17</v>
      </c>
      <c r="K22" s="251">
        <v>474835.97</v>
      </c>
      <c r="O22" s="232">
        <v>22750</v>
      </c>
      <c r="R22" s="251">
        <v>9000</v>
      </c>
      <c r="U22" s="44">
        <v>1373222.93</v>
      </c>
      <c r="X22" s="339">
        <v>511660.61</v>
      </c>
      <c r="Z22" s="339">
        <v>13.6</v>
      </c>
      <c r="AB22" s="339">
        <v>363290</v>
      </c>
      <c r="AD22" s="338">
        <v>418667</v>
      </c>
      <c r="AG22" s="338">
        <v>186038.43</v>
      </c>
      <c r="AH22" s="338">
        <v>80008</v>
      </c>
      <c r="AK22" s="76">
        <f t="shared" si="1"/>
        <v>1233362.8800000001</v>
      </c>
      <c r="AL22" s="31">
        <f t="shared" si="2"/>
        <v>22750</v>
      </c>
      <c r="AM22" s="21">
        <f t="shared" si="3"/>
        <v>1210612.8800000001</v>
      </c>
      <c r="AN22" s="15">
        <f t="shared" si="4"/>
        <v>874964.21</v>
      </c>
      <c r="AO22" s="16">
        <f t="shared" si="5"/>
        <v>684713.42999999993</v>
      </c>
      <c r="AP22" s="26">
        <f t="shared" si="6"/>
        <v>190250.78000000003</v>
      </c>
    </row>
    <row r="23" spans="1:42" x14ac:dyDescent="0.2">
      <c r="A23" t="s">
        <v>536</v>
      </c>
      <c r="B23" t="s">
        <v>538</v>
      </c>
      <c r="C23" s="71">
        <v>2119</v>
      </c>
      <c r="D23" s="58" t="s">
        <v>1283</v>
      </c>
      <c r="E23" s="250" t="s">
        <v>3238</v>
      </c>
      <c r="F23" s="89">
        <v>780894.69</v>
      </c>
      <c r="H23" s="89">
        <v>99980.14</v>
      </c>
      <c r="J23" s="251">
        <v>1863972.25</v>
      </c>
      <c r="K23" s="251">
        <v>364161.23</v>
      </c>
      <c r="O23" s="232">
        <v>5440</v>
      </c>
      <c r="P23" s="232">
        <v>82100</v>
      </c>
      <c r="Q23" s="232">
        <v>447.29</v>
      </c>
      <c r="R23" s="251">
        <v>4200</v>
      </c>
      <c r="U23" s="44">
        <v>466379.49</v>
      </c>
      <c r="X23" s="339">
        <v>713435.08</v>
      </c>
      <c r="Z23" s="339">
        <v>9.8699999999999992</v>
      </c>
      <c r="AA23" s="339">
        <v>2300</v>
      </c>
      <c r="AB23" s="339">
        <v>371880</v>
      </c>
      <c r="AD23" s="338">
        <v>427525</v>
      </c>
      <c r="AG23" s="338">
        <v>202012.28</v>
      </c>
      <c r="AH23" s="338">
        <v>89266.45</v>
      </c>
      <c r="AK23" s="76">
        <f t="shared" si="1"/>
        <v>880874.83</v>
      </c>
      <c r="AL23" s="31">
        <f t="shared" si="2"/>
        <v>87987.29</v>
      </c>
      <c r="AM23" s="21">
        <f t="shared" si="3"/>
        <v>792887.53999999992</v>
      </c>
      <c r="AN23" s="15">
        <f t="shared" si="4"/>
        <v>1087624.95</v>
      </c>
      <c r="AO23" s="16">
        <f t="shared" si="5"/>
        <v>718803.73</v>
      </c>
      <c r="AP23" s="26">
        <f t="shared" si="6"/>
        <v>368821.22</v>
      </c>
    </row>
    <row r="24" spans="1:42" x14ac:dyDescent="0.2">
      <c r="A24" t="s">
        <v>536</v>
      </c>
      <c r="B24" t="s">
        <v>538</v>
      </c>
      <c r="C24" s="71">
        <v>2646</v>
      </c>
      <c r="D24" s="58" t="s">
        <v>1284</v>
      </c>
      <c r="E24" s="250" t="s">
        <v>3239</v>
      </c>
      <c r="F24" s="89">
        <v>559154.98</v>
      </c>
      <c r="G24" s="89">
        <v>0</v>
      </c>
      <c r="H24" s="89">
        <v>132081.73000000001</v>
      </c>
      <c r="I24" s="89">
        <v>0</v>
      </c>
      <c r="J24" s="251">
        <v>182783.64</v>
      </c>
      <c r="K24" s="251">
        <v>320743.13</v>
      </c>
      <c r="N24" s="232">
        <v>50000</v>
      </c>
      <c r="O24" s="232">
        <v>24240</v>
      </c>
      <c r="Q24" s="232">
        <v>0</v>
      </c>
      <c r="R24" s="251">
        <v>1800</v>
      </c>
      <c r="S24" s="251">
        <v>0</v>
      </c>
      <c r="U24" s="44">
        <v>1804328.64</v>
      </c>
      <c r="X24" s="339">
        <v>674164.86</v>
      </c>
      <c r="Z24" s="339">
        <v>7.6</v>
      </c>
      <c r="AC24" s="339">
        <v>102000</v>
      </c>
      <c r="AD24" s="338">
        <v>54894</v>
      </c>
      <c r="AG24" s="338">
        <v>239528.55</v>
      </c>
      <c r="AH24" s="338">
        <v>89555.73</v>
      </c>
      <c r="AK24" s="76">
        <f t="shared" si="1"/>
        <v>691236.71</v>
      </c>
      <c r="AL24" s="31">
        <f t="shared" si="2"/>
        <v>74240</v>
      </c>
      <c r="AM24" s="21">
        <f t="shared" si="3"/>
        <v>616996.71</v>
      </c>
      <c r="AN24" s="15">
        <f t="shared" si="4"/>
        <v>776172.46</v>
      </c>
      <c r="AO24" s="16">
        <f t="shared" si="5"/>
        <v>383978.27999999997</v>
      </c>
      <c r="AP24" s="26">
        <f t="shared" si="6"/>
        <v>392194.18</v>
      </c>
    </row>
    <row r="25" spans="1:42" x14ac:dyDescent="0.2">
      <c r="A25" t="s">
        <v>536</v>
      </c>
      <c r="B25" t="s">
        <v>538</v>
      </c>
      <c r="C25" s="71">
        <v>6232</v>
      </c>
      <c r="D25" s="58" t="s">
        <v>1285</v>
      </c>
      <c r="E25" s="250" t="s">
        <v>3240</v>
      </c>
      <c r="F25" s="89">
        <v>410648.81</v>
      </c>
      <c r="H25" s="89">
        <v>323047.27</v>
      </c>
      <c r="J25" s="251">
        <v>398506.98</v>
      </c>
      <c r="K25" s="251">
        <v>213161.4</v>
      </c>
      <c r="N25" s="232">
        <v>2000</v>
      </c>
      <c r="O25" s="232">
        <v>58232</v>
      </c>
      <c r="Q25" s="232">
        <v>314</v>
      </c>
      <c r="R25" s="251">
        <v>21960</v>
      </c>
      <c r="U25" s="44">
        <v>1601555.91</v>
      </c>
      <c r="X25" s="339">
        <v>570935.31000000006</v>
      </c>
      <c r="Y25" s="339">
        <v>21720</v>
      </c>
      <c r="AB25" s="339">
        <v>518970</v>
      </c>
      <c r="AD25" s="338">
        <v>608619</v>
      </c>
      <c r="AG25" s="338">
        <v>363875.25</v>
      </c>
      <c r="AH25" s="338">
        <v>28418.33</v>
      </c>
      <c r="AK25" s="76">
        <f t="shared" si="1"/>
        <v>733696.08000000007</v>
      </c>
      <c r="AL25" s="31">
        <f t="shared" si="2"/>
        <v>60546</v>
      </c>
      <c r="AM25" s="21">
        <f t="shared" si="3"/>
        <v>673150.08000000007</v>
      </c>
      <c r="AN25" s="15">
        <f t="shared" si="4"/>
        <v>1111625.31</v>
      </c>
      <c r="AO25" s="16">
        <f t="shared" si="5"/>
        <v>1000912.58</v>
      </c>
      <c r="AP25" s="26">
        <f t="shared" si="6"/>
        <v>110712.7300000001</v>
      </c>
    </row>
    <row r="26" spans="1:42" x14ac:dyDescent="0.2">
      <c r="A26" t="s">
        <v>536</v>
      </c>
      <c r="B26" t="s">
        <v>538</v>
      </c>
      <c r="C26" s="71">
        <v>5126</v>
      </c>
      <c r="D26" s="58" t="s">
        <v>1286</v>
      </c>
      <c r="E26" s="250" t="s">
        <v>3241</v>
      </c>
      <c r="F26" s="89">
        <v>495950.31</v>
      </c>
      <c r="H26" s="89">
        <v>122138.08</v>
      </c>
      <c r="J26" s="251">
        <v>48034.54</v>
      </c>
      <c r="K26" s="251">
        <v>308875.53000000003</v>
      </c>
      <c r="N26" s="232">
        <v>2000</v>
      </c>
      <c r="O26" s="232">
        <v>21631</v>
      </c>
      <c r="P26" s="232">
        <v>141805</v>
      </c>
      <c r="Q26" s="232">
        <v>457.49</v>
      </c>
      <c r="R26" s="251">
        <v>40800</v>
      </c>
      <c r="U26" s="44">
        <v>1188537.31</v>
      </c>
      <c r="X26" s="339">
        <v>626306.62</v>
      </c>
      <c r="Z26" s="339">
        <v>3.73</v>
      </c>
      <c r="AB26" s="339">
        <v>504260</v>
      </c>
      <c r="AD26" s="338">
        <v>558619</v>
      </c>
      <c r="AG26" s="338">
        <v>198304.09</v>
      </c>
      <c r="AH26" s="338">
        <v>46073.51</v>
      </c>
      <c r="AK26" s="76">
        <f t="shared" si="1"/>
        <v>618088.39</v>
      </c>
      <c r="AL26" s="31">
        <f t="shared" si="2"/>
        <v>165893.49</v>
      </c>
      <c r="AM26" s="21">
        <f t="shared" si="3"/>
        <v>452194.9</v>
      </c>
      <c r="AN26" s="15">
        <f t="shared" si="4"/>
        <v>1130570.3500000001</v>
      </c>
      <c r="AO26" s="16">
        <f t="shared" si="5"/>
        <v>802996.6</v>
      </c>
      <c r="AP26" s="26">
        <f t="shared" si="6"/>
        <v>327573.75000000012</v>
      </c>
    </row>
    <row r="27" spans="1:42" x14ac:dyDescent="0.2">
      <c r="A27" t="s">
        <v>536</v>
      </c>
      <c r="B27" t="s">
        <v>538</v>
      </c>
      <c r="C27" s="71">
        <v>2780</v>
      </c>
      <c r="D27" s="58" t="s">
        <v>1287</v>
      </c>
      <c r="E27" s="250" t="s">
        <v>3361</v>
      </c>
      <c r="F27" s="89">
        <v>389928.58</v>
      </c>
      <c r="H27" s="89">
        <v>58346</v>
      </c>
      <c r="J27" s="251">
        <v>673649.5</v>
      </c>
      <c r="K27" s="251">
        <v>352011.04</v>
      </c>
      <c r="N27" s="232">
        <v>-2000</v>
      </c>
      <c r="O27" s="232">
        <v>-18740</v>
      </c>
      <c r="P27" s="232">
        <v>195760</v>
      </c>
      <c r="Q27" s="232">
        <v>415572.97</v>
      </c>
      <c r="S27" s="251">
        <v>14425.64</v>
      </c>
      <c r="U27" s="44">
        <v>3378480.39</v>
      </c>
      <c r="X27" s="339">
        <v>487857.72</v>
      </c>
      <c r="Y27" s="339">
        <v>104100</v>
      </c>
      <c r="Z27" s="339">
        <v>14.35</v>
      </c>
      <c r="AB27" s="339">
        <v>158160</v>
      </c>
      <c r="AD27" s="338">
        <v>205004</v>
      </c>
      <c r="AG27" s="338">
        <v>138987.97</v>
      </c>
      <c r="AH27" s="338">
        <v>33718.019999999997</v>
      </c>
      <c r="AK27" s="76">
        <f t="shared" si="1"/>
        <v>448274.58</v>
      </c>
      <c r="AL27" s="31">
        <f t="shared" si="2"/>
        <v>590592.97</v>
      </c>
      <c r="AM27" s="21">
        <f t="shared" si="3"/>
        <v>-142318.38999999996</v>
      </c>
      <c r="AN27" s="15">
        <f t="shared" si="4"/>
        <v>750132.07</v>
      </c>
      <c r="AO27" s="16">
        <f t="shared" si="5"/>
        <v>377709.99</v>
      </c>
      <c r="AP27" s="26">
        <f t="shared" si="6"/>
        <v>372422.07999999996</v>
      </c>
    </row>
    <row r="28" spans="1:42" x14ac:dyDescent="0.2">
      <c r="A28" t="s">
        <v>536</v>
      </c>
      <c r="B28" t="s">
        <v>538</v>
      </c>
      <c r="C28" s="71">
        <v>2904</v>
      </c>
      <c r="D28" s="58" t="s">
        <v>1288</v>
      </c>
      <c r="E28" s="250" t="s">
        <v>3366</v>
      </c>
      <c r="F28" s="89">
        <v>459993.4</v>
      </c>
      <c r="H28" s="89">
        <v>151104.84</v>
      </c>
      <c r="J28" s="251">
        <v>3415362</v>
      </c>
      <c r="K28" s="251">
        <v>277614.74</v>
      </c>
      <c r="O28" s="232">
        <v>40064</v>
      </c>
      <c r="T28" s="251">
        <v>25000</v>
      </c>
      <c r="U28" s="44">
        <v>4652638.84</v>
      </c>
      <c r="X28" s="339">
        <v>489190.71</v>
      </c>
      <c r="Z28" s="339">
        <v>18.38</v>
      </c>
      <c r="AB28" s="339">
        <v>205480</v>
      </c>
      <c r="AD28" s="338">
        <v>259635.42</v>
      </c>
      <c r="AG28" s="338">
        <v>180566.21</v>
      </c>
      <c r="AH28" s="338">
        <v>98412.26</v>
      </c>
      <c r="AK28" s="76">
        <f t="shared" si="1"/>
        <v>611098.24</v>
      </c>
      <c r="AL28" s="31">
        <f t="shared" si="2"/>
        <v>40064</v>
      </c>
      <c r="AM28" s="21">
        <f t="shared" si="3"/>
        <v>571034.24</v>
      </c>
      <c r="AN28" s="15">
        <f t="shared" si="4"/>
        <v>694689.09000000008</v>
      </c>
      <c r="AO28" s="16">
        <f t="shared" si="5"/>
        <v>538613.89</v>
      </c>
      <c r="AP28" s="26">
        <f t="shared" si="6"/>
        <v>156075.20000000007</v>
      </c>
    </row>
    <row r="29" spans="1:42" x14ac:dyDescent="0.2">
      <c r="A29" t="s">
        <v>541</v>
      </c>
      <c r="B29" t="s">
        <v>542</v>
      </c>
      <c r="C29" s="71">
        <v>3964</v>
      </c>
      <c r="D29" s="58" t="s">
        <v>1289</v>
      </c>
      <c r="E29" s="250" t="s">
        <v>3242</v>
      </c>
      <c r="F29" s="89">
        <v>428606.1</v>
      </c>
      <c r="H29" s="89">
        <v>30528.07</v>
      </c>
      <c r="J29" s="251">
        <v>2123708.1800000002</v>
      </c>
      <c r="K29" s="251">
        <v>280674.28000000003</v>
      </c>
      <c r="T29" s="251">
        <v>-1255164.97</v>
      </c>
      <c r="U29" s="44">
        <v>3908830.71</v>
      </c>
      <c r="X29" s="339">
        <v>560844.30000000005</v>
      </c>
      <c r="Z29" s="339">
        <v>4.8099999999999996</v>
      </c>
      <c r="AB29" s="339">
        <v>873460</v>
      </c>
      <c r="AC29" s="339">
        <v>263750</v>
      </c>
      <c r="AD29" s="338">
        <v>1032446</v>
      </c>
      <c r="AF29" s="338">
        <v>640</v>
      </c>
      <c r="AG29" s="338">
        <v>333986.84999999998</v>
      </c>
      <c r="AH29" s="338">
        <v>105667.37</v>
      </c>
      <c r="AJ29" s="338">
        <v>12180</v>
      </c>
      <c r="AK29" s="76">
        <f t="shared" si="1"/>
        <v>459134.17</v>
      </c>
      <c r="AL29" s="31">
        <f t="shared" si="2"/>
        <v>0</v>
      </c>
      <c r="AM29" s="21">
        <f t="shared" si="3"/>
        <v>459134.17</v>
      </c>
      <c r="AN29" s="15">
        <f t="shared" si="4"/>
        <v>1698059.11</v>
      </c>
      <c r="AO29" s="16">
        <f t="shared" si="5"/>
        <v>1484920.2200000002</v>
      </c>
      <c r="AP29" s="26">
        <f t="shared" si="6"/>
        <v>213138.8899999999</v>
      </c>
    </row>
    <row r="30" spans="1:42" x14ac:dyDescent="0.2">
      <c r="A30" t="s">
        <v>541</v>
      </c>
      <c r="B30" t="s">
        <v>542</v>
      </c>
      <c r="C30" s="71">
        <v>5112</v>
      </c>
      <c r="D30" s="58" t="s">
        <v>1290</v>
      </c>
      <c r="E30" s="250" t="s">
        <v>3243</v>
      </c>
      <c r="F30" s="89">
        <v>772676.69</v>
      </c>
      <c r="H30" s="89">
        <v>144571.01</v>
      </c>
      <c r="J30" s="251">
        <v>829824</v>
      </c>
      <c r="K30" s="251">
        <v>472703</v>
      </c>
      <c r="Q30" s="232">
        <v>0</v>
      </c>
      <c r="T30" s="251">
        <v>-2796905.63</v>
      </c>
      <c r="U30" s="44">
        <v>4779390.07</v>
      </c>
      <c r="W30" s="339">
        <v>110.91</v>
      </c>
      <c r="X30" s="339">
        <v>656582.05000000005</v>
      </c>
      <c r="AB30" s="339">
        <v>555100</v>
      </c>
      <c r="AC30" s="339">
        <v>140000</v>
      </c>
      <c r="AD30" s="338">
        <v>624621</v>
      </c>
      <c r="AF30" s="338">
        <v>3070</v>
      </c>
      <c r="AG30" s="338">
        <v>419885.28</v>
      </c>
      <c r="AH30" s="338">
        <v>64780</v>
      </c>
      <c r="AK30" s="76">
        <f t="shared" si="1"/>
        <v>917247.7</v>
      </c>
      <c r="AL30" s="31">
        <f t="shared" si="2"/>
        <v>0</v>
      </c>
      <c r="AM30" s="21">
        <f t="shared" si="3"/>
        <v>917247.7</v>
      </c>
      <c r="AN30" s="15">
        <f t="shared" si="4"/>
        <v>1351792.96</v>
      </c>
      <c r="AO30" s="16">
        <f t="shared" si="5"/>
        <v>1112356.28</v>
      </c>
      <c r="AP30" s="26">
        <f t="shared" si="6"/>
        <v>239436.67999999993</v>
      </c>
    </row>
    <row r="31" spans="1:42" x14ac:dyDescent="0.2">
      <c r="A31" t="s">
        <v>541</v>
      </c>
      <c r="B31" t="s">
        <v>542</v>
      </c>
      <c r="C31" s="71">
        <v>2863</v>
      </c>
      <c r="D31" s="58" t="s">
        <v>1291</v>
      </c>
      <c r="E31" s="250" t="s">
        <v>3244</v>
      </c>
      <c r="F31" s="89">
        <v>398806.35</v>
      </c>
      <c r="H31" s="89">
        <v>67145.41</v>
      </c>
      <c r="K31" s="251">
        <v>346848.72</v>
      </c>
      <c r="U31" s="44">
        <v>1728640.99</v>
      </c>
      <c r="X31" s="339">
        <v>494900.93</v>
      </c>
      <c r="AB31" s="339">
        <v>600000</v>
      </c>
      <c r="AC31" s="339">
        <v>37001.919999999998</v>
      </c>
      <c r="AD31" s="338">
        <v>661650</v>
      </c>
      <c r="AG31" s="338">
        <v>368888.43</v>
      </c>
      <c r="AH31" s="338">
        <v>47278.3</v>
      </c>
      <c r="AK31" s="76">
        <f t="shared" si="1"/>
        <v>465951.76</v>
      </c>
      <c r="AL31" s="31">
        <f t="shared" si="2"/>
        <v>0</v>
      </c>
      <c r="AM31" s="21">
        <f t="shared" si="3"/>
        <v>465951.76</v>
      </c>
      <c r="AN31" s="15">
        <f t="shared" si="4"/>
        <v>1131902.8499999999</v>
      </c>
      <c r="AO31" s="16">
        <f t="shared" si="5"/>
        <v>1077816.73</v>
      </c>
      <c r="AP31" s="26">
        <f t="shared" si="6"/>
        <v>54086.119999999879</v>
      </c>
    </row>
    <row r="32" spans="1:42" x14ac:dyDescent="0.2">
      <c r="A32" t="s">
        <v>541</v>
      </c>
      <c r="B32" t="s">
        <v>542</v>
      </c>
      <c r="C32" s="71">
        <v>3378</v>
      </c>
      <c r="D32" s="58" t="s">
        <v>1292</v>
      </c>
      <c r="E32" s="250" t="s">
        <v>3245</v>
      </c>
      <c r="F32" s="89">
        <v>409940.31</v>
      </c>
      <c r="G32" s="89">
        <v>8000</v>
      </c>
      <c r="H32" s="89">
        <v>73902.62</v>
      </c>
      <c r="J32" s="251">
        <v>3305221.14</v>
      </c>
      <c r="K32" s="251">
        <v>154527.47</v>
      </c>
      <c r="O32" s="232">
        <v>460.2</v>
      </c>
      <c r="Q32" s="232">
        <v>165000</v>
      </c>
      <c r="U32" s="44">
        <v>2399403.2599999998</v>
      </c>
      <c r="X32" s="339">
        <v>605759.5</v>
      </c>
      <c r="AD32" s="338">
        <v>65081</v>
      </c>
      <c r="AG32" s="338">
        <v>241888.49</v>
      </c>
      <c r="AH32" s="338">
        <v>54437.07</v>
      </c>
      <c r="AJ32" s="338">
        <v>440</v>
      </c>
      <c r="AK32" s="76">
        <f t="shared" si="1"/>
        <v>491842.93</v>
      </c>
      <c r="AL32" s="31">
        <f t="shared" si="2"/>
        <v>165460.20000000001</v>
      </c>
      <c r="AM32" s="21">
        <f t="shared" si="3"/>
        <v>326382.73</v>
      </c>
      <c r="AN32" s="15">
        <f t="shared" si="4"/>
        <v>605759.5</v>
      </c>
      <c r="AO32" s="16">
        <f t="shared" si="5"/>
        <v>361846.56</v>
      </c>
      <c r="AP32" s="26">
        <f t="shared" si="6"/>
        <v>243912.94</v>
      </c>
    </row>
    <row r="33" spans="1:42" x14ac:dyDescent="0.2">
      <c r="A33" t="s">
        <v>541</v>
      </c>
      <c r="B33" t="s">
        <v>542</v>
      </c>
      <c r="C33" s="71">
        <v>3946</v>
      </c>
      <c r="D33" s="58" t="s">
        <v>1293</v>
      </c>
      <c r="E33" s="250" t="s">
        <v>3246</v>
      </c>
      <c r="F33" s="89">
        <v>748393.13</v>
      </c>
      <c r="G33" s="89">
        <v>15000</v>
      </c>
      <c r="H33" s="89">
        <v>76437.77</v>
      </c>
      <c r="J33" s="251">
        <v>11250927.26</v>
      </c>
      <c r="K33" s="251">
        <v>468242.02</v>
      </c>
      <c r="Q33" s="232">
        <v>782.05</v>
      </c>
      <c r="T33" s="251">
        <v>12405553.76</v>
      </c>
      <c r="X33" s="339">
        <v>527447.63</v>
      </c>
      <c r="Z33" s="339">
        <v>45.17</v>
      </c>
      <c r="AB33" s="339">
        <v>367010</v>
      </c>
      <c r="AC33" s="339">
        <v>273790</v>
      </c>
      <c r="AD33" s="338">
        <v>629357</v>
      </c>
      <c r="AF33" s="338">
        <v>8112</v>
      </c>
      <c r="AG33" s="338">
        <v>295389.08</v>
      </c>
      <c r="AH33" s="338">
        <v>86774.55</v>
      </c>
      <c r="AJ33" s="338">
        <v>10000</v>
      </c>
      <c r="AK33" s="76">
        <f t="shared" si="1"/>
        <v>839830.9</v>
      </c>
      <c r="AL33" s="31">
        <f t="shared" si="2"/>
        <v>782.05</v>
      </c>
      <c r="AM33" s="21">
        <f t="shared" si="3"/>
        <v>839048.85</v>
      </c>
      <c r="AN33" s="15">
        <f t="shared" si="4"/>
        <v>1168292.8</v>
      </c>
      <c r="AO33" s="16">
        <f t="shared" si="5"/>
        <v>1029632.6300000001</v>
      </c>
      <c r="AP33" s="26">
        <f t="shared" si="6"/>
        <v>138660.16999999993</v>
      </c>
    </row>
    <row r="34" spans="1:42" x14ac:dyDescent="0.2">
      <c r="A34" t="s">
        <v>541</v>
      </c>
      <c r="B34" t="s">
        <v>542</v>
      </c>
      <c r="C34" s="71">
        <v>4332</v>
      </c>
      <c r="D34" s="58" t="s">
        <v>1294</v>
      </c>
      <c r="E34" s="250" t="s">
        <v>3247</v>
      </c>
      <c r="F34" s="89">
        <v>752011.84</v>
      </c>
      <c r="H34" s="89">
        <v>24933.58</v>
      </c>
      <c r="J34" s="251">
        <v>827435.64</v>
      </c>
      <c r="K34" s="251">
        <v>66375.83</v>
      </c>
      <c r="Q34" s="232">
        <v>62516.77</v>
      </c>
      <c r="U34" s="44">
        <v>2109112.34</v>
      </c>
      <c r="X34" s="339">
        <v>397616.27</v>
      </c>
      <c r="Z34" s="339">
        <v>335.04</v>
      </c>
      <c r="AC34" s="339">
        <v>87430</v>
      </c>
      <c r="AD34" s="338">
        <v>85929</v>
      </c>
      <c r="AF34" s="338">
        <v>2000</v>
      </c>
      <c r="AG34" s="338">
        <v>273508.15000000002</v>
      </c>
      <c r="AH34" s="338">
        <v>58774.38</v>
      </c>
      <c r="AK34" s="76">
        <f t="shared" si="1"/>
        <v>776945.41999999993</v>
      </c>
      <c r="AL34" s="31">
        <f t="shared" si="2"/>
        <v>62516.77</v>
      </c>
      <c r="AM34" s="21">
        <f t="shared" si="3"/>
        <v>714428.64999999991</v>
      </c>
      <c r="AN34" s="15">
        <f t="shared" si="4"/>
        <v>485381.31</v>
      </c>
      <c r="AO34" s="16">
        <f t="shared" si="5"/>
        <v>420211.53</v>
      </c>
      <c r="AP34" s="26">
        <f t="shared" si="6"/>
        <v>65169.77999999997</v>
      </c>
    </row>
    <row r="35" spans="1:42" x14ac:dyDescent="0.2">
      <c r="A35" t="s">
        <v>541</v>
      </c>
      <c r="B35" t="s">
        <v>542</v>
      </c>
      <c r="C35" s="71">
        <v>2103</v>
      </c>
      <c r="D35" s="58" t="s">
        <v>1295</v>
      </c>
      <c r="E35" s="250" t="s">
        <v>3248</v>
      </c>
      <c r="F35" s="89">
        <v>399299.3</v>
      </c>
      <c r="H35" s="89">
        <v>32932.449999999997</v>
      </c>
      <c r="J35" s="251">
        <v>2052989.53</v>
      </c>
      <c r="K35" s="251">
        <v>291395.71000000002</v>
      </c>
      <c r="S35" s="251">
        <v>-67697.34</v>
      </c>
      <c r="T35" s="251">
        <v>879294.19</v>
      </c>
      <c r="U35" s="44">
        <v>2003005.18</v>
      </c>
      <c r="X35" s="339">
        <v>490871.49</v>
      </c>
      <c r="AC35" s="339">
        <v>52400</v>
      </c>
      <c r="AD35" s="338">
        <v>227216</v>
      </c>
      <c r="AF35" s="338">
        <v>5300</v>
      </c>
      <c r="AG35" s="338">
        <v>251169.89</v>
      </c>
      <c r="AH35" s="338">
        <v>88808.639999999999</v>
      </c>
      <c r="AJ35" s="338">
        <v>10000</v>
      </c>
      <c r="AK35" s="76">
        <f t="shared" si="1"/>
        <v>432231.75</v>
      </c>
      <c r="AL35" s="31">
        <f t="shared" si="2"/>
        <v>0</v>
      </c>
      <c r="AM35" s="21">
        <f t="shared" si="3"/>
        <v>432231.75</v>
      </c>
      <c r="AN35" s="15">
        <f t="shared" si="4"/>
        <v>543271.49</v>
      </c>
      <c r="AO35" s="16">
        <f t="shared" si="5"/>
        <v>582494.53</v>
      </c>
      <c r="AP35" s="26">
        <f t="shared" si="6"/>
        <v>-39223.040000000037</v>
      </c>
    </row>
    <row r="36" spans="1:42" x14ac:dyDescent="0.2">
      <c r="A36" t="s">
        <v>541</v>
      </c>
      <c r="B36" t="s">
        <v>542</v>
      </c>
      <c r="C36" s="71">
        <v>2710</v>
      </c>
      <c r="D36" s="58" t="s">
        <v>1296</v>
      </c>
      <c r="E36" s="250" t="s">
        <v>3249</v>
      </c>
      <c r="F36" s="89">
        <v>385930.07</v>
      </c>
      <c r="H36" s="89">
        <v>47107.42</v>
      </c>
      <c r="J36" s="251">
        <v>1202005.75</v>
      </c>
      <c r="K36" s="251">
        <v>139225.88</v>
      </c>
      <c r="T36" s="251">
        <v>-290153.67</v>
      </c>
      <c r="U36" s="44">
        <v>2067007.72</v>
      </c>
      <c r="X36" s="339">
        <v>438776.57</v>
      </c>
      <c r="AC36" s="339">
        <v>84000</v>
      </c>
      <c r="AD36" s="338">
        <v>126060</v>
      </c>
      <c r="AG36" s="338">
        <v>281856.52</v>
      </c>
      <c r="AH36" s="338">
        <v>43745.15</v>
      </c>
      <c r="AK36" s="76">
        <f t="shared" si="1"/>
        <v>433037.49</v>
      </c>
      <c r="AL36" s="31">
        <f t="shared" si="2"/>
        <v>0</v>
      </c>
      <c r="AM36" s="21">
        <f t="shared" si="3"/>
        <v>433037.49</v>
      </c>
      <c r="AN36" s="15">
        <f t="shared" si="4"/>
        <v>522776.57</v>
      </c>
      <c r="AO36" s="16">
        <f t="shared" si="5"/>
        <v>451661.67000000004</v>
      </c>
      <c r="AP36" s="26">
        <f t="shared" si="6"/>
        <v>71114.899999999965</v>
      </c>
    </row>
    <row r="37" spans="1:42" x14ac:dyDescent="0.2">
      <c r="A37" t="s">
        <v>541</v>
      </c>
      <c r="B37" t="s">
        <v>542</v>
      </c>
      <c r="C37" s="71">
        <v>2476</v>
      </c>
      <c r="D37" s="58" t="s">
        <v>1297</v>
      </c>
      <c r="E37" s="250" t="s">
        <v>3250</v>
      </c>
      <c r="F37" s="89">
        <v>240935.82</v>
      </c>
      <c r="H37" s="89">
        <v>253313.59</v>
      </c>
      <c r="J37" s="251">
        <v>530948.94999999995</v>
      </c>
      <c r="K37" s="251">
        <v>904985.21</v>
      </c>
      <c r="T37" s="251">
        <v>-737011.12</v>
      </c>
      <c r="U37" s="44">
        <v>2721924.84</v>
      </c>
      <c r="X37" s="339">
        <v>583088.52</v>
      </c>
      <c r="Z37" s="339">
        <v>24.74</v>
      </c>
      <c r="AB37" s="339">
        <v>427094</v>
      </c>
      <c r="AC37" s="339">
        <v>50165.58</v>
      </c>
      <c r="AD37" s="338">
        <v>589540</v>
      </c>
      <c r="AF37" s="338">
        <v>5176</v>
      </c>
      <c r="AG37" s="338">
        <v>463019.77</v>
      </c>
      <c r="AH37" s="338">
        <v>60935</v>
      </c>
      <c r="AK37" s="76">
        <f t="shared" si="1"/>
        <v>494249.41000000003</v>
      </c>
      <c r="AL37" s="31">
        <f t="shared" si="2"/>
        <v>0</v>
      </c>
      <c r="AM37" s="21">
        <f t="shared" si="3"/>
        <v>494249.41000000003</v>
      </c>
      <c r="AN37" s="15">
        <f t="shared" si="4"/>
        <v>1060372.8400000001</v>
      </c>
      <c r="AO37" s="16">
        <f t="shared" si="5"/>
        <v>1118670.77</v>
      </c>
      <c r="AP37" s="26">
        <f t="shared" si="6"/>
        <v>-58297.929999999935</v>
      </c>
    </row>
    <row r="38" spans="1:42" x14ac:dyDescent="0.2">
      <c r="A38" t="s">
        <v>545</v>
      </c>
      <c r="B38" t="s">
        <v>546</v>
      </c>
      <c r="C38" s="71">
        <v>3590</v>
      </c>
      <c r="D38" s="58" t="s">
        <v>1298</v>
      </c>
      <c r="E38" s="250" t="s">
        <v>3251</v>
      </c>
      <c r="F38" s="89">
        <v>555360.93999999994</v>
      </c>
      <c r="H38" s="89">
        <v>110703.98</v>
      </c>
      <c r="J38" s="251">
        <v>3</v>
      </c>
      <c r="K38" s="251">
        <v>-104400.37</v>
      </c>
      <c r="O38" s="232">
        <v>7800</v>
      </c>
      <c r="Q38" s="232">
        <v>9</v>
      </c>
      <c r="T38" s="251">
        <v>72986.679999999993</v>
      </c>
      <c r="U38" s="44">
        <v>1153430.04</v>
      </c>
      <c r="X38" s="339">
        <v>268339.21999999997</v>
      </c>
      <c r="Z38" s="339">
        <v>13.88</v>
      </c>
      <c r="AB38" s="339">
        <v>501520</v>
      </c>
      <c r="AC38" s="339">
        <v>144186.37</v>
      </c>
      <c r="AD38" s="338">
        <v>577520</v>
      </c>
      <c r="AF38" s="338">
        <v>1080</v>
      </c>
      <c r="AG38" s="338">
        <v>134118.25</v>
      </c>
      <c r="AH38" s="338">
        <v>16589.54</v>
      </c>
      <c r="AK38" s="76">
        <f t="shared" si="1"/>
        <v>666064.91999999993</v>
      </c>
      <c r="AL38" s="31">
        <f t="shared" si="2"/>
        <v>7809</v>
      </c>
      <c r="AM38" s="21">
        <f t="shared" si="3"/>
        <v>658255.91999999993</v>
      </c>
      <c r="AN38" s="15">
        <f t="shared" si="4"/>
        <v>914059.47</v>
      </c>
      <c r="AO38" s="16">
        <f t="shared" si="5"/>
        <v>729307.79</v>
      </c>
      <c r="AP38" s="26">
        <f t="shared" si="6"/>
        <v>184751.67999999993</v>
      </c>
    </row>
    <row r="39" spans="1:42" x14ac:dyDescent="0.2">
      <c r="A39" t="s">
        <v>545</v>
      </c>
      <c r="B39" t="s">
        <v>546</v>
      </c>
      <c r="C39" s="71">
        <v>4275</v>
      </c>
      <c r="D39" s="58" t="s">
        <v>1299</v>
      </c>
      <c r="E39" s="250" t="s">
        <v>3252</v>
      </c>
      <c r="F39" s="89">
        <v>814628.86</v>
      </c>
      <c r="H39" s="89">
        <v>285784.45</v>
      </c>
      <c r="J39" s="251">
        <v>-462401.61</v>
      </c>
      <c r="K39" s="251">
        <v>58138.81</v>
      </c>
      <c r="Q39" s="232">
        <v>0</v>
      </c>
      <c r="T39" s="251">
        <v>9934.1</v>
      </c>
      <c r="U39" s="44">
        <v>2737074.7</v>
      </c>
      <c r="X39" s="339">
        <v>580629.66</v>
      </c>
      <c r="Z39" s="339">
        <v>21.71</v>
      </c>
      <c r="AB39" s="339">
        <v>456130</v>
      </c>
      <c r="AC39" s="339">
        <v>52600</v>
      </c>
      <c r="AD39" s="338">
        <v>496850</v>
      </c>
      <c r="AG39" s="338">
        <v>139030.47</v>
      </c>
      <c r="AH39" s="338">
        <v>49458.239999999998</v>
      </c>
      <c r="AK39" s="76">
        <f t="shared" si="1"/>
        <v>1100413.31</v>
      </c>
      <c r="AL39" s="31">
        <f t="shared" si="2"/>
        <v>0</v>
      </c>
      <c r="AM39" s="21">
        <f t="shared" si="3"/>
        <v>1100413.31</v>
      </c>
      <c r="AN39" s="15">
        <f t="shared" si="4"/>
        <v>1089381.3700000001</v>
      </c>
      <c r="AO39" s="16">
        <f t="shared" si="5"/>
        <v>685338.71</v>
      </c>
      <c r="AP39" s="26">
        <f t="shared" si="6"/>
        <v>404042.66000000015</v>
      </c>
    </row>
    <row r="40" spans="1:42" x14ac:dyDescent="0.2">
      <c r="A40" t="s">
        <v>545</v>
      </c>
      <c r="B40" t="s">
        <v>546</v>
      </c>
      <c r="C40" s="71">
        <v>1050</v>
      </c>
      <c r="D40" s="58" t="s">
        <v>1300</v>
      </c>
      <c r="E40" s="250" t="s">
        <v>3253</v>
      </c>
      <c r="F40" s="89">
        <v>628288.86</v>
      </c>
      <c r="H40" s="89">
        <v>139038.98000000001</v>
      </c>
      <c r="J40" s="251">
        <v>83686.679999999993</v>
      </c>
      <c r="K40" s="251">
        <v>76423.179999999993</v>
      </c>
      <c r="O40" s="232">
        <v>6300</v>
      </c>
      <c r="Q40" s="232">
        <v>0</v>
      </c>
      <c r="U40" s="44">
        <v>1656318.18</v>
      </c>
      <c r="X40" s="339">
        <v>345510</v>
      </c>
      <c r="Y40" s="339">
        <v>3000</v>
      </c>
      <c r="Z40" s="339">
        <v>996.66</v>
      </c>
      <c r="AB40" s="339">
        <v>517370</v>
      </c>
      <c r="AC40" s="339">
        <v>51052</v>
      </c>
      <c r="AD40" s="338">
        <v>566686</v>
      </c>
      <c r="AF40" s="338">
        <v>26075.8</v>
      </c>
      <c r="AG40" s="338">
        <v>148826.54999999999</v>
      </c>
      <c r="AH40" s="338">
        <v>53272.87</v>
      </c>
      <c r="AK40" s="76">
        <f t="shared" si="1"/>
        <v>767327.84</v>
      </c>
      <c r="AL40" s="31">
        <f t="shared" si="2"/>
        <v>6300</v>
      </c>
      <c r="AM40" s="21">
        <f t="shared" si="3"/>
        <v>761027.84</v>
      </c>
      <c r="AN40" s="15">
        <f t="shared" si="4"/>
        <v>917928.65999999992</v>
      </c>
      <c r="AO40" s="16">
        <f t="shared" si="5"/>
        <v>794861.22000000009</v>
      </c>
      <c r="AP40" s="26">
        <f t="shared" si="6"/>
        <v>123067.43999999983</v>
      </c>
    </row>
    <row r="41" spans="1:42" x14ac:dyDescent="0.2">
      <c r="A41" t="s">
        <v>545</v>
      </c>
      <c r="B41" t="s">
        <v>546</v>
      </c>
      <c r="C41" s="71">
        <v>2081</v>
      </c>
      <c r="D41" s="58" t="s">
        <v>1301</v>
      </c>
      <c r="E41" s="250" t="s">
        <v>3254</v>
      </c>
      <c r="F41" s="89">
        <v>382708.17</v>
      </c>
      <c r="H41" s="89">
        <v>56584.160000000003</v>
      </c>
      <c r="J41" s="251">
        <v>85440.13</v>
      </c>
      <c r="K41" s="251">
        <v>-81322.31</v>
      </c>
      <c r="O41" s="232">
        <v>577325</v>
      </c>
      <c r="Q41" s="232">
        <v>176.35</v>
      </c>
      <c r="U41" s="44">
        <v>1118559.83</v>
      </c>
      <c r="X41" s="339">
        <v>433237.09</v>
      </c>
      <c r="Z41" s="339">
        <v>5.21</v>
      </c>
      <c r="AB41" s="339">
        <v>450500</v>
      </c>
      <c r="AC41" s="339">
        <v>8900</v>
      </c>
      <c r="AD41" s="338">
        <v>546690</v>
      </c>
      <c r="AG41" s="338">
        <v>123731.47</v>
      </c>
      <c r="AH41" s="338">
        <v>21760.51</v>
      </c>
      <c r="AK41" s="76">
        <f t="shared" si="1"/>
        <v>439292.32999999996</v>
      </c>
      <c r="AL41" s="31">
        <f t="shared" si="2"/>
        <v>577501.35</v>
      </c>
      <c r="AM41" s="21">
        <f t="shared" si="3"/>
        <v>-138209.02000000002</v>
      </c>
      <c r="AN41" s="15">
        <f t="shared" si="4"/>
        <v>892642.3</v>
      </c>
      <c r="AO41" s="16">
        <f t="shared" si="5"/>
        <v>692181.98</v>
      </c>
      <c r="AP41" s="26">
        <f t="shared" si="6"/>
        <v>200460.32000000007</v>
      </c>
    </row>
    <row r="42" spans="1:42" x14ac:dyDescent="0.2">
      <c r="A42" t="s">
        <v>545</v>
      </c>
      <c r="B42" t="s">
        <v>546</v>
      </c>
      <c r="C42" s="71">
        <v>2563</v>
      </c>
      <c r="D42" s="58" t="s">
        <v>1302</v>
      </c>
      <c r="E42" s="250" t="s">
        <v>3255</v>
      </c>
      <c r="F42" s="89">
        <v>262327.37</v>
      </c>
      <c r="H42" s="89">
        <v>193146.98</v>
      </c>
      <c r="J42" s="251">
        <v>-829470.71999999997</v>
      </c>
      <c r="K42" s="251">
        <v>-170205.2</v>
      </c>
      <c r="O42" s="232">
        <v>48200</v>
      </c>
      <c r="T42" s="251">
        <v>20070</v>
      </c>
      <c r="U42" s="44">
        <v>1381244.13</v>
      </c>
      <c r="X42" s="339">
        <v>468002.02</v>
      </c>
      <c r="Y42" s="339">
        <v>-25200</v>
      </c>
      <c r="Z42" s="339">
        <v>7.61</v>
      </c>
      <c r="AB42" s="339">
        <v>420590</v>
      </c>
      <c r="AC42" s="339">
        <v>48500</v>
      </c>
      <c r="AD42" s="338">
        <v>535970</v>
      </c>
      <c r="AG42" s="338">
        <v>186242.83</v>
      </c>
      <c r="AH42" s="338">
        <v>73550.3</v>
      </c>
      <c r="AK42" s="76">
        <f t="shared" si="1"/>
        <v>455474.35</v>
      </c>
      <c r="AL42" s="31">
        <f t="shared" si="2"/>
        <v>48200</v>
      </c>
      <c r="AM42" s="21">
        <f t="shared" si="3"/>
        <v>407274.35</v>
      </c>
      <c r="AN42" s="15">
        <f t="shared" si="4"/>
        <v>911899.63</v>
      </c>
      <c r="AO42" s="16">
        <f t="shared" si="5"/>
        <v>795763.13</v>
      </c>
      <c r="AP42" s="26">
        <f t="shared" si="6"/>
        <v>116136.5</v>
      </c>
    </row>
    <row r="43" spans="1:42" x14ac:dyDescent="0.2">
      <c r="A43" t="s">
        <v>545</v>
      </c>
      <c r="B43" t="s">
        <v>546</v>
      </c>
      <c r="C43" s="71">
        <v>2302</v>
      </c>
      <c r="D43" s="58" t="s">
        <v>1303</v>
      </c>
      <c r="E43" s="250" t="s">
        <v>3256</v>
      </c>
      <c r="F43" s="89">
        <v>601485.16</v>
      </c>
      <c r="H43" s="89">
        <v>170535.89</v>
      </c>
      <c r="J43" s="251">
        <v>72972.94</v>
      </c>
      <c r="K43" s="251">
        <v>-156877.23000000001</v>
      </c>
      <c r="O43" s="232">
        <v>83280</v>
      </c>
      <c r="Q43" s="232">
        <v>461.95</v>
      </c>
      <c r="U43" s="44">
        <v>1240631.49</v>
      </c>
      <c r="X43" s="339">
        <v>528198.88</v>
      </c>
      <c r="Y43" s="339">
        <v>76318.539999999994</v>
      </c>
      <c r="Z43" s="339">
        <v>52.97</v>
      </c>
      <c r="AB43" s="339">
        <v>613670</v>
      </c>
      <c r="AC43" s="339">
        <v>72500</v>
      </c>
      <c r="AD43" s="338">
        <v>711114</v>
      </c>
      <c r="AF43" s="338">
        <v>12737.9</v>
      </c>
      <c r="AG43" s="338">
        <v>150150.88</v>
      </c>
      <c r="AH43" s="338">
        <v>85974.49</v>
      </c>
      <c r="AK43" s="76">
        <f t="shared" si="1"/>
        <v>772021.05</v>
      </c>
      <c r="AL43" s="31">
        <f t="shared" si="2"/>
        <v>83741.95</v>
      </c>
      <c r="AM43" s="21">
        <f t="shared" si="3"/>
        <v>688279.10000000009</v>
      </c>
      <c r="AN43" s="15">
        <f t="shared" si="4"/>
        <v>1290740.3900000001</v>
      </c>
      <c r="AO43" s="16">
        <f t="shared" si="5"/>
        <v>959977.27</v>
      </c>
      <c r="AP43" s="26">
        <f t="shared" si="6"/>
        <v>330763.12000000011</v>
      </c>
    </row>
    <row r="44" spans="1:42" x14ac:dyDescent="0.2">
      <c r="A44" t="s">
        <v>545</v>
      </c>
      <c r="B44" t="s">
        <v>546</v>
      </c>
      <c r="C44" s="71">
        <v>2003</v>
      </c>
      <c r="D44" s="58" t="s">
        <v>1304</v>
      </c>
      <c r="E44" s="250" t="s">
        <v>3257</v>
      </c>
      <c r="F44" s="89">
        <v>646009.61</v>
      </c>
      <c r="H44" s="89">
        <v>164399.56</v>
      </c>
      <c r="J44" s="251">
        <v>24455.98</v>
      </c>
      <c r="K44" s="251">
        <v>9312.0300000000007</v>
      </c>
      <c r="O44" s="232">
        <v>8750</v>
      </c>
      <c r="T44" s="251">
        <v>-57300</v>
      </c>
      <c r="U44" s="44">
        <v>2770050.54</v>
      </c>
      <c r="X44" s="339">
        <v>378775.63</v>
      </c>
      <c r="Y44" s="339">
        <v>188340</v>
      </c>
      <c r="AD44" s="338">
        <v>47806</v>
      </c>
      <c r="AG44" s="338">
        <v>115793.14</v>
      </c>
      <c r="AH44" s="338">
        <v>22023.599999999999</v>
      </c>
      <c r="AK44" s="76">
        <f t="shared" si="1"/>
        <v>810409.16999999993</v>
      </c>
      <c r="AL44" s="31">
        <f t="shared" si="2"/>
        <v>8750</v>
      </c>
      <c r="AM44" s="21">
        <f t="shared" si="3"/>
        <v>801659.16999999993</v>
      </c>
      <c r="AN44" s="15">
        <f t="shared" si="4"/>
        <v>567115.63</v>
      </c>
      <c r="AO44" s="16">
        <f t="shared" si="5"/>
        <v>185622.74000000002</v>
      </c>
      <c r="AP44" s="26">
        <f t="shared" si="6"/>
        <v>381492.89</v>
      </c>
    </row>
    <row r="45" spans="1:42" x14ac:dyDescent="0.2">
      <c r="A45" t="s">
        <v>545</v>
      </c>
      <c r="B45" t="s">
        <v>546</v>
      </c>
      <c r="C45" s="71">
        <v>2921</v>
      </c>
      <c r="D45" s="58" t="s">
        <v>1305</v>
      </c>
      <c r="E45" s="250" t="s">
        <v>3258</v>
      </c>
      <c r="F45" s="89">
        <v>866673.84</v>
      </c>
      <c r="H45" s="89">
        <v>105754.61</v>
      </c>
      <c r="J45" s="251">
        <v>38097.31</v>
      </c>
      <c r="K45" s="251">
        <v>165760.88</v>
      </c>
      <c r="O45" s="232">
        <v>8540</v>
      </c>
      <c r="Q45" s="232">
        <v>538.86</v>
      </c>
      <c r="U45" s="44">
        <v>2356118.79</v>
      </c>
      <c r="X45" s="339">
        <v>451605.41</v>
      </c>
      <c r="Y45" s="339">
        <v>44000</v>
      </c>
      <c r="Z45" s="339">
        <v>10.1</v>
      </c>
      <c r="AB45" s="339">
        <v>438600</v>
      </c>
      <c r="AC45" s="339">
        <v>74663</v>
      </c>
      <c r="AD45" s="338">
        <v>516022</v>
      </c>
      <c r="AG45" s="338">
        <v>117419.41</v>
      </c>
      <c r="AH45" s="338">
        <v>13976.16</v>
      </c>
      <c r="AK45" s="76">
        <f t="shared" si="1"/>
        <v>972428.45</v>
      </c>
      <c r="AL45" s="31">
        <f t="shared" si="2"/>
        <v>9078.86</v>
      </c>
      <c r="AM45" s="21">
        <f t="shared" si="3"/>
        <v>963349.59</v>
      </c>
      <c r="AN45" s="15">
        <f t="shared" si="4"/>
        <v>1008878.51</v>
      </c>
      <c r="AO45" s="16">
        <f t="shared" si="5"/>
        <v>647417.57000000007</v>
      </c>
      <c r="AP45" s="26">
        <f t="shared" si="6"/>
        <v>361460.93999999994</v>
      </c>
    </row>
    <row r="46" spans="1:42" x14ac:dyDescent="0.2">
      <c r="A46" t="s">
        <v>545</v>
      </c>
      <c r="B46" t="s">
        <v>546</v>
      </c>
      <c r="C46" s="71">
        <v>2021</v>
      </c>
      <c r="D46" s="58" t="s">
        <v>1306</v>
      </c>
      <c r="E46" s="250" t="s">
        <v>3259</v>
      </c>
      <c r="F46" s="89">
        <v>436640.28</v>
      </c>
      <c r="H46" s="89">
        <v>96982.63</v>
      </c>
      <c r="J46" s="251">
        <v>86590.66</v>
      </c>
      <c r="K46" s="251">
        <v>180944.29</v>
      </c>
      <c r="O46" s="232">
        <v>100780</v>
      </c>
      <c r="P46" s="232">
        <v>2759</v>
      </c>
      <c r="Q46" s="232">
        <v>493.85</v>
      </c>
      <c r="S46" s="251">
        <v>-341908.85</v>
      </c>
      <c r="T46" s="251">
        <v>15034.11</v>
      </c>
      <c r="U46" s="44">
        <v>1990390.15</v>
      </c>
      <c r="X46" s="339">
        <v>470801.67</v>
      </c>
      <c r="Z46" s="339">
        <v>9.0399999999999991</v>
      </c>
      <c r="AB46" s="339">
        <v>192020</v>
      </c>
      <c r="AC46" s="339">
        <v>74662</v>
      </c>
      <c r="AD46" s="338">
        <v>298760</v>
      </c>
      <c r="AF46" s="338">
        <v>2160</v>
      </c>
      <c r="AG46" s="338">
        <v>233481.71</v>
      </c>
      <c r="AH46" s="338">
        <v>79409.179999999993</v>
      </c>
      <c r="AK46" s="76">
        <f t="shared" si="1"/>
        <v>533622.91</v>
      </c>
      <c r="AL46" s="31">
        <f t="shared" si="2"/>
        <v>104032.85</v>
      </c>
      <c r="AM46" s="21">
        <f t="shared" si="3"/>
        <v>429590.06000000006</v>
      </c>
      <c r="AN46" s="15">
        <f t="shared" si="4"/>
        <v>737492.71</v>
      </c>
      <c r="AO46" s="16">
        <f t="shared" si="5"/>
        <v>613810.8899999999</v>
      </c>
      <c r="AP46" s="26">
        <f t="shared" si="6"/>
        <v>123681.82000000007</v>
      </c>
    </row>
    <row r="47" spans="1:42" x14ac:dyDescent="0.2">
      <c r="A47" t="s">
        <v>545</v>
      </c>
      <c r="B47" t="s">
        <v>546</v>
      </c>
      <c r="C47" s="71">
        <v>1750</v>
      </c>
      <c r="D47" s="58" t="s">
        <v>1307</v>
      </c>
      <c r="E47" s="250" t="s">
        <v>3260</v>
      </c>
      <c r="F47" s="89">
        <v>497724.45</v>
      </c>
      <c r="H47" s="89">
        <v>92630.63</v>
      </c>
      <c r="J47" s="251">
        <v>275449.49</v>
      </c>
      <c r="K47" s="251">
        <v>-11599.73</v>
      </c>
      <c r="N47" s="232">
        <v>100000</v>
      </c>
      <c r="O47" s="232">
        <v>119920</v>
      </c>
      <c r="Q47" s="232">
        <v>320.91000000000003</v>
      </c>
      <c r="T47" s="251">
        <v>-41549.97</v>
      </c>
      <c r="U47" s="44">
        <v>498635.02</v>
      </c>
      <c r="X47" s="339">
        <v>441300.18</v>
      </c>
      <c r="Z47" s="339">
        <v>6.01</v>
      </c>
      <c r="AB47" s="339">
        <v>253300</v>
      </c>
      <c r="AC47" s="339">
        <v>41200</v>
      </c>
      <c r="AD47" s="338">
        <v>374600</v>
      </c>
      <c r="AF47" s="338">
        <v>25475.8</v>
      </c>
      <c r="AG47" s="338">
        <v>140145.38</v>
      </c>
      <c r="AH47" s="338">
        <v>17725.13</v>
      </c>
      <c r="AK47" s="76">
        <f t="shared" si="1"/>
        <v>590355.08000000007</v>
      </c>
      <c r="AL47" s="31">
        <f t="shared" si="2"/>
        <v>220240.91</v>
      </c>
      <c r="AM47" s="21">
        <f t="shared" si="3"/>
        <v>370114.17000000004</v>
      </c>
      <c r="AN47" s="15">
        <f t="shared" si="4"/>
        <v>735806.19</v>
      </c>
      <c r="AO47" s="16">
        <f t="shared" si="5"/>
        <v>557946.30999999994</v>
      </c>
      <c r="AP47" s="26">
        <f t="shared" si="6"/>
        <v>177859.88</v>
      </c>
    </row>
    <row r="48" spans="1:42" x14ac:dyDescent="0.2">
      <c r="A48" t="s">
        <v>545</v>
      </c>
      <c r="B48" t="s">
        <v>546</v>
      </c>
      <c r="C48" s="71">
        <v>1875</v>
      </c>
      <c r="D48" s="58" t="s">
        <v>1308</v>
      </c>
      <c r="E48" s="250" t="s">
        <v>3261</v>
      </c>
      <c r="F48" s="89">
        <v>175310.99</v>
      </c>
      <c r="H48" s="89">
        <v>183963.22</v>
      </c>
      <c r="J48" s="251">
        <v>3</v>
      </c>
      <c r="K48" s="251">
        <v>3414.47</v>
      </c>
      <c r="O48" s="232">
        <v>25720</v>
      </c>
      <c r="T48" s="251">
        <v>-904</v>
      </c>
      <c r="U48" s="44">
        <v>452082.82</v>
      </c>
      <c r="X48" s="339">
        <v>360793.42</v>
      </c>
      <c r="Z48" s="339">
        <v>8.19</v>
      </c>
      <c r="AB48" s="339">
        <v>344300</v>
      </c>
      <c r="AC48" s="339">
        <v>44200</v>
      </c>
      <c r="AD48" s="338">
        <v>456100</v>
      </c>
      <c r="AG48" s="338">
        <v>256357.54</v>
      </c>
      <c r="AH48" s="338">
        <v>14404.69</v>
      </c>
      <c r="AK48" s="76">
        <f t="shared" si="1"/>
        <v>359274.20999999996</v>
      </c>
      <c r="AL48" s="31">
        <f t="shared" si="2"/>
        <v>25720</v>
      </c>
      <c r="AM48" s="21">
        <f t="shared" si="3"/>
        <v>333554.20999999996</v>
      </c>
      <c r="AN48" s="15">
        <f t="shared" si="4"/>
        <v>749301.61</v>
      </c>
      <c r="AO48" s="16">
        <f t="shared" si="5"/>
        <v>726862.23</v>
      </c>
      <c r="AP48" s="26">
        <f t="shared" si="6"/>
        <v>22439.380000000005</v>
      </c>
    </row>
    <row r="49" spans="1:42" x14ac:dyDescent="0.2">
      <c r="A49" t="s">
        <v>545</v>
      </c>
      <c r="B49" t="s">
        <v>546</v>
      </c>
      <c r="C49" s="71">
        <v>2733</v>
      </c>
      <c r="D49" s="58" t="s">
        <v>1309</v>
      </c>
      <c r="E49" s="250" t="s">
        <v>3262</v>
      </c>
      <c r="F49" s="89">
        <v>590045.06000000006</v>
      </c>
      <c r="H49" s="89">
        <v>54719.07</v>
      </c>
      <c r="J49" s="251">
        <v>2466178.9</v>
      </c>
      <c r="K49" s="251">
        <v>150211.54999999999</v>
      </c>
      <c r="O49" s="232">
        <v>26830</v>
      </c>
      <c r="Q49" s="232">
        <v>0</v>
      </c>
      <c r="U49" s="44">
        <v>5378772.1500000004</v>
      </c>
      <c r="X49" s="339">
        <v>379826.88</v>
      </c>
      <c r="Z49" s="339">
        <v>830.75</v>
      </c>
      <c r="AB49" s="339">
        <v>494130</v>
      </c>
      <c r="AC49" s="339">
        <v>81000</v>
      </c>
      <c r="AD49" s="338">
        <v>592680</v>
      </c>
      <c r="AF49" s="338">
        <v>12737.9</v>
      </c>
      <c r="AG49" s="338">
        <v>145410.65</v>
      </c>
      <c r="AH49" s="338">
        <v>76356.67</v>
      </c>
      <c r="AK49" s="76">
        <f t="shared" si="1"/>
        <v>644764.13</v>
      </c>
      <c r="AL49" s="31">
        <f t="shared" si="2"/>
        <v>26830</v>
      </c>
      <c r="AM49" s="21">
        <f t="shared" si="3"/>
        <v>617934.13</v>
      </c>
      <c r="AN49" s="15">
        <f t="shared" si="4"/>
        <v>955787.63</v>
      </c>
      <c r="AO49" s="16">
        <f t="shared" si="5"/>
        <v>827185.22000000009</v>
      </c>
      <c r="AP49" s="26">
        <f t="shared" si="6"/>
        <v>128602.40999999992</v>
      </c>
    </row>
    <row r="50" spans="1:42" x14ac:dyDescent="0.2">
      <c r="A50" t="s">
        <v>545</v>
      </c>
      <c r="B50" t="s">
        <v>546</v>
      </c>
      <c r="C50" s="71">
        <v>2730</v>
      </c>
      <c r="D50" s="58" t="s">
        <v>1310</v>
      </c>
      <c r="E50" s="250" t="s">
        <v>3263</v>
      </c>
      <c r="F50" s="89">
        <v>441451.62</v>
      </c>
      <c r="H50" s="89">
        <v>345971.08</v>
      </c>
      <c r="J50" s="251">
        <v>-196879.49</v>
      </c>
      <c r="K50" s="251">
        <v>-360070.34</v>
      </c>
      <c r="O50" s="232">
        <v>9800</v>
      </c>
      <c r="R50" s="251">
        <v>4586</v>
      </c>
      <c r="U50" s="44">
        <v>1780248.13</v>
      </c>
      <c r="X50" s="339">
        <v>479999.86</v>
      </c>
      <c r="Z50" s="339">
        <v>384.32</v>
      </c>
      <c r="AB50" s="339">
        <v>589930</v>
      </c>
      <c r="AC50" s="339">
        <v>63000</v>
      </c>
      <c r="AD50" s="338">
        <v>748530</v>
      </c>
      <c r="AG50" s="338">
        <v>129811.87</v>
      </c>
      <c r="AH50" s="338">
        <v>70991.77</v>
      </c>
      <c r="AK50" s="76">
        <f t="shared" si="1"/>
        <v>787422.7</v>
      </c>
      <c r="AL50" s="31">
        <f t="shared" si="2"/>
        <v>9800</v>
      </c>
      <c r="AM50" s="21">
        <f t="shared" si="3"/>
        <v>777622.7</v>
      </c>
      <c r="AN50" s="15">
        <f t="shared" si="4"/>
        <v>1133314.18</v>
      </c>
      <c r="AO50" s="16">
        <f t="shared" si="5"/>
        <v>949333.64</v>
      </c>
      <c r="AP50" s="26">
        <f t="shared" si="6"/>
        <v>183980.53999999992</v>
      </c>
    </row>
    <row r="51" spans="1:42" x14ac:dyDescent="0.2">
      <c r="A51" t="s">
        <v>545</v>
      </c>
      <c r="B51" t="s">
        <v>546</v>
      </c>
      <c r="C51" s="71">
        <v>2627</v>
      </c>
      <c r="D51" s="58" t="s">
        <v>1311</v>
      </c>
      <c r="E51" s="250" t="s">
        <v>3264</v>
      </c>
      <c r="F51" s="89">
        <v>655494.99</v>
      </c>
      <c r="H51" s="89">
        <v>45981.41</v>
      </c>
      <c r="J51" s="251">
        <v>846846.72</v>
      </c>
      <c r="K51" s="251">
        <v>275777.14</v>
      </c>
      <c r="O51" s="232">
        <v>1000</v>
      </c>
      <c r="P51" s="232">
        <v>57130</v>
      </c>
      <c r="Q51" s="232">
        <v>380</v>
      </c>
      <c r="R51" s="251">
        <v>28800</v>
      </c>
      <c r="T51" s="251">
        <v>203805.71</v>
      </c>
      <c r="U51" s="44">
        <v>2690789.95</v>
      </c>
      <c r="X51" s="339">
        <v>572038.93000000005</v>
      </c>
      <c r="Y51" s="339">
        <v>34950</v>
      </c>
      <c r="Z51" s="339">
        <v>25.71</v>
      </c>
      <c r="AB51" s="339">
        <v>493720</v>
      </c>
      <c r="AD51" s="338">
        <v>573268</v>
      </c>
      <c r="AG51" s="338">
        <v>356846.79</v>
      </c>
      <c r="AH51" s="338">
        <v>400</v>
      </c>
      <c r="AK51" s="76">
        <f t="shared" si="1"/>
        <v>701476.4</v>
      </c>
      <c r="AL51" s="31">
        <f t="shared" si="2"/>
        <v>58510</v>
      </c>
      <c r="AM51" s="21">
        <f t="shared" si="3"/>
        <v>642966.4</v>
      </c>
      <c r="AN51" s="15">
        <f t="shared" si="4"/>
        <v>1100734.6400000001</v>
      </c>
      <c r="AO51" s="16">
        <f t="shared" si="5"/>
        <v>930514.79</v>
      </c>
      <c r="AP51" s="26">
        <f t="shared" si="6"/>
        <v>170219.85000000009</v>
      </c>
    </row>
    <row r="52" spans="1:42" x14ac:dyDescent="0.2">
      <c r="A52" t="s">
        <v>545</v>
      </c>
      <c r="B52" t="s">
        <v>546</v>
      </c>
      <c r="C52" s="71">
        <v>1841</v>
      </c>
      <c r="D52" s="58" t="s">
        <v>1312</v>
      </c>
      <c r="E52" s="250" t="s">
        <v>3265</v>
      </c>
      <c r="F52" s="89">
        <v>842594.95</v>
      </c>
      <c r="G52" s="89">
        <v>10000</v>
      </c>
      <c r="H52" s="89">
        <v>157596.42000000001</v>
      </c>
      <c r="J52" s="251">
        <v>398713.09</v>
      </c>
      <c r="K52" s="251">
        <v>-55234.04</v>
      </c>
      <c r="Q52" s="232">
        <v>2123</v>
      </c>
      <c r="T52" s="251">
        <v>-873</v>
      </c>
      <c r="U52" s="44">
        <v>2057308.95</v>
      </c>
      <c r="X52" s="339">
        <v>318192.68</v>
      </c>
      <c r="Y52" s="339">
        <v>35200</v>
      </c>
      <c r="AB52" s="339">
        <v>456810</v>
      </c>
      <c r="AC52" s="339">
        <v>14800</v>
      </c>
      <c r="AD52" s="338">
        <v>502995</v>
      </c>
      <c r="AG52" s="338">
        <v>136571.78</v>
      </c>
      <c r="AH52" s="338">
        <v>41055.980000000003</v>
      </c>
      <c r="AK52" s="76">
        <f t="shared" si="1"/>
        <v>1010191.37</v>
      </c>
      <c r="AL52" s="31">
        <f t="shared" si="2"/>
        <v>2123</v>
      </c>
      <c r="AM52" s="21">
        <f t="shared" si="3"/>
        <v>1008068.37</v>
      </c>
      <c r="AN52" s="15">
        <f t="shared" si="4"/>
        <v>825002.67999999993</v>
      </c>
      <c r="AO52" s="16">
        <f t="shared" si="5"/>
        <v>680622.76</v>
      </c>
      <c r="AP52" s="26">
        <f t="shared" si="6"/>
        <v>144379.91999999993</v>
      </c>
    </row>
    <row r="53" spans="1:42" x14ac:dyDescent="0.2">
      <c r="A53" t="s">
        <v>545</v>
      </c>
      <c r="B53" t="s">
        <v>546</v>
      </c>
      <c r="C53" s="71">
        <v>2414</v>
      </c>
      <c r="D53" s="58" t="s">
        <v>1313</v>
      </c>
      <c r="E53" s="250" t="s">
        <v>3266</v>
      </c>
      <c r="F53" s="89">
        <v>196676.57</v>
      </c>
      <c r="H53" s="89">
        <v>58359.64</v>
      </c>
      <c r="J53" s="251">
        <v>114499.11</v>
      </c>
      <c r="K53" s="251">
        <v>139498.60999999999</v>
      </c>
      <c r="O53" s="232">
        <v>-58000</v>
      </c>
      <c r="Q53" s="232">
        <v>-132.29</v>
      </c>
      <c r="U53" s="44">
        <v>1988049.06</v>
      </c>
      <c r="X53" s="339">
        <v>366030.55</v>
      </c>
      <c r="AB53" s="339">
        <v>278910</v>
      </c>
      <c r="AC53" s="339">
        <v>58000</v>
      </c>
      <c r="AD53" s="338">
        <v>367995</v>
      </c>
      <c r="AG53" s="338">
        <v>130360.23</v>
      </c>
      <c r="AH53" s="338">
        <v>20567.89</v>
      </c>
      <c r="AK53" s="76">
        <f t="shared" si="1"/>
        <v>255036.21000000002</v>
      </c>
      <c r="AL53" s="31">
        <f t="shared" si="2"/>
        <v>-58132.29</v>
      </c>
      <c r="AM53" s="21">
        <f t="shared" si="3"/>
        <v>313168.5</v>
      </c>
      <c r="AN53" s="15">
        <f t="shared" si="4"/>
        <v>702940.55</v>
      </c>
      <c r="AO53" s="16">
        <f t="shared" si="5"/>
        <v>518923.12</v>
      </c>
      <c r="AP53" s="26">
        <f t="shared" si="6"/>
        <v>184017.43000000005</v>
      </c>
    </row>
    <row r="54" spans="1:42" x14ac:dyDescent="0.2">
      <c r="A54" t="s">
        <v>545</v>
      </c>
      <c r="B54" t="s">
        <v>546</v>
      </c>
      <c r="C54" s="71">
        <v>1799</v>
      </c>
      <c r="D54" s="58" t="s">
        <v>1314</v>
      </c>
      <c r="E54" s="250" t="s">
        <v>3267</v>
      </c>
      <c r="F54" s="89">
        <v>202777.82</v>
      </c>
      <c r="H54" s="89">
        <v>209333.91</v>
      </c>
      <c r="J54" s="251">
        <v>5587.69</v>
      </c>
      <c r="K54" s="251">
        <v>101090.89</v>
      </c>
      <c r="O54" s="232">
        <v>21590</v>
      </c>
      <c r="T54" s="251">
        <v>-420933.18</v>
      </c>
      <c r="U54" s="44">
        <v>1911374.52</v>
      </c>
      <c r="X54" s="339">
        <v>343009.41</v>
      </c>
      <c r="Z54" s="339">
        <v>8.07</v>
      </c>
      <c r="AB54" s="339">
        <v>505560</v>
      </c>
      <c r="AC54" s="339">
        <v>54500</v>
      </c>
      <c r="AD54" s="338">
        <v>657110</v>
      </c>
      <c r="AG54" s="338">
        <v>90182.97</v>
      </c>
      <c r="AH54" s="338">
        <v>22294.32</v>
      </c>
      <c r="AK54" s="76">
        <f t="shared" si="1"/>
        <v>412111.73</v>
      </c>
      <c r="AL54" s="31">
        <f t="shared" si="2"/>
        <v>21590</v>
      </c>
      <c r="AM54" s="21">
        <f t="shared" si="3"/>
        <v>390521.73</v>
      </c>
      <c r="AN54" s="15">
        <f t="shared" si="4"/>
        <v>903077.48</v>
      </c>
      <c r="AO54" s="16">
        <f t="shared" si="5"/>
        <v>769587.28999999992</v>
      </c>
      <c r="AP54" s="26">
        <f t="shared" si="6"/>
        <v>133490.19000000006</v>
      </c>
    </row>
    <row r="55" spans="1:42" x14ac:dyDescent="0.2">
      <c r="A55" t="s">
        <v>549</v>
      </c>
      <c r="B55" t="s">
        <v>550</v>
      </c>
      <c r="C55" s="71">
        <v>2442</v>
      </c>
      <c r="D55" s="58" t="s">
        <v>1315</v>
      </c>
      <c r="E55" s="250" t="s">
        <v>3268</v>
      </c>
      <c r="F55" s="89">
        <v>451389.64</v>
      </c>
      <c r="H55" s="89">
        <v>32161.68</v>
      </c>
      <c r="J55" s="251">
        <v>95983.75</v>
      </c>
      <c r="K55" s="251">
        <v>127827.94</v>
      </c>
      <c r="O55" s="232">
        <v>31940</v>
      </c>
      <c r="Q55" s="232">
        <v>0</v>
      </c>
      <c r="U55" s="44">
        <v>1946410.43</v>
      </c>
      <c r="W55" s="339">
        <v>4.43</v>
      </c>
      <c r="X55" s="339">
        <v>392831.11</v>
      </c>
      <c r="AB55" s="339">
        <v>480858</v>
      </c>
      <c r="AC55" s="339">
        <v>6000</v>
      </c>
      <c r="AD55" s="338">
        <v>550308</v>
      </c>
      <c r="AG55" s="338">
        <v>157171.44</v>
      </c>
      <c r="AH55" s="338">
        <v>27841.200000000001</v>
      </c>
      <c r="AK55" s="76">
        <f t="shared" si="1"/>
        <v>483551.32</v>
      </c>
      <c r="AL55" s="31">
        <f t="shared" si="2"/>
        <v>31940</v>
      </c>
      <c r="AM55" s="21">
        <f t="shared" si="3"/>
        <v>451611.32</v>
      </c>
      <c r="AN55" s="15">
        <f t="shared" si="4"/>
        <v>879693.54</v>
      </c>
      <c r="AO55" s="16">
        <f t="shared" si="5"/>
        <v>735320.6399999999</v>
      </c>
      <c r="AP55" s="26">
        <f t="shared" si="6"/>
        <v>144372.90000000014</v>
      </c>
    </row>
    <row r="56" spans="1:42" x14ac:dyDescent="0.2">
      <c r="A56" t="s">
        <v>549</v>
      </c>
      <c r="B56" t="s">
        <v>550</v>
      </c>
      <c r="C56" s="71">
        <v>1417</v>
      </c>
      <c r="D56" s="58" t="s">
        <v>1316</v>
      </c>
      <c r="E56" s="250" t="s">
        <v>3269</v>
      </c>
      <c r="F56" s="89">
        <v>539761.13</v>
      </c>
      <c r="H56" s="89">
        <v>48393.97</v>
      </c>
      <c r="J56" s="251">
        <v>361017.82</v>
      </c>
      <c r="K56" s="251">
        <v>91701.11</v>
      </c>
      <c r="O56" s="232">
        <v>22488.1</v>
      </c>
      <c r="Q56" s="232">
        <v>275.76</v>
      </c>
      <c r="U56" s="44">
        <v>1372237.86</v>
      </c>
      <c r="X56" s="339">
        <v>459466</v>
      </c>
      <c r="Y56" s="339">
        <v>74200</v>
      </c>
      <c r="AB56" s="339">
        <v>239415</v>
      </c>
      <c r="AC56" s="339">
        <v>6000</v>
      </c>
      <c r="AD56" s="338">
        <v>245415</v>
      </c>
      <c r="AG56" s="338">
        <v>161391.46</v>
      </c>
      <c r="AH56" s="338">
        <v>76665.240000000005</v>
      </c>
      <c r="AK56" s="76">
        <f t="shared" si="1"/>
        <v>588155.1</v>
      </c>
      <c r="AL56" s="31">
        <f t="shared" si="2"/>
        <v>22763.859999999997</v>
      </c>
      <c r="AM56" s="21">
        <f t="shared" si="3"/>
        <v>565391.24</v>
      </c>
      <c r="AN56" s="15">
        <f t="shared" si="4"/>
        <v>779081</v>
      </c>
      <c r="AO56" s="16">
        <f t="shared" si="5"/>
        <v>483471.69999999995</v>
      </c>
      <c r="AP56" s="26">
        <f t="shared" si="6"/>
        <v>295609.30000000005</v>
      </c>
    </row>
    <row r="57" spans="1:42" x14ac:dyDescent="0.2">
      <c r="A57" t="s">
        <v>549</v>
      </c>
      <c r="B57" t="s">
        <v>550</v>
      </c>
      <c r="C57" s="71">
        <v>1301</v>
      </c>
      <c r="D57" s="58" t="s">
        <v>1317</v>
      </c>
      <c r="E57" s="250" t="s">
        <v>3270</v>
      </c>
      <c r="F57" s="89">
        <v>473136.25</v>
      </c>
      <c r="H57" s="89">
        <v>129712.84</v>
      </c>
      <c r="J57" s="251">
        <v>19410.330000000002</v>
      </c>
      <c r="K57" s="251">
        <v>30179.89</v>
      </c>
      <c r="N57" s="232">
        <v>3000</v>
      </c>
      <c r="O57" s="232">
        <v>26940</v>
      </c>
      <c r="Q57" s="232">
        <v>84.12</v>
      </c>
      <c r="U57" s="44">
        <v>1028783.07</v>
      </c>
      <c r="W57" s="339">
        <v>83.98</v>
      </c>
      <c r="X57" s="339">
        <v>609981.5</v>
      </c>
      <c r="AB57" s="339">
        <v>246360</v>
      </c>
      <c r="AC57" s="339">
        <v>4500</v>
      </c>
      <c r="AD57" s="338">
        <v>290010</v>
      </c>
      <c r="AG57" s="338">
        <v>173447.61</v>
      </c>
      <c r="AH57" s="338">
        <v>13794.46</v>
      </c>
      <c r="AK57" s="76">
        <f t="shared" si="1"/>
        <v>602849.09</v>
      </c>
      <c r="AL57" s="31">
        <f t="shared" si="2"/>
        <v>30024.12</v>
      </c>
      <c r="AM57" s="21">
        <f t="shared" si="3"/>
        <v>572824.97</v>
      </c>
      <c r="AN57" s="15">
        <f t="shared" si="4"/>
        <v>860925.48</v>
      </c>
      <c r="AO57" s="16">
        <f t="shared" si="5"/>
        <v>477252.07</v>
      </c>
      <c r="AP57" s="26">
        <f t="shared" si="6"/>
        <v>383673.41</v>
      </c>
    </row>
    <row r="58" spans="1:42" x14ac:dyDescent="0.2">
      <c r="A58" t="s">
        <v>549</v>
      </c>
      <c r="B58" t="s">
        <v>550</v>
      </c>
      <c r="C58" s="71">
        <v>2427</v>
      </c>
      <c r="D58" s="58" t="s">
        <v>1318</v>
      </c>
      <c r="E58" s="250" t="s">
        <v>3271</v>
      </c>
      <c r="F58" s="89">
        <v>922852.35</v>
      </c>
      <c r="H58" s="89">
        <v>34427.26</v>
      </c>
      <c r="J58" s="251">
        <v>65688.58</v>
      </c>
      <c r="K58" s="251">
        <v>50725.23</v>
      </c>
      <c r="N58" s="232">
        <v>2000</v>
      </c>
      <c r="O58" s="232">
        <v>33383.449999999997</v>
      </c>
      <c r="Q58" s="232">
        <v>18.690000000000001</v>
      </c>
      <c r="U58" s="44">
        <v>566631.65</v>
      </c>
      <c r="X58" s="339">
        <v>635946.37</v>
      </c>
      <c r="AB58" s="339">
        <v>316790.78999999998</v>
      </c>
      <c r="AC58" s="339">
        <v>6000</v>
      </c>
      <c r="AD58" s="338">
        <v>361940.79</v>
      </c>
      <c r="AG58" s="338">
        <v>196137.19</v>
      </c>
      <c r="AH58" s="338">
        <v>10151.76</v>
      </c>
      <c r="AK58" s="76">
        <f t="shared" si="1"/>
        <v>957279.61</v>
      </c>
      <c r="AL58" s="31">
        <f t="shared" si="2"/>
        <v>35402.14</v>
      </c>
      <c r="AM58" s="21">
        <f t="shared" si="3"/>
        <v>921877.47</v>
      </c>
      <c r="AN58" s="15">
        <f t="shared" si="4"/>
        <v>958737.15999999992</v>
      </c>
      <c r="AO58" s="16">
        <f t="shared" si="5"/>
        <v>568229.74</v>
      </c>
      <c r="AP58" s="26">
        <f t="shared" si="6"/>
        <v>390507.41999999993</v>
      </c>
    </row>
    <row r="59" spans="1:42" x14ac:dyDescent="0.2">
      <c r="A59" t="s">
        <v>549</v>
      </c>
      <c r="B59" t="s">
        <v>550</v>
      </c>
      <c r="C59" s="71">
        <v>1385</v>
      </c>
      <c r="D59" s="58" t="s">
        <v>1319</v>
      </c>
      <c r="E59" s="250" t="s">
        <v>3272</v>
      </c>
      <c r="F59" s="89">
        <v>141463.19</v>
      </c>
      <c r="H59" s="89">
        <v>10019.07</v>
      </c>
      <c r="J59" s="251">
        <v>118960.19</v>
      </c>
      <c r="K59" s="251">
        <v>60082.79</v>
      </c>
      <c r="O59" s="232">
        <v>29670</v>
      </c>
      <c r="U59" s="44">
        <v>1787234.17</v>
      </c>
      <c r="X59" s="339">
        <v>311201.83</v>
      </c>
      <c r="Z59" s="339">
        <v>6.16</v>
      </c>
      <c r="AB59" s="339">
        <v>271950</v>
      </c>
      <c r="AC59" s="339">
        <v>9840</v>
      </c>
      <c r="AD59" s="338">
        <v>319050</v>
      </c>
      <c r="AG59" s="338">
        <v>172966.13</v>
      </c>
      <c r="AH59" s="338">
        <v>57898.07</v>
      </c>
      <c r="AK59" s="76">
        <f t="shared" si="1"/>
        <v>151482.26</v>
      </c>
      <c r="AL59" s="31">
        <f t="shared" si="2"/>
        <v>29670</v>
      </c>
      <c r="AM59" s="21">
        <f t="shared" si="3"/>
        <v>121812.26000000001</v>
      </c>
      <c r="AN59" s="15">
        <f t="shared" si="4"/>
        <v>592997.99</v>
      </c>
      <c r="AO59" s="16">
        <f t="shared" si="5"/>
        <v>549914.19999999995</v>
      </c>
      <c r="AP59" s="26">
        <f t="shared" si="6"/>
        <v>43083.790000000037</v>
      </c>
    </row>
    <row r="60" spans="1:42" x14ac:dyDescent="0.2">
      <c r="A60" t="s">
        <v>549</v>
      </c>
      <c r="B60" t="s">
        <v>550</v>
      </c>
      <c r="C60" s="71">
        <v>2740</v>
      </c>
      <c r="D60" s="58" t="s">
        <v>1320</v>
      </c>
      <c r="E60" s="250" t="s">
        <v>3273</v>
      </c>
      <c r="F60" s="89">
        <v>127970.56</v>
      </c>
      <c r="H60" s="89">
        <v>42417.22</v>
      </c>
      <c r="J60" s="251">
        <v>2007163.96</v>
      </c>
      <c r="K60" s="251">
        <v>36491.14</v>
      </c>
      <c r="O60" s="232">
        <v>7050</v>
      </c>
      <c r="Q60" s="232">
        <v>7</v>
      </c>
      <c r="U60" s="44">
        <v>3909726.18</v>
      </c>
      <c r="X60" s="339">
        <v>288814.87</v>
      </c>
      <c r="Z60" s="339">
        <v>8.26</v>
      </c>
      <c r="AB60" s="339">
        <v>539910</v>
      </c>
      <c r="AC60" s="339">
        <v>9600</v>
      </c>
      <c r="AD60" s="338">
        <v>586560</v>
      </c>
      <c r="AG60" s="338">
        <v>202677.35</v>
      </c>
      <c r="AH60" s="338">
        <v>65032.41</v>
      </c>
      <c r="AK60" s="76">
        <f t="shared" si="1"/>
        <v>170387.78</v>
      </c>
      <c r="AL60" s="31">
        <f t="shared" si="2"/>
        <v>7057</v>
      </c>
      <c r="AM60" s="21">
        <f t="shared" si="3"/>
        <v>163330.78</v>
      </c>
      <c r="AN60" s="15">
        <f t="shared" si="4"/>
        <v>838333.13</v>
      </c>
      <c r="AO60" s="16">
        <f t="shared" si="5"/>
        <v>854269.76</v>
      </c>
      <c r="AP60" s="26">
        <f t="shared" si="6"/>
        <v>-15936.630000000005</v>
      </c>
    </row>
    <row r="61" spans="1:42" ht="15.75" customHeight="1" x14ac:dyDescent="0.2">
      <c r="A61" t="s">
        <v>549</v>
      </c>
      <c r="B61" t="s">
        <v>550</v>
      </c>
      <c r="C61" s="71">
        <v>4108</v>
      </c>
      <c r="D61" s="58" t="s">
        <v>1321</v>
      </c>
      <c r="E61" s="250" t="s">
        <v>3274</v>
      </c>
      <c r="F61" s="89">
        <v>434407.6</v>
      </c>
      <c r="H61" s="89">
        <v>33131.81</v>
      </c>
      <c r="J61" s="251">
        <v>65409.35</v>
      </c>
      <c r="K61" s="251">
        <v>879977.34</v>
      </c>
      <c r="N61" s="232">
        <v>3000</v>
      </c>
      <c r="O61" s="232">
        <v>32170</v>
      </c>
      <c r="Q61" s="232">
        <v>28.03</v>
      </c>
      <c r="U61" s="44">
        <v>2469567.41</v>
      </c>
      <c r="W61" s="339">
        <v>6.41</v>
      </c>
      <c r="X61" s="339">
        <v>559408.93999999994</v>
      </c>
      <c r="AB61" s="339">
        <v>596074.5</v>
      </c>
      <c r="AC61" s="339">
        <v>8000</v>
      </c>
      <c r="AD61" s="338">
        <v>645174.5</v>
      </c>
      <c r="AG61" s="338">
        <v>170086.46</v>
      </c>
      <c r="AH61" s="338">
        <v>80501.740000000005</v>
      </c>
      <c r="AK61" s="76">
        <f t="shared" si="1"/>
        <v>467539.41</v>
      </c>
      <c r="AL61" s="31">
        <f t="shared" si="2"/>
        <v>35198.03</v>
      </c>
      <c r="AM61" s="21">
        <f t="shared" si="3"/>
        <v>432341.38</v>
      </c>
      <c r="AN61" s="15">
        <f t="shared" si="4"/>
        <v>1163489.8500000001</v>
      </c>
      <c r="AO61" s="16">
        <f t="shared" si="5"/>
        <v>895762.7</v>
      </c>
      <c r="AP61" s="26">
        <f t="shared" si="6"/>
        <v>267727.15000000014</v>
      </c>
    </row>
    <row r="62" spans="1:42" x14ac:dyDescent="0.2">
      <c r="A62" t="s">
        <v>549</v>
      </c>
      <c r="B62" t="s">
        <v>550</v>
      </c>
      <c r="C62" s="71">
        <v>2522</v>
      </c>
      <c r="D62" s="58" t="s">
        <v>1322</v>
      </c>
      <c r="E62" s="250" t="s">
        <v>3359</v>
      </c>
      <c r="F62" s="89">
        <v>265351.34000000003</v>
      </c>
      <c r="H62" s="89">
        <v>74875.11</v>
      </c>
      <c r="J62" s="251">
        <v>337406.22</v>
      </c>
      <c r="K62" s="251">
        <v>126192.43</v>
      </c>
      <c r="N62" s="232">
        <v>3000</v>
      </c>
      <c r="O62" s="232">
        <v>22999.439999999999</v>
      </c>
      <c r="Q62" s="232">
        <v>35.04</v>
      </c>
      <c r="S62" s="251">
        <v>-204294.74</v>
      </c>
      <c r="T62" s="251">
        <v>39216.730000000003</v>
      </c>
      <c r="U62" s="44">
        <v>2114448.44</v>
      </c>
      <c r="X62" s="339">
        <v>316405.05</v>
      </c>
      <c r="AB62" s="339">
        <v>534983.04</v>
      </c>
      <c r="AC62" s="339">
        <v>6000</v>
      </c>
      <c r="AD62" s="338">
        <v>591983.04</v>
      </c>
      <c r="AG62" s="338">
        <v>181710.24</v>
      </c>
      <c r="AH62" s="338">
        <v>60698.16</v>
      </c>
      <c r="AJ62" s="338">
        <v>7440</v>
      </c>
      <c r="AK62" s="76">
        <f t="shared" si="1"/>
        <v>340226.45</v>
      </c>
      <c r="AL62" s="31">
        <f t="shared" si="2"/>
        <v>26034.48</v>
      </c>
      <c r="AM62" s="21">
        <f t="shared" si="3"/>
        <v>314191.97000000003</v>
      </c>
      <c r="AN62" s="15">
        <f t="shared" si="4"/>
        <v>857388.09000000008</v>
      </c>
      <c r="AO62" s="16">
        <f t="shared" si="5"/>
        <v>841831.44000000006</v>
      </c>
      <c r="AP62" s="26">
        <f t="shared" si="6"/>
        <v>15556.650000000023</v>
      </c>
    </row>
    <row r="63" spans="1:42" x14ac:dyDescent="0.2">
      <c r="A63" t="s">
        <v>549</v>
      </c>
      <c r="B63" t="s">
        <v>550</v>
      </c>
      <c r="C63" s="71">
        <v>1433</v>
      </c>
      <c r="D63" s="58" t="s">
        <v>1323</v>
      </c>
      <c r="E63" s="250" t="s">
        <v>3362</v>
      </c>
      <c r="F63" s="89">
        <v>198797.15</v>
      </c>
      <c r="H63" s="89">
        <v>18868.21</v>
      </c>
      <c r="J63" s="251">
        <v>1654273.2</v>
      </c>
      <c r="K63" s="251">
        <v>98863.21</v>
      </c>
      <c r="O63" s="232">
        <v>20270</v>
      </c>
      <c r="Q63" s="232">
        <v>0</v>
      </c>
      <c r="U63" s="44">
        <v>2791483.6</v>
      </c>
      <c r="X63" s="339">
        <v>368452.36</v>
      </c>
      <c r="Z63" s="339">
        <v>4.24</v>
      </c>
      <c r="AB63" s="339">
        <v>652397</v>
      </c>
      <c r="AC63" s="339">
        <v>7500</v>
      </c>
      <c r="AD63" s="338">
        <v>751997</v>
      </c>
      <c r="AG63" s="338">
        <v>179332.99</v>
      </c>
      <c r="AH63" s="338">
        <v>49727.64</v>
      </c>
      <c r="AK63" s="76">
        <f t="shared" si="1"/>
        <v>217665.36</v>
      </c>
      <c r="AL63" s="31">
        <f t="shared" si="2"/>
        <v>20270</v>
      </c>
      <c r="AM63" s="21">
        <f t="shared" si="3"/>
        <v>197395.36</v>
      </c>
      <c r="AN63" s="15">
        <f t="shared" si="4"/>
        <v>1028353.6</v>
      </c>
      <c r="AO63" s="16">
        <f t="shared" si="5"/>
        <v>981057.63</v>
      </c>
      <c r="AP63" s="26">
        <f t="shared" si="6"/>
        <v>47295.969999999972</v>
      </c>
    </row>
    <row r="64" spans="1:42" x14ac:dyDescent="0.2">
      <c r="A64" t="s">
        <v>553</v>
      </c>
      <c r="B64" t="s">
        <v>554</v>
      </c>
      <c r="C64" s="71">
        <v>4846</v>
      </c>
      <c r="D64" s="58" t="s">
        <v>1324</v>
      </c>
      <c r="E64" s="250" t="s">
        <v>3275</v>
      </c>
      <c r="F64" s="89">
        <v>921069.95</v>
      </c>
      <c r="H64" s="89">
        <v>330778.03000000003</v>
      </c>
      <c r="J64" s="251">
        <v>293156.84999999998</v>
      </c>
      <c r="K64" s="251">
        <v>3281.11</v>
      </c>
      <c r="O64" s="232">
        <v>9100</v>
      </c>
      <c r="P64" s="232">
        <v>15825</v>
      </c>
      <c r="T64" s="251">
        <v>180215.79</v>
      </c>
      <c r="U64" s="44">
        <v>1683662.57</v>
      </c>
      <c r="X64" s="339">
        <v>488308.56</v>
      </c>
      <c r="Y64" s="339">
        <v>6375</v>
      </c>
      <c r="Z64" s="339">
        <v>22.43</v>
      </c>
      <c r="AB64" s="339">
        <v>956579.9</v>
      </c>
      <c r="AD64" s="338">
        <v>992309.9</v>
      </c>
      <c r="AG64" s="338">
        <v>143638.31</v>
      </c>
      <c r="AH64" s="338">
        <v>21589.3</v>
      </c>
      <c r="AK64" s="76">
        <f t="shared" si="1"/>
        <v>1251847.98</v>
      </c>
      <c r="AL64" s="31">
        <f t="shared" si="2"/>
        <v>24925</v>
      </c>
      <c r="AM64" s="21">
        <f t="shared" si="3"/>
        <v>1226922.98</v>
      </c>
      <c r="AN64" s="15">
        <f t="shared" si="4"/>
        <v>1451285.8900000001</v>
      </c>
      <c r="AO64" s="16">
        <f t="shared" si="5"/>
        <v>1157537.51</v>
      </c>
      <c r="AP64" s="26">
        <f t="shared" si="6"/>
        <v>293748.38000000012</v>
      </c>
    </row>
    <row r="65" spans="1:42" x14ac:dyDescent="0.2">
      <c r="A65" t="s">
        <v>553</v>
      </c>
      <c r="B65" t="s">
        <v>554</v>
      </c>
      <c r="C65" s="71">
        <v>2013</v>
      </c>
      <c r="D65" s="58" t="s">
        <v>1325</v>
      </c>
      <c r="E65" s="250" t="s">
        <v>3276</v>
      </c>
      <c r="F65" s="89">
        <v>714273.08</v>
      </c>
      <c r="G65" s="89">
        <v>9600</v>
      </c>
      <c r="H65" s="89">
        <v>31111.9</v>
      </c>
      <c r="J65" s="251">
        <v>16973.080000000002</v>
      </c>
      <c r="K65" s="251">
        <v>300053.96000000002</v>
      </c>
      <c r="O65" s="232">
        <v>15400</v>
      </c>
      <c r="P65" s="232">
        <v>73800</v>
      </c>
      <c r="S65" s="251">
        <v>-239565.73</v>
      </c>
      <c r="T65" s="251">
        <v>31279.25</v>
      </c>
      <c r="U65" s="44">
        <v>1188971.67</v>
      </c>
      <c r="X65" s="339">
        <v>243782.79</v>
      </c>
      <c r="Z65" s="339">
        <v>29.94</v>
      </c>
      <c r="AB65" s="339">
        <v>304610.03000000003</v>
      </c>
      <c r="AC65" s="339">
        <v>78859.97</v>
      </c>
      <c r="AD65" s="338">
        <v>435182</v>
      </c>
      <c r="AG65" s="338">
        <v>139696.32000000001</v>
      </c>
      <c r="AH65" s="338">
        <v>46527.58</v>
      </c>
      <c r="AK65" s="76">
        <f t="shared" si="1"/>
        <v>754984.98</v>
      </c>
      <c r="AL65" s="31">
        <f t="shared" si="2"/>
        <v>89200</v>
      </c>
      <c r="AM65" s="21">
        <f t="shared" si="3"/>
        <v>665784.98</v>
      </c>
      <c r="AN65" s="15">
        <f t="shared" si="4"/>
        <v>627282.73</v>
      </c>
      <c r="AO65" s="16">
        <f t="shared" si="5"/>
        <v>621405.9</v>
      </c>
      <c r="AP65" s="26">
        <f t="shared" si="6"/>
        <v>5876.8299999999581</v>
      </c>
    </row>
    <row r="66" spans="1:42" x14ac:dyDescent="0.2">
      <c r="A66" t="s">
        <v>553</v>
      </c>
      <c r="B66" t="s">
        <v>554</v>
      </c>
      <c r="C66" s="71">
        <v>1672</v>
      </c>
      <c r="D66" s="58" t="s">
        <v>1326</v>
      </c>
      <c r="E66" s="250" t="s">
        <v>3277</v>
      </c>
      <c r="F66" s="89">
        <v>461525.13</v>
      </c>
      <c r="H66" s="89">
        <v>89097.91</v>
      </c>
      <c r="J66" s="251">
        <v>474901.2</v>
      </c>
      <c r="K66" s="251">
        <v>289933.59000000003</v>
      </c>
      <c r="O66" s="232">
        <v>6853.32</v>
      </c>
      <c r="T66" s="251">
        <v>245</v>
      </c>
      <c r="U66" s="44">
        <v>2121250.9300000002</v>
      </c>
      <c r="W66" s="339">
        <v>831.41</v>
      </c>
      <c r="X66" s="339">
        <v>346564.08</v>
      </c>
      <c r="Y66" s="339">
        <v>510</v>
      </c>
      <c r="AB66" s="339">
        <v>367561.5</v>
      </c>
      <c r="AC66" s="339">
        <v>14000</v>
      </c>
      <c r="AD66" s="338">
        <v>491627.5</v>
      </c>
      <c r="AF66" s="338">
        <v>960</v>
      </c>
      <c r="AG66" s="338">
        <v>205822.6</v>
      </c>
      <c r="AH66" s="338">
        <v>111056.81</v>
      </c>
      <c r="AK66" s="76">
        <f t="shared" si="1"/>
        <v>550623.04</v>
      </c>
      <c r="AL66" s="31">
        <f t="shared" si="2"/>
        <v>6853.32</v>
      </c>
      <c r="AM66" s="21">
        <f t="shared" si="3"/>
        <v>543769.72000000009</v>
      </c>
      <c r="AN66" s="15">
        <f t="shared" si="4"/>
        <v>729466.99</v>
      </c>
      <c r="AO66" s="16">
        <f t="shared" si="5"/>
        <v>809466.90999999992</v>
      </c>
      <c r="AP66" s="26">
        <f t="shared" si="6"/>
        <v>-79999.919999999925</v>
      </c>
    </row>
    <row r="67" spans="1:42" x14ac:dyDescent="0.2">
      <c r="A67" t="s">
        <v>553</v>
      </c>
      <c r="B67" t="s">
        <v>554</v>
      </c>
      <c r="C67" s="71">
        <v>4546</v>
      </c>
      <c r="D67" s="58" t="s">
        <v>1327</v>
      </c>
      <c r="E67" s="250" t="s">
        <v>3278</v>
      </c>
      <c r="F67" s="89">
        <v>580516.37</v>
      </c>
      <c r="H67" s="89">
        <v>257926.7</v>
      </c>
      <c r="J67" s="251">
        <v>26900.3</v>
      </c>
      <c r="K67" s="251">
        <v>-138807.82</v>
      </c>
      <c r="O67" s="232">
        <v>22620</v>
      </c>
      <c r="P67" s="232">
        <v>58700</v>
      </c>
      <c r="S67" s="251">
        <v>165092.32999999999</v>
      </c>
      <c r="T67" s="251">
        <v>2000.81</v>
      </c>
      <c r="U67" s="44">
        <v>1374864.38</v>
      </c>
      <c r="W67" s="339">
        <v>28.71</v>
      </c>
      <c r="X67" s="339">
        <v>593681.74</v>
      </c>
      <c r="Y67" s="339">
        <v>55500</v>
      </c>
      <c r="AB67" s="339">
        <v>473458.9</v>
      </c>
      <c r="AC67" s="339">
        <v>83200</v>
      </c>
      <c r="AD67" s="338">
        <v>759638.9</v>
      </c>
      <c r="AG67" s="338">
        <v>195474.15</v>
      </c>
      <c r="AH67" s="338">
        <v>55999.12</v>
      </c>
      <c r="AK67" s="76">
        <f t="shared" si="1"/>
        <v>838443.07000000007</v>
      </c>
      <c r="AL67" s="31">
        <f t="shared" si="2"/>
        <v>81320</v>
      </c>
      <c r="AM67" s="21">
        <f t="shared" si="3"/>
        <v>757123.07000000007</v>
      </c>
      <c r="AN67" s="15">
        <f t="shared" si="4"/>
        <v>1205869.3500000001</v>
      </c>
      <c r="AO67" s="16">
        <f t="shared" si="5"/>
        <v>1011112.17</v>
      </c>
      <c r="AP67" s="26">
        <f t="shared" si="6"/>
        <v>194757.18000000005</v>
      </c>
    </row>
    <row r="68" spans="1:42" x14ac:dyDescent="0.2">
      <c r="A68" t="s">
        <v>553</v>
      </c>
      <c r="B68" t="s">
        <v>554</v>
      </c>
      <c r="C68" s="71">
        <v>3867</v>
      </c>
      <c r="D68" s="58" t="s">
        <v>1328</v>
      </c>
      <c r="E68" s="250" t="s">
        <v>3279</v>
      </c>
      <c r="F68" s="89">
        <v>832883.51</v>
      </c>
      <c r="H68" s="89">
        <v>42219.79</v>
      </c>
      <c r="J68" s="251">
        <v>270157</v>
      </c>
      <c r="K68" s="251">
        <v>1008667.05</v>
      </c>
      <c r="O68" s="232">
        <v>60900</v>
      </c>
      <c r="P68" s="232">
        <v>523775</v>
      </c>
      <c r="T68" s="251">
        <v>1072340.18</v>
      </c>
      <c r="U68" s="44">
        <v>2680574.06</v>
      </c>
      <c r="X68" s="339">
        <v>1107479.3700000001</v>
      </c>
      <c r="Z68" s="339">
        <v>64.52</v>
      </c>
      <c r="AB68" s="339">
        <v>1242612</v>
      </c>
      <c r="AC68" s="339">
        <v>205700</v>
      </c>
      <c r="AD68" s="338">
        <v>1576762</v>
      </c>
      <c r="AG68" s="338">
        <v>199214.1</v>
      </c>
      <c r="AH68" s="338">
        <v>178996.13</v>
      </c>
      <c r="AK68" s="76">
        <f t="shared" si="1"/>
        <v>875103.3</v>
      </c>
      <c r="AL68" s="31">
        <f t="shared" si="2"/>
        <v>584675</v>
      </c>
      <c r="AM68" s="21">
        <f t="shared" si="3"/>
        <v>290428.30000000005</v>
      </c>
      <c r="AN68" s="15">
        <f t="shared" si="4"/>
        <v>2555855.89</v>
      </c>
      <c r="AO68" s="16">
        <f t="shared" si="5"/>
        <v>1954972.23</v>
      </c>
      <c r="AP68" s="26">
        <f t="shared" si="6"/>
        <v>600883.66000000015</v>
      </c>
    </row>
    <row r="69" spans="1:42" x14ac:dyDescent="0.2">
      <c r="A69" t="s">
        <v>553</v>
      </c>
      <c r="B69" t="s">
        <v>554</v>
      </c>
      <c r="C69" s="71">
        <v>2282</v>
      </c>
      <c r="D69" s="58" t="s">
        <v>1329</v>
      </c>
      <c r="E69" s="250" t="s">
        <v>3280</v>
      </c>
      <c r="F69" s="89">
        <v>896394.72</v>
      </c>
      <c r="G69" s="89">
        <v>14600</v>
      </c>
      <c r="H69" s="89">
        <v>206427.21</v>
      </c>
      <c r="J69" s="251">
        <v>19872.080000000002</v>
      </c>
      <c r="K69" s="251">
        <v>117039.89</v>
      </c>
      <c r="O69" s="232">
        <v>-2100</v>
      </c>
      <c r="P69" s="232">
        <v>4020</v>
      </c>
      <c r="Q69" s="232">
        <v>1703</v>
      </c>
      <c r="R69" s="251">
        <v>5000</v>
      </c>
      <c r="U69" s="44">
        <v>2191965</v>
      </c>
      <c r="X69" s="339">
        <v>323986.39</v>
      </c>
      <c r="Y69" s="339">
        <v>1000</v>
      </c>
      <c r="AB69" s="339">
        <v>452910</v>
      </c>
      <c r="AC69" s="339">
        <v>76800</v>
      </c>
      <c r="AD69" s="338">
        <v>618172</v>
      </c>
      <c r="AE69" s="338">
        <v>3770</v>
      </c>
      <c r="AG69" s="338">
        <v>132262.42000000001</v>
      </c>
      <c r="AH69" s="338">
        <v>10931.53</v>
      </c>
      <c r="AK69" s="76">
        <f t="shared" ref="AK69:AK132" si="7">SUM(F69:I69)</f>
        <v>1117421.93</v>
      </c>
      <c r="AL69" s="31">
        <f t="shared" ref="AL69:AL132" si="8">SUM(N69:Q69)</f>
        <v>3623</v>
      </c>
      <c r="AM69" s="21">
        <f t="shared" ref="AM69:AM132" si="9">AK69-AL69</f>
        <v>1113798.93</v>
      </c>
      <c r="AN69" s="15">
        <f t="shared" ref="AN69:AN132" si="10">SUM(V69:AC69)</f>
        <v>854696.39</v>
      </c>
      <c r="AO69" s="16">
        <f t="shared" ref="AO69:AO132" si="11">SUM(AD69:AJ69)</f>
        <v>765135.95000000007</v>
      </c>
      <c r="AP69" s="26">
        <f t="shared" ref="AP69:AP132" si="12">AN69-AO69</f>
        <v>89560.439999999944</v>
      </c>
    </row>
    <row r="70" spans="1:42" x14ac:dyDescent="0.2">
      <c r="A70" t="s">
        <v>553</v>
      </c>
      <c r="B70" t="s">
        <v>554</v>
      </c>
      <c r="C70" s="71">
        <v>2718</v>
      </c>
      <c r="D70" s="58" t="s">
        <v>1330</v>
      </c>
      <c r="E70" s="250" t="s">
        <v>3281</v>
      </c>
      <c r="F70" s="89">
        <v>806916.5</v>
      </c>
      <c r="H70" s="89">
        <v>60906.720000000001</v>
      </c>
      <c r="J70" s="251">
        <v>28806.67</v>
      </c>
      <c r="K70" s="251">
        <v>336667.8</v>
      </c>
      <c r="O70" s="232">
        <v>2423.7399999999998</v>
      </c>
      <c r="T70" s="251">
        <v>-674252.16</v>
      </c>
      <c r="U70" s="44">
        <v>1302561.3500000001</v>
      </c>
      <c r="X70" s="339">
        <v>1442020.5</v>
      </c>
      <c r="Y70" s="339">
        <v>6660</v>
      </c>
      <c r="Z70" s="339">
        <v>31.39</v>
      </c>
      <c r="AB70" s="339">
        <v>633614.64</v>
      </c>
      <c r="AD70" s="338">
        <v>746870.64</v>
      </c>
      <c r="AF70" s="338">
        <v>660</v>
      </c>
      <c r="AG70" s="338">
        <v>296021.40999999997</v>
      </c>
      <c r="AH70" s="338">
        <v>62310.74</v>
      </c>
      <c r="AK70" s="76">
        <f t="shared" si="7"/>
        <v>867823.22</v>
      </c>
      <c r="AL70" s="31">
        <f t="shared" si="8"/>
        <v>2423.7399999999998</v>
      </c>
      <c r="AM70" s="21">
        <f t="shared" si="9"/>
        <v>865399.48</v>
      </c>
      <c r="AN70" s="15">
        <f t="shared" si="10"/>
        <v>2082326.5299999998</v>
      </c>
      <c r="AO70" s="16">
        <f t="shared" si="11"/>
        <v>1105862.79</v>
      </c>
      <c r="AP70" s="26">
        <f t="shared" si="12"/>
        <v>976463.73999999976</v>
      </c>
    </row>
    <row r="71" spans="1:42" x14ac:dyDescent="0.2">
      <c r="A71" t="s">
        <v>553</v>
      </c>
      <c r="B71" t="s">
        <v>554</v>
      </c>
      <c r="C71" s="71">
        <v>4883</v>
      </c>
      <c r="D71" s="58" t="s">
        <v>1331</v>
      </c>
      <c r="E71" s="250" t="s">
        <v>3282</v>
      </c>
      <c r="F71" s="89">
        <v>987699.94</v>
      </c>
      <c r="H71" s="89">
        <v>63693.77</v>
      </c>
      <c r="J71" s="251">
        <v>372960.78</v>
      </c>
      <c r="K71" s="251">
        <v>167887.55</v>
      </c>
      <c r="O71" s="232">
        <v>5700</v>
      </c>
      <c r="P71" s="232">
        <v>450</v>
      </c>
      <c r="T71" s="251">
        <v>440645.18</v>
      </c>
      <c r="U71" s="44">
        <v>1726865.73</v>
      </c>
      <c r="W71" s="339">
        <v>1003.58</v>
      </c>
      <c r="X71" s="339">
        <v>425292.38</v>
      </c>
      <c r="Y71" s="339">
        <v>6000</v>
      </c>
      <c r="AB71" s="339">
        <v>606707.5</v>
      </c>
      <c r="AC71" s="339">
        <v>120800</v>
      </c>
      <c r="AD71" s="338">
        <v>775157.5</v>
      </c>
      <c r="AG71" s="338">
        <v>208316.88</v>
      </c>
      <c r="AH71" s="338">
        <v>34679.11</v>
      </c>
      <c r="AK71" s="76">
        <f t="shared" si="7"/>
        <v>1051393.71</v>
      </c>
      <c r="AL71" s="31">
        <f t="shared" si="8"/>
        <v>6150</v>
      </c>
      <c r="AM71" s="21">
        <f t="shared" si="9"/>
        <v>1045243.71</v>
      </c>
      <c r="AN71" s="15">
        <f t="shared" si="10"/>
        <v>1159803.46</v>
      </c>
      <c r="AO71" s="16">
        <f t="shared" si="11"/>
        <v>1018153.49</v>
      </c>
      <c r="AP71" s="26">
        <f t="shared" si="12"/>
        <v>141649.96999999997</v>
      </c>
    </row>
    <row r="72" spans="1:42" x14ac:dyDescent="0.2">
      <c r="A72" t="s">
        <v>553</v>
      </c>
      <c r="B72" t="s">
        <v>554</v>
      </c>
      <c r="C72" s="71">
        <v>4275</v>
      </c>
      <c r="D72" s="58" t="s">
        <v>1332</v>
      </c>
      <c r="E72" s="250" t="s">
        <v>3283</v>
      </c>
      <c r="F72" s="89">
        <v>519975.07</v>
      </c>
      <c r="H72" s="89">
        <v>166905.06</v>
      </c>
      <c r="J72" s="251">
        <v>220239.09</v>
      </c>
      <c r="K72" s="251">
        <v>106680.26</v>
      </c>
      <c r="O72" s="232">
        <v>6150</v>
      </c>
      <c r="P72" s="232">
        <v>48600</v>
      </c>
      <c r="T72" s="251">
        <v>359352.29</v>
      </c>
      <c r="U72" s="44">
        <v>1340923.19</v>
      </c>
      <c r="X72" s="339">
        <v>204190.83</v>
      </c>
      <c r="Y72" s="339">
        <v>27750</v>
      </c>
      <c r="Z72" s="339">
        <v>48.79</v>
      </c>
      <c r="AB72" s="339">
        <v>775092.2</v>
      </c>
      <c r="AC72" s="339">
        <v>132000</v>
      </c>
      <c r="AD72" s="338">
        <v>1014022.2</v>
      </c>
      <c r="AE72" s="338">
        <v>3800</v>
      </c>
      <c r="AG72" s="338">
        <v>280218.01</v>
      </c>
      <c r="AH72" s="338">
        <v>74439.83</v>
      </c>
      <c r="AK72" s="76">
        <f t="shared" si="7"/>
        <v>686880.13</v>
      </c>
      <c r="AL72" s="31">
        <f t="shared" si="8"/>
        <v>54750</v>
      </c>
      <c r="AM72" s="21">
        <f t="shared" si="9"/>
        <v>632130.13</v>
      </c>
      <c r="AN72" s="15">
        <f t="shared" si="10"/>
        <v>1139081.8199999998</v>
      </c>
      <c r="AO72" s="16">
        <f t="shared" si="11"/>
        <v>1372480.04</v>
      </c>
      <c r="AP72" s="26">
        <f t="shared" si="12"/>
        <v>-233398.2200000002</v>
      </c>
    </row>
    <row r="73" spans="1:42" x14ac:dyDescent="0.2">
      <c r="A73" t="s">
        <v>553</v>
      </c>
      <c r="B73" t="s">
        <v>554</v>
      </c>
      <c r="C73" s="71">
        <v>3121</v>
      </c>
      <c r="D73" s="58" t="s">
        <v>1333</v>
      </c>
      <c r="E73" s="250" t="s">
        <v>3284</v>
      </c>
      <c r="F73" s="89">
        <v>870069.42</v>
      </c>
      <c r="H73" s="89">
        <v>143039.70000000001</v>
      </c>
      <c r="J73" s="251">
        <v>657752.74</v>
      </c>
      <c r="K73" s="251">
        <v>160526.34</v>
      </c>
      <c r="O73" s="232">
        <v>8093.81</v>
      </c>
      <c r="T73" s="251">
        <v>183693.9</v>
      </c>
      <c r="U73" s="44">
        <v>1494202.14</v>
      </c>
      <c r="X73" s="339">
        <v>466042.53</v>
      </c>
      <c r="Y73" s="339">
        <v>41000</v>
      </c>
      <c r="Z73" s="339">
        <v>1586.71</v>
      </c>
      <c r="AB73" s="339">
        <v>614616.5</v>
      </c>
      <c r="AC73" s="339">
        <v>111900</v>
      </c>
      <c r="AD73" s="338">
        <v>783282.5</v>
      </c>
      <c r="AG73" s="338">
        <v>210551.21</v>
      </c>
      <c r="AH73" s="338">
        <v>97195.13</v>
      </c>
      <c r="AK73" s="76">
        <f t="shared" si="7"/>
        <v>1013109.1200000001</v>
      </c>
      <c r="AL73" s="31">
        <f t="shared" si="8"/>
        <v>8093.81</v>
      </c>
      <c r="AM73" s="21">
        <f t="shared" si="9"/>
        <v>1005015.31</v>
      </c>
      <c r="AN73" s="15">
        <f t="shared" si="10"/>
        <v>1235145.74</v>
      </c>
      <c r="AO73" s="16">
        <f t="shared" si="11"/>
        <v>1091028.8399999999</v>
      </c>
      <c r="AP73" s="26">
        <f t="shared" si="12"/>
        <v>144116.90000000014</v>
      </c>
    </row>
    <row r="74" spans="1:42" x14ac:dyDescent="0.2">
      <c r="A74" t="s">
        <v>553</v>
      </c>
      <c r="B74" t="s">
        <v>554</v>
      </c>
      <c r="C74" s="71">
        <v>1601</v>
      </c>
      <c r="D74" s="58" t="s">
        <v>1334</v>
      </c>
      <c r="E74" s="250" t="s">
        <v>3285</v>
      </c>
      <c r="F74" s="89">
        <v>900461</v>
      </c>
      <c r="H74" s="89">
        <v>61012.08</v>
      </c>
      <c r="J74" s="251">
        <v>1967170.32</v>
      </c>
      <c r="K74" s="251">
        <v>195243.93</v>
      </c>
      <c r="O74" s="232">
        <v>5933</v>
      </c>
      <c r="P74" s="232">
        <v>76106.899999999994</v>
      </c>
      <c r="T74" s="251">
        <v>64865.17</v>
      </c>
      <c r="U74" s="44">
        <v>464694.52</v>
      </c>
      <c r="X74" s="339">
        <v>175515.01</v>
      </c>
      <c r="Y74" s="339">
        <v>44293.1</v>
      </c>
      <c r="Z74" s="339">
        <v>23.2</v>
      </c>
      <c r="AB74" s="339">
        <v>459979</v>
      </c>
      <c r="AC74" s="339">
        <v>75200</v>
      </c>
      <c r="AD74" s="338">
        <v>581121</v>
      </c>
      <c r="AG74" s="338">
        <v>155059.87</v>
      </c>
      <c r="AH74" s="338">
        <v>87121.17</v>
      </c>
      <c r="AK74" s="76">
        <f t="shared" si="7"/>
        <v>961473.08</v>
      </c>
      <c r="AL74" s="31">
        <f t="shared" si="8"/>
        <v>82039.899999999994</v>
      </c>
      <c r="AM74" s="21">
        <f t="shared" si="9"/>
        <v>879433.17999999993</v>
      </c>
      <c r="AN74" s="15">
        <f t="shared" si="10"/>
        <v>755010.31</v>
      </c>
      <c r="AO74" s="16">
        <f t="shared" si="11"/>
        <v>823302.04</v>
      </c>
      <c r="AP74" s="26">
        <f t="shared" si="12"/>
        <v>-68291.729999999981</v>
      </c>
    </row>
    <row r="75" spans="1:42" x14ac:dyDescent="0.2">
      <c r="A75" t="s">
        <v>553</v>
      </c>
      <c r="B75" t="s">
        <v>554</v>
      </c>
      <c r="C75" s="71">
        <v>4298</v>
      </c>
      <c r="D75" s="58" t="s">
        <v>1335</v>
      </c>
      <c r="E75" s="250" t="s">
        <v>3286</v>
      </c>
      <c r="F75" s="89">
        <v>926484.52</v>
      </c>
      <c r="H75" s="89">
        <v>109438.71</v>
      </c>
      <c r="J75" s="251">
        <v>1166854.78</v>
      </c>
      <c r="K75" s="251">
        <v>175541.39</v>
      </c>
      <c r="O75" s="232">
        <v>11340</v>
      </c>
      <c r="P75" s="232">
        <v>175000</v>
      </c>
      <c r="Q75" s="232">
        <v>173.43</v>
      </c>
      <c r="T75" s="251">
        <v>383146.26</v>
      </c>
      <c r="U75" s="44">
        <v>961521.58</v>
      </c>
      <c r="X75" s="339">
        <v>174201.85</v>
      </c>
      <c r="Z75" s="339">
        <v>53.23</v>
      </c>
      <c r="AB75" s="339">
        <v>668584.69999999995</v>
      </c>
      <c r="AC75" s="339">
        <v>151100</v>
      </c>
      <c r="AD75" s="338">
        <v>923194.7</v>
      </c>
      <c r="AG75" s="338">
        <v>132708.38</v>
      </c>
      <c r="AH75" s="338">
        <v>92903.360000000001</v>
      </c>
      <c r="AK75" s="76">
        <f t="shared" si="7"/>
        <v>1035923.23</v>
      </c>
      <c r="AL75" s="31">
        <f t="shared" si="8"/>
        <v>186513.43</v>
      </c>
      <c r="AM75" s="21">
        <f t="shared" si="9"/>
        <v>849409.8</v>
      </c>
      <c r="AN75" s="15">
        <f t="shared" si="10"/>
        <v>993939.78</v>
      </c>
      <c r="AO75" s="16">
        <f t="shared" si="11"/>
        <v>1148806.4400000002</v>
      </c>
      <c r="AP75" s="26">
        <f t="shared" si="12"/>
        <v>-154866.66000000015</v>
      </c>
    </row>
    <row r="76" spans="1:42" x14ac:dyDescent="0.2">
      <c r="A76" t="s">
        <v>553</v>
      </c>
      <c r="B76" t="s">
        <v>554</v>
      </c>
      <c r="C76" s="71">
        <v>4211</v>
      </c>
      <c r="D76" s="58" t="s">
        <v>1336</v>
      </c>
      <c r="E76" s="250" t="s">
        <v>3287</v>
      </c>
      <c r="F76" s="89">
        <v>880267.91</v>
      </c>
      <c r="H76" s="89">
        <v>75694.3</v>
      </c>
      <c r="J76" s="251">
        <v>1512646.09</v>
      </c>
      <c r="K76" s="251">
        <v>379084.91</v>
      </c>
      <c r="O76" s="232">
        <v>28200</v>
      </c>
      <c r="P76" s="232">
        <v>52200</v>
      </c>
      <c r="T76" s="251">
        <v>20312.14</v>
      </c>
      <c r="U76" s="44">
        <v>2317512.06</v>
      </c>
      <c r="X76" s="339">
        <v>389352.18</v>
      </c>
      <c r="Y76" s="339">
        <v>37700</v>
      </c>
      <c r="Z76" s="339">
        <v>130.72</v>
      </c>
      <c r="AB76" s="339">
        <v>442789.7</v>
      </c>
      <c r="AC76" s="339">
        <v>141100</v>
      </c>
      <c r="AD76" s="338">
        <v>663449.69999999995</v>
      </c>
      <c r="AG76" s="338">
        <v>211429.7</v>
      </c>
      <c r="AH76" s="338">
        <v>39876.51</v>
      </c>
      <c r="AK76" s="76">
        <f t="shared" si="7"/>
        <v>955962.21000000008</v>
      </c>
      <c r="AL76" s="31">
        <f t="shared" si="8"/>
        <v>80400</v>
      </c>
      <c r="AM76" s="21">
        <f t="shared" si="9"/>
        <v>875562.21000000008</v>
      </c>
      <c r="AN76" s="15">
        <f t="shared" si="10"/>
        <v>1011072.6</v>
      </c>
      <c r="AO76" s="16">
        <f t="shared" si="11"/>
        <v>914755.90999999992</v>
      </c>
      <c r="AP76" s="26">
        <f t="shared" si="12"/>
        <v>96316.690000000061</v>
      </c>
    </row>
    <row r="77" spans="1:42" x14ac:dyDescent="0.2">
      <c r="A77" t="s">
        <v>553</v>
      </c>
      <c r="B77" t="s">
        <v>554</v>
      </c>
      <c r="C77" s="71">
        <v>3166</v>
      </c>
      <c r="D77" s="58" t="s">
        <v>1337</v>
      </c>
      <c r="E77" s="250" t="s">
        <v>3288</v>
      </c>
      <c r="F77" s="89">
        <v>806389.71</v>
      </c>
      <c r="H77" s="89">
        <v>56882.26</v>
      </c>
      <c r="J77" s="251">
        <v>483984.18</v>
      </c>
      <c r="K77" s="251">
        <v>159152.65</v>
      </c>
      <c r="O77" s="232">
        <v>32291.78</v>
      </c>
      <c r="P77" s="232">
        <v>374010</v>
      </c>
      <c r="Q77" s="232">
        <v>348.49</v>
      </c>
      <c r="T77" s="251">
        <v>442918.59</v>
      </c>
      <c r="U77" s="44">
        <v>2233839.69</v>
      </c>
      <c r="X77" s="339">
        <v>299965.61</v>
      </c>
      <c r="Z77" s="339">
        <v>28.85</v>
      </c>
      <c r="AB77" s="339">
        <v>550793.98</v>
      </c>
      <c r="AC77" s="339">
        <v>111200</v>
      </c>
      <c r="AD77" s="338">
        <v>668081.98</v>
      </c>
      <c r="AG77" s="338">
        <v>198071.4</v>
      </c>
      <c r="AH77" s="338">
        <v>74358.52</v>
      </c>
      <c r="AK77" s="76">
        <f t="shared" si="7"/>
        <v>863271.97</v>
      </c>
      <c r="AL77" s="31">
        <f t="shared" si="8"/>
        <v>406650.27</v>
      </c>
      <c r="AM77" s="21">
        <f t="shared" si="9"/>
        <v>456621.69999999995</v>
      </c>
      <c r="AN77" s="15">
        <f t="shared" si="10"/>
        <v>961988.44</v>
      </c>
      <c r="AO77" s="16">
        <f t="shared" si="11"/>
        <v>940511.9</v>
      </c>
      <c r="AP77" s="26">
        <f t="shared" si="12"/>
        <v>21476.539999999921</v>
      </c>
    </row>
    <row r="78" spans="1:42" x14ac:dyDescent="0.2">
      <c r="A78" t="s">
        <v>553</v>
      </c>
      <c r="B78" t="s">
        <v>554</v>
      </c>
      <c r="C78" s="71">
        <v>2186</v>
      </c>
      <c r="D78" s="58" t="s">
        <v>1338</v>
      </c>
      <c r="E78" s="250" t="s">
        <v>3360</v>
      </c>
      <c r="F78" s="89">
        <v>735251.56</v>
      </c>
      <c r="H78" s="89">
        <v>43531.34</v>
      </c>
      <c r="J78" s="251">
        <v>230709.72</v>
      </c>
      <c r="K78" s="251">
        <v>512605.02</v>
      </c>
      <c r="O78" s="232">
        <v>31350</v>
      </c>
      <c r="Q78" s="232">
        <v>152.59</v>
      </c>
      <c r="T78" s="251">
        <v>35917.410000000003</v>
      </c>
      <c r="U78" s="44">
        <v>2560558.21</v>
      </c>
      <c r="X78" s="339">
        <v>302535.73</v>
      </c>
      <c r="Y78" s="339">
        <v>22000</v>
      </c>
      <c r="Z78" s="339">
        <v>31.95</v>
      </c>
      <c r="AB78" s="339">
        <v>555544</v>
      </c>
      <c r="AC78" s="339">
        <v>-9600</v>
      </c>
      <c r="AD78" s="338">
        <v>639841</v>
      </c>
      <c r="AG78" s="338">
        <v>178745.26</v>
      </c>
      <c r="AH78" s="338">
        <v>49153.68</v>
      </c>
      <c r="AK78" s="76">
        <f t="shared" si="7"/>
        <v>778782.9</v>
      </c>
      <c r="AL78" s="31">
        <f t="shared" si="8"/>
        <v>31502.59</v>
      </c>
      <c r="AM78" s="21">
        <f t="shared" si="9"/>
        <v>747280.31</v>
      </c>
      <c r="AN78" s="15">
        <f t="shared" si="10"/>
        <v>870511.67999999993</v>
      </c>
      <c r="AO78" s="16">
        <f t="shared" si="11"/>
        <v>867739.94000000006</v>
      </c>
      <c r="AP78" s="26">
        <f t="shared" si="12"/>
        <v>2771.7399999998743</v>
      </c>
    </row>
    <row r="79" spans="1:42" x14ac:dyDescent="0.2">
      <c r="A79" t="s">
        <v>557</v>
      </c>
      <c r="B79" t="s">
        <v>558</v>
      </c>
      <c r="C79" s="71">
        <v>3311</v>
      </c>
      <c r="D79" s="58" t="s">
        <v>1339</v>
      </c>
      <c r="E79" s="250" t="s">
        <v>3289</v>
      </c>
      <c r="F79" s="89">
        <v>207191.67999999999</v>
      </c>
      <c r="H79" s="89">
        <v>37558.39</v>
      </c>
      <c r="J79" s="251">
        <v>384773.09</v>
      </c>
      <c r="K79" s="251">
        <v>679498.65</v>
      </c>
      <c r="O79" s="232">
        <v>12936.94</v>
      </c>
      <c r="T79" s="251">
        <v>22471.66</v>
      </c>
      <c r="U79" s="44">
        <v>1212676.51</v>
      </c>
      <c r="X79" s="339">
        <v>452779.33</v>
      </c>
      <c r="Z79" s="339">
        <v>334.87</v>
      </c>
      <c r="AB79" s="339">
        <v>671700</v>
      </c>
      <c r="AC79" s="339">
        <v>54000</v>
      </c>
      <c r="AD79" s="338">
        <v>899274</v>
      </c>
      <c r="AF79" s="338">
        <v>37411.360000000001</v>
      </c>
      <c r="AG79" s="338">
        <v>119149.64</v>
      </c>
      <c r="AH79" s="338">
        <v>18334.5</v>
      </c>
      <c r="AJ79" s="338">
        <v>30001</v>
      </c>
      <c r="AK79" s="76">
        <f t="shared" si="7"/>
        <v>244750.07</v>
      </c>
      <c r="AL79" s="31">
        <f t="shared" si="8"/>
        <v>12936.94</v>
      </c>
      <c r="AM79" s="21">
        <f t="shared" si="9"/>
        <v>231813.13</v>
      </c>
      <c r="AN79" s="15">
        <f t="shared" si="10"/>
        <v>1178814.2</v>
      </c>
      <c r="AO79" s="16">
        <f t="shared" si="11"/>
        <v>1104170.5</v>
      </c>
      <c r="AP79" s="26">
        <f t="shared" si="12"/>
        <v>74643.699999999953</v>
      </c>
    </row>
    <row r="80" spans="1:42" x14ac:dyDescent="0.2">
      <c r="A80" t="s">
        <v>557</v>
      </c>
      <c r="B80" t="s">
        <v>558</v>
      </c>
      <c r="C80" s="71">
        <v>2139</v>
      </c>
      <c r="D80" s="58" t="s">
        <v>1340</v>
      </c>
      <c r="E80" s="250" t="s">
        <v>3290</v>
      </c>
      <c r="F80" s="89">
        <v>327554</v>
      </c>
      <c r="H80" s="89">
        <v>67851.929999999993</v>
      </c>
      <c r="J80" s="251">
        <v>124767.26</v>
      </c>
      <c r="K80" s="251">
        <v>170600.35</v>
      </c>
      <c r="O80" s="232">
        <v>141002.72</v>
      </c>
      <c r="P80" s="232">
        <v>153100</v>
      </c>
      <c r="T80" s="251">
        <v>-1162542.96</v>
      </c>
      <c r="U80" s="44">
        <v>1431387.54</v>
      </c>
      <c r="X80" s="339">
        <v>498780.29</v>
      </c>
      <c r="Z80" s="339">
        <v>15.76</v>
      </c>
      <c r="AB80" s="339">
        <v>698890</v>
      </c>
      <c r="AD80" s="338">
        <v>834370</v>
      </c>
      <c r="AG80" s="338">
        <v>170059.43</v>
      </c>
      <c r="AH80" s="338">
        <v>56664.58</v>
      </c>
      <c r="AK80" s="76">
        <f t="shared" si="7"/>
        <v>395405.93</v>
      </c>
      <c r="AL80" s="31">
        <f t="shared" si="8"/>
        <v>294102.71999999997</v>
      </c>
      <c r="AM80" s="21">
        <f t="shared" si="9"/>
        <v>101303.21000000002</v>
      </c>
      <c r="AN80" s="15">
        <f t="shared" si="10"/>
        <v>1197686.05</v>
      </c>
      <c r="AO80" s="16">
        <f t="shared" si="11"/>
        <v>1061094.01</v>
      </c>
      <c r="AP80" s="26">
        <f t="shared" si="12"/>
        <v>136592.04000000004</v>
      </c>
    </row>
    <row r="81" spans="1:42" x14ac:dyDescent="0.2">
      <c r="A81" t="s">
        <v>557</v>
      </c>
      <c r="B81" t="s">
        <v>558</v>
      </c>
      <c r="C81" s="71">
        <v>4074</v>
      </c>
      <c r="D81" s="58" t="s">
        <v>1341</v>
      </c>
      <c r="E81" s="250" t="s">
        <v>3291</v>
      </c>
      <c r="F81" s="89">
        <v>746099.07</v>
      </c>
      <c r="H81" s="89">
        <v>24024.1</v>
      </c>
      <c r="J81" s="251">
        <v>390562.76</v>
      </c>
      <c r="K81" s="251">
        <v>762892.7</v>
      </c>
      <c r="O81" s="232">
        <v>80202.44</v>
      </c>
      <c r="P81" s="232">
        <v>86300</v>
      </c>
      <c r="Q81" s="232">
        <v>1405.67</v>
      </c>
      <c r="T81" s="251">
        <v>-372161.7</v>
      </c>
      <c r="U81" s="44">
        <v>2041384.85</v>
      </c>
      <c r="X81" s="339">
        <v>525960.47</v>
      </c>
      <c r="AB81" s="339">
        <v>627400</v>
      </c>
      <c r="AD81" s="338">
        <v>842409.92</v>
      </c>
      <c r="AF81" s="338">
        <v>15459</v>
      </c>
      <c r="AG81" s="338">
        <v>137808.53</v>
      </c>
      <c r="AH81" s="338">
        <v>68060.42</v>
      </c>
      <c r="AK81" s="76">
        <f t="shared" si="7"/>
        <v>770123.16999999993</v>
      </c>
      <c r="AL81" s="31">
        <f t="shared" si="8"/>
        <v>167908.11000000002</v>
      </c>
      <c r="AM81" s="21">
        <f t="shared" si="9"/>
        <v>602215.05999999994</v>
      </c>
      <c r="AN81" s="15">
        <f t="shared" si="10"/>
        <v>1153360.47</v>
      </c>
      <c r="AO81" s="16">
        <f t="shared" si="11"/>
        <v>1063737.8700000001</v>
      </c>
      <c r="AP81" s="26">
        <f t="shared" si="12"/>
        <v>89622.59999999986</v>
      </c>
    </row>
    <row r="82" spans="1:42" x14ac:dyDescent="0.2">
      <c r="A82" t="s">
        <v>557</v>
      </c>
      <c r="B82" t="s">
        <v>558</v>
      </c>
      <c r="C82" s="71">
        <v>2831</v>
      </c>
      <c r="D82" s="58" t="s">
        <v>1342</v>
      </c>
      <c r="E82" s="250" t="s">
        <v>3292</v>
      </c>
      <c r="F82" s="89">
        <v>264048.19</v>
      </c>
      <c r="H82" s="89">
        <v>63976.79</v>
      </c>
      <c r="J82" s="251">
        <v>423065.59</v>
      </c>
      <c r="K82" s="251">
        <v>397770.93</v>
      </c>
      <c r="O82" s="232">
        <v>29700</v>
      </c>
      <c r="P82" s="232">
        <v>44984.82</v>
      </c>
      <c r="Q82" s="232">
        <v>556.42999999999995</v>
      </c>
      <c r="T82" s="251">
        <v>-308058.27</v>
      </c>
      <c r="U82" s="44">
        <v>1173118.0900000001</v>
      </c>
      <c r="X82" s="339">
        <v>485845.41</v>
      </c>
      <c r="Y82" s="339">
        <v>45000</v>
      </c>
      <c r="Z82" s="339">
        <v>8.27</v>
      </c>
      <c r="AB82" s="339">
        <v>568840</v>
      </c>
      <c r="AC82" s="339">
        <v>54000</v>
      </c>
      <c r="AD82" s="338">
        <v>715542</v>
      </c>
      <c r="AG82" s="338">
        <v>192831.99</v>
      </c>
      <c r="AH82" s="338">
        <v>40023.26</v>
      </c>
      <c r="AK82" s="76">
        <f t="shared" si="7"/>
        <v>328024.98</v>
      </c>
      <c r="AL82" s="31">
        <f t="shared" si="8"/>
        <v>75241.25</v>
      </c>
      <c r="AM82" s="21">
        <f t="shared" si="9"/>
        <v>252783.72999999998</v>
      </c>
      <c r="AN82" s="15">
        <f t="shared" si="10"/>
        <v>1153693.68</v>
      </c>
      <c r="AO82" s="16">
        <f t="shared" si="11"/>
        <v>948397.25</v>
      </c>
      <c r="AP82" s="26">
        <f t="shared" si="12"/>
        <v>205296.42999999993</v>
      </c>
    </row>
    <row r="83" spans="1:42" x14ac:dyDescent="0.2">
      <c r="A83" t="s">
        <v>557</v>
      </c>
      <c r="B83" t="s">
        <v>558</v>
      </c>
      <c r="C83" s="71">
        <v>2983</v>
      </c>
      <c r="D83" s="58" t="s">
        <v>1343</v>
      </c>
      <c r="E83" s="250" t="s">
        <v>3293</v>
      </c>
      <c r="F83" s="89">
        <v>981259.46</v>
      </c>
      <c r="H83" s="89">
        <v>45831.63</v>
      </c>
      <c r="J83" s="251">
        <v>534370.22</v>
      </c>
      <c r="K83" s="251">
        <v>191004.27</v>
      </c>
      <c r="P83" s="232">
        <v>-18000</v>
      </c>
      <c r="T83" s="251">
        <v>-13999.01</v>
      </c>
      <c r="U83" s="44">
        <v>1745362.84</v>
      </c>
      <c r="X83" s="339">
        <v>405607.02</v>
      </c>
      <c r="Y83" s="339">
        <v>48000</v>
      </c>
      <c r="Z83" s="339">
        <v>110.78</v>
      </c>
      <c r="AB83" s="339">
        <v>667360</v>
      </c>
      <c r="AC83" s="339">
        <v>53600</v>
      </c>
      <c r="AD83" s="338">
        <v>829183</v>
      </c>
      <c r="AF83" s="338">
        <v>14804</v>
      </c>
      <c r="AG83" s="338">
        <v>193453.6</v>
      </c>
      <c r="AH83" s="338">
        <v>95847.45</v>
      </c>
      <c r="AK83" s="76">
        <f t="shared" si="7"/>
        <v>1027091.09</v>
      </c>
      <c r="AL83" s="31">
        <f t="shared" si="8"/>
        <v>-18000</v>
      </c>
      <c r="AM83" s="21">
        <f t="shared" si="9"/>
        <v>1045091.09</v>
      </c>
      <c r="AN83" s="15">
        <f t="shared" si="10"/>
        <v>1174677.8</v>
      </c>
      <c r="AO83" s="16">
        <f t="shared" si="11"/>
        <v>1133288.05</v>
      </c>
      <c r="AP83" s="26">
        <f t="shared" si="12"/>
        <v>41389.75</v>
      </c>
    </row>
    <row r="84" spans="1:42" x14ac:dyDescent="0.2">
      <c r="A84" t="s">
        <v>557</v>
      </c>
      <c r="B84" t="s">
        <v>558</v>
      </c>
      <c r="C84" s="71">
        <v>1867</v>
      </c>
      <c r="D84" s="58" t="s">
        <v>1344</v>
      </c>
      <c r="E84" s="250" t="s">
        <v>3294</v>
      </c>
      <c r="F84" s="89">
        <v>268464.27</v>
      </c>
      <c r="H84" s="89">
        <v>39051.949999999997</v>
      </c>
      <c r="J84" s="251">
        <v>1052414.8400000001</v>
      </c>
      <c r="K84" s="251">
        <v>438117.47</v>
      </c>
      <c r="O84" s="232">
        <v>28136.65</v>
      </c>
      <c r="Q84" s="232">
        <v>249.84</v>
      </c>
      <c r="T84" s="251">
        <v>-155564.79</v>
      </c>
      <c r="U84" s="44">
        <v>1929262.58</v>
      </c>
      <c r="W84" s="339">
        <v>72.540000000000006</v>
      </c>
      <c r="X84" s="339">
        <v>530264.47</v>
      </c>
      <c r="Y84" s="339">
        <v>21300</v>
      </c>
      <c r="AB84" s="339">
        <v>649300</v>
      </c>
      <c r="AD84" s="338">
        <v>796582</v>
      </c>
      <c r="AF84" s="338">
        <v>488</v>
      </c>
      <c r="AG84" s="338">
        <v>221114.51</v>
      </c>
      <c r="AH84" s="338">
        <v>74467.98</v>
      </c>
      <c r="AJ84" s="338">
        <v>864.13</v>
      </c>
      <c r="AK84" s="76">
        <f t="shared" si="7"/>
        <v>307516.22000000003</v>
      </c>
      <c r="AL84" s="31">
        <f t="shared" si="8"/>
        <v>28386.49</v>
      </c>
      <c r="AM84" s="21">
        <f t="shared" si="9"/>
        <v>279129.73000000004</v>
      </c>
      <c r="AN84" s="15">
        <f t="shared" si="10"/>
        <v>1200937.01</v>
      </c>
      <c r="AO84" s="16">
        <f t="shared" si="11"/>
        <v>1093516.6199999999</v>
      </c>
      <c r="AP84" s="26">
        <f t="shared" si="12"/>
        <v>107420.39000000013</v>
      </c>
    </row>
    <row r="85" spans="1:42" x14ac:dyDescent="0.2">
      <c r="A85" t="s">
        <v>557</v>
      </c>
      <c r="B85" t="s">
        <v>558</v>
      </c>
      <c r="C85" s="71">
        <v>2692</v>
      </c>
      <c r="D85" s="58" t="s">
        <v>1345</v>
      </c>
      <c r="E85" s="250" t="s">
        <v>3295</v>
      </c>
      <c r="F85" s="89">
        <v>794609.29</v>
      </c>
      <c r="G85" s="89">
        <v>21764</v>
      </c>
      <c r="H85" s="89">
        <v>60525.29</v>
      </c>
      <c r="J85" s="251">
        <v>247725.21</v>
      </c>
      <c r="K85" s="251">
        <v>181470.78</v>
      </c>
      <c r="O85" s="232">
        <v>0</v>
      </c>
      <c r="P85" s="232">
        <v>56602</v>
      </c>
      <c r="Q85" s="232">
        <v>572</v>
      </c>
      <c r="T85" s="251">
        <v>-929163.83</v>
      </c>
      <c r="U85" s="44">
        <v>1851699.47</v>
      </c>
      <c r="X85" s="339">
        <v>701264.03</v>
      </c>
      <c r="Z85" s="339">
        <v>212.39</v>
      </c>
      <c r="AB85" s="339">
        <v>537422</v>
      </c>
      <c r="AC85" s="339">
        <v>44400</v>
      </c>
      <c r="AD85" s="338">
        <v>767022</v>
      </c>
      <c r="AF85" s="338">
        <v>4800</v>
      </c>
      <c r="AG85" s="338">
        <v>86537.76</v>
      </c>
      <c r="AH85" s="338">
        <v>84484.73</v>
      </c>
      <c r="AK85" s="76">
        <f t="shared" si="7"/>
        <v>876898.58000000007</v>
      </c>
      <c r="AL85" s="31">
        <f t="shared" si="8"/>
        <v>57174</v>
      </c>
      <c r="AM85" s="21">
        <f t="shared" si="9"/>
        <v>819724.58000000007</v>
      </c>
      <c r="AN85" s="15">
        <f t="shared" si="10"/>
        <v>1283298.42</v>
      </c>
      <c r="AO85" s="16">
        <f t="shared" si="11"/>
        <v>942844.49</v>
      </c>
      <c r="AP85" s="26">
        <f t="shared" si="12"/>
        <v>340453.92999999993</v>
      </c>
    </row>
    <row r="86" spans="1:42" x14ac:dyDescent="0.2">
      <c r="A86" t="s">
        <v>557</v>
      </c>
      <c r="B86" t="s">
        <v>558</v>
      </c>
      <c r="C86" s="71">
        <v>1950</v>
      </c>
      <c r="D86" s="58" t="s">
        <v>1346</v>
      </c>
      <c r="E86" s="250" t="s">
        <v>3296</v>
      </c>
      <c r="F86" s="89">
        <v>153495.20000000001</v>
      </c>
      <c r="G86" s="89">
        <v>13540</v>
      </c>
      <c r="H86" s="89">
        <v>36999.51</v>
      </c>
      <c r="J86" s="251">
        <v>539506.24</v>
      </c>
      <c r="K86" s="251">
        <v>339934.47</v>
      </c>
      <c r="O86" s="232">
        <v>-56400</v>
      </c>
      <c r="T86" s="251">
        <v>-185357.02</v>
      </c>
      <c r="U86" s="44">
        <v>1211766.1200000001</v>
      </c>
      <c r="X86" s="339">
        <v>149134.03</v>
      </c>
      <c r="Z86" s="339">
        <v>7.66</v>
      </c>
      <c r="AB86" s="339">
        <v>443660</v>
      </c>
      <c r="AC86" s="339">
        <v>273148.76</v>
      </c>
      <c r="AD86" s="338">
        <v>587436</v>
      </c>
      <c r="AF86" s="338">
        <v>2500</v>
      </c>
      <c r="AG86" s="338">
        <v>121697.81</v>
      </c>
      <c r="AH86" s="338">
        <v>21864.19</v>
      </c>
      <c r="AK86" s="76">
        <f t="shared" si="7"/>
        <v>204034.71000000002</v>
      </c>
      <c r="AL86" s="31">
        <f t="shared" si="8"/>
        <v>-56400</v>
      </c>
      <c r="AM86" s="21">
        <f t="shared" si="9"/>
        <v>260434.71000000002</v>
      </c>
      <c r="AN86" s="15">
        <f t="shared" si="10"/>
        <v>865950.45</v>
      </c>
      <c r="AO86" s="16">
        <f t="shared" si="11"/>
        <v>733498</v>
      </c>
      <c r="AP86" s="26">
        <f t="shared" si="12"/>
        <v>132452.44999999995</v>
      </c>
    </row>
    <row r="87" spans="1:42" x14ac:dyDescent="0.2">
      <c r="A87" t="s">
        <v>557</v>
      </c>
      <c r="B87" t="s">
        <v>558</v>
      </c>
      <c r="C87" s="71">
        <v>2898</v>
      </c>
      <c r="D87" s="58" t="s">
        <v>1347</v>
      </c>
      <c r="E87" s="250" t="s">
        <v>3297</v>
      </c>
      <c r="F87" s="89">
        <v>746562.99</v>
      </c>
      <c r="H87" s="89">
        <v>68872</v>
      </c>
      <c r="J87" s="251">
        <v>9032.76</v>
      </c>
      <c r="K87" s="251">
        <v>460908.46</v>
      </c>
      <c r="O87" s="232">
        <v>350</v>
      </c>
      <c r="P87" s="232">
        <v>50000</v>
      </c>
      <c r="T87" s="251">
        <v>197592.44</v>
      </c>
      <c r="U87" s="44">
        <v>858319.49</v>
      </c>
      <c r="X87" s="339">
        <v>553979.11</v>
      </c>
      <c r="AB87" s="339">
        <v>851600</v>
      </c>
      <c r="AC87" s="339">
        <v>65700</v>
      </c>
      <c r="AD87" s="338">
        <v>1043890</v>
      </c>
      <c r="AF87" s="338">
        <v>2496</v>
      </c>
      <c r="AG87" s="338">
        <v>187220.53</v>
      </c>
      <c r="AH87" s="338">
        <v>56031.3</v>
      </c>
      <c r="AK87" s="76">
        <f t="shared" si="7"/>
        <v>815434.99</v>
      </c>
      <c r="AL87" s="31">
        <f t="shared" si="8"/>
        <v>50350</v>
      </c>
      <c r="AM87" s="21">
        <f t="shared" si="9"/>
        <v>765084.99</v>
      </c>
      <c r="AN87" s="15">
        <f t="shared" si="10"/>
        <v>1471279.1099999999</v>
      </c>
      <c r="AO87" s="16">
        <f t="shared" si="11"/>
        <v>1289637.83</v>
      </c>
      <c r="AP87" s="26">
        <f t="shared" si="12"/>
        <v>181641.2799999998</v>
      </c>
    </row>
    <row r="88" spans="1:42" x14ac:dyDescent="0.2">
      <c r="A88" t="s">
        <v>557</v>
      </c>
      <c r="B88" t="s">
        <v>558</v>
      </c>
      <c r="C88" s="71">
        <v>1653</v>
      </c>
      <c r="D88" s="58" t="s">
        <v>1348</v>
      </c>
      <c r="E88" s="250" t="s">
        <v>3367</v>
      </c>
      <c r="F88" s="89">
        <v>315504.07</v>
      </c>
      <c r="H88" s="89">
        <v>13338.17</v>
      </c>
      <c r="J88" s="251">
        <v>476951.91</v>
      </c>
      <c r="K88" s="251">
        <v>189485.35</v>
      </c>
      <c r="N88" s="232">
        <v>0</v>
      </c>
      <c r="O88" s="232">
        <v>36962.160000000003</v>
      </c>
      <c r="T88" s="251">
        <v>-693413.42</v>
      </c>
      <c r="U88" s="44">
        <v>1583723.57</v>
      </c>
      <c r="X88" s="339">
        <v>480184.51</v>
      </c>
      <c r="Z88" s="339">
        <v>3.81</v>
      </c>
      <c r="AB88" s="339">
        <v>616150</v>
      </c>
      <c r="AC88" s="339">
        <v>42800</v>
      </c>
      <c r="AD88" s="338">
        <v>790680</v>
      </c>
      <c r="AF88" s="338">
        <v>800</v>
      </c>
      <c r="AG88" s="338">
        <v>140259.17000000001</v>
      </c>
      <c r="AH88" s="338">
        <v>90965.52</v>
      </c>
      <c r="AK88" s="76">
        <f t="shared" si="7"/>
        <v>328842.23999999999</v>
      </c>
      <c r="AL88" s="31">
        <f t="shared" si="8"/>
        <v>36962.160000000003</v>
      </c>
      <c r="AM88" s="21">
        <f t="shared" si="9"/>
        <v>291880.07999999996</v>
      </c>
      <c r="AN88" s="15">
        <f t="shared" si="10"/>
        <v>1139138.32</v>
      </c>
      <c r="AO88" s="16">
        <f t="shared" si="11"/>
        <v>1022704.6900000001</v>
      </c>
      <c r="AP88" s="26">
        <f t="shared" si="12"/>
        <v>116433.63</v>
      </c>
    </row>
    <row r="89" spans="1:42" x14ac:dyDescent="0.2">
      <c r="A89" t="s">
        <v>561</v>
      </c>
      <c r="B89" t="s">
        <v>562</v>
      </c>
      <c r="C89" s="71">
        <v>3711</v>
      </c>
      <c r="D89" s="58" t="s">
        <v>1349</v>
      </c>
      <c r="E89" s="250" t="s">
        <v>3298</v>
      </c>
      <c r="F89" s="89">
        <v>186862.89</v>
      </c>
      <c r="H89" s="89">
        <v>4553.08</v>
      </c>
      <c r="J89" s="251">
        <v>55164.79</v>
      </c>
      <c r="K89" s="251">
        <v>64476.55</v>
      </c>
      <c r="O89" s="232">
        <v>5850</v>
      </c>
      <c r="T89" s="251">
        <v>1590</v>
      </c>
      <c r="U89" s="44">
        <v>378255.7</v>
      </c>
      <c r="X89" s="339">
        <v>243959.3</v>
      </c>
      <c r="Z89" s="339">
        <v>201.25</v>
      </c>
      <c r="AC89" s="339">
        <v>68000</v>
      </c>
      <c r="AD89" s="338">
        <v>97995</v>
      </c>
      <c r="AG89" s="338">
        <v>131364.51999999999</v>
      </c>
      <c r="AH89" s="338">
        <v>51198.84</v>
      </c>
      <c r="AK89" s="76">
        <f t="shared" si="7"/>
        <v>191415.97</v>
      </c>
      <c r="AL89" s="31">
        <f t="shared" si="8"/>
        <v>5850</v>
      </c>
      <c r="AM89" s="21">
        <f t="shared" si="9"/>
        <v>185565.97</v>
      </c>
      <c r="AN89" s="15">
        <f t="shared" si="10"/>
        <v>312160.55</v>
      </c>
      <c r="AO89" s="16">
        <f t="shared" si="11"/>
        <v>280558.36</v>
      </c>
      <c r="AP89" s="26">
        <f t="shared" si="12"/>
        <v>31602.190000000002</v>
      </c>
    </row>
    <row r="90" spans="1:42" x14ac:dyDescent="0.2">
      <c r="A90" t="s">
        <v>561</v>
      </c>
      <c r="B90" t="s">
        <v>562</v>
      </c>
      <c r="C90" s="71">
        <v>1437</v>
      </c>
      <c r="D90" s="58" t="s">
        <v>1350</v>
      </c>
      <c r="E90" s="250" t="s">
        <v>3299</v>
      </c>
      <c r="F90" s="89">
        <v>359047.83</v>
      </c>
      <c r="H90" s="89">
        <v>1300.3599999999999</v>
      </c>
      <c r="J90" s="251">
        <v>71684.36</v>
      </c>
      <c r="K90" s="251">
        <v>21552.01</v>
      </c>
      <c r="N90" s="232">
        <v>6000</v>
      </c>
      <c r="O90" s="232">
        <v>-831.4</v>
      </c>
      <c r="T90" s="251">
        <v>20708.23</v>
      </c>
      <c r="U90" s="44">
        <v>646850.12</v>
      </c>
      <c r="X90" s="339">
        <v>247758.57</v>
      </c>
      <c r="Z90" s="339">
        <v>342.24</v>
      </c>
      <c r="AB90" s="339">
        <v>632158</v>
      </c>
      <c r="AC90" s="339">
        <v>36000</v>
      </c>
      <c r="AD90" s="338">
        <v>684835</v>
      </c>
      <c r="AG90" s="338">
        <v>116068</v>
      </c>
      <c r="AH90" s="338">
        <v>44474.09</v>
      </c>
      <c r="AK90" s="76">
        <f t="shared" si="7"/>
        <v>360348.19</v>
      </c>
      <c r="AL90" s="31">
        <f t="shared" si="8"/>
        <v>5168.6000000000004</v>
      </c>
      <c r="AM90" s="21">
        <f t="shared" si="9"/>
        <v>355179.59</v>
      </c>
      <c r="AN90" s="15">
        <f t="shared" si="10"/>
        <v>916258.81</v>
      </c>
      <c r="AO90" s="16">
        <f t="shared" si="11"/>
        <v>845377.09</v>
      </c>
      <c r="AP90" s="26">
        <f t="shared" si="12"/>
        <v>70881.720000000088</v>
      </c>
    </row>
    <row r="91" spans="1:42" x14ac:dyDescent="0.2">
      <c r="A91" t="s">
        <v>561</v>
      </c>
      <c r="B91" t="s">
        <v>562</v>
      </c>
      <c r="C91" s="71">
        <v>3388</v>
      </c>
      <c r="D91" s="58" t="s">
        <v>1351</v>
      </c>
      <c r="E91" s="250" t="s">
        <v>3300</v>
      </c>
      <c r="F91" s="89">
        <v>395870.76</v>
      </c>
      <c r="H91" s="89">
        <v>23666.5</v>
      </c>
      <c r="J91" s="251">
        <v>2674319.46</v>
      </c>
      <c r="K91" s="251">
        <v>152469.21</v>
      </c>
      <c r="N91" s="232">
        <v>5500</v>
      </c>
      <c r="O91" s="232">
        <v>18800</v>
      </c>
      <c r="U91" s="44">
        <v>3382854.97</v>
      </c>
      <c r="X91" s="339">
        <v>258249.16</v>
      </c>
      <c r="Y91" s="339">
        <v>15800</v>
      </c>
      <c r="Z91" s="339">
        <v>397.23</v>
      </c>
      <c r="AB91" s="339">
        <v>762580</v>
      </c>
      <c r="AC91" s="339">
        <v>285462</v>
      </c>
      <c r="AD91" s="338">
        <v>878196</v>
      </c>
      <c r="AG91" s="338">
        <v>291270.57</v>
      </c>
      <c r="AH91" s="338">
        <v>112019.31</v>
      </c>
      <c r="AK91" s="76">
        <f t="shared" si="7"/>
        <v>419537.26</v>
      </c>
      <c r="AL91" s="31">
        <f t="shared" si="8"/>
        <v>24300</v>
      </c>
      <c r="AM91" s="21">
        <f t="shared" si="9"/>
        <v>395237.26</v>
      </c>
      <c r="AN91" s="15">
        <f t="shared" si="10"/>
        <v>1322488.3900000001</v>
      </c>
      <c r="AO91" s="16">
        <f t="shared" si="11"/>
        <v>1281485.8800000001</v>
      </c>
      <c r="AP91" s="26">
        <f t="shared" si="12"/>
        <v>41002.510000000009</v>
      </c>
    </row>
    <row r="92" spans="1:42" x14ac:dyDescent="0.2">
      <c r="A92" t="s">
        <v>561</v>
      </c>
      <c r="B92" t="s">
        <v>562</v>
      </c>
      <c r="C92" s="71">
        <v>2340</v>
      </c>
      <c r="D92" s="58" t="s">
        <v>1352</v>
      </c>
      <c r="E92" s="250" t="s">
        <v>3301</v>
      </c>
      <c r="F92" s="89">
        <v>303698.71000000002</v>
      </c>
      <c r="G92" s="89">
        <v>11140</v>
      </c>
      <c r="H92" s="89">
        <v>131511.22</v>
      </c>
      <c r="J92" s="251">
        <v>402242.88</v>
      </c>
      <c r="K92" s="251">
        <v>79489.279999999999</v>
      </c>
      <c r="N92" s="232">
        <v>5600</v>
      </c>
      <c r="O92" s="232">
        <v>5340</v>
      </c>
      <c r="Q92" s="232">
        <v>289</v>
      </c>
      <c r="U92" s="44">
        <v>1045747.78</v>
      </c>
      <c r="X92" s="339">
        <v>237063.46</v>
      </c>
      <c r="Z92" s="339">
        <v>295.25</v>
      </c>
      <c r="AB92" s="339">
        <v>543300</v>
      </c>
      <c r="AC92" s="339">
        <v>34400</v>
      </c>
      <c r="AD92" s="338">
        <v>593300</v>
      </c>
      <c r="AG92" s="338">
        <v>150724.34</v>
      </c>
      <c r="AH92" s="338">
        <v>54306.38</v>
      </c>
      <c r="AK92" s="76">
        <f t="shared" si="7"/>
        <v>446349.93000000005</v>
      </c>
      <c r="AL92" s="31">
        <f t="shared" si="8"/>
        <v>11229</v>
      </c>
      <c r="AM92" s="21">
        <f t="shared" si="9"/>
        <v>435120.93000000005</v>
      </c>
      <c r="AN92" s="15">
        <f t="shared" si="10"/>
        <v>815058.71</v>
      </c>
      <c r="AO92" s="16">
        <f t="shared" si="11"/>
        <v>798330.72</v>
      </c>
      <c r="AP92" s="26">
        <f t="shared" si="12"/>
        <v>16727.989999999991</v>
      </c>
    </row>
    <row r="93" spans="1:42" x14ac:dyDescent="0.2">
      <c r="A93" t="s">
        <v>561</v>
      </c>
      <c r="B93" t="s">
        <v>562</v>
      </c>
      <c r="C93" s="71">
        <v>2160</v>
      </c>
      <c r="D93" s="58" t="s">
        <v>1353</v>
      </c>
      <c r="E93" s="250" t="s">
        <v>3302</v>
      </c>
      <c r="F93" s="89">
        <v>499837.57</v>
      </c>
      <c r="H93" s="89">
        <v>24661.51</v>
      </c>
      <c r="J93" s="251">
        <v>32487.79</v>
      </c>
      <c r="K93" s="251">
        <v>137924.07</v>
      </c>
      <c r="S93" s="251">
        <v>256891.42</v>
      </c>
      <c r="U93" s="44">
        <v>320699.84999999998</v>
      </c>
      <c r="X93" s="339">
        <v>550028.98</v>
      </c>
      <c r="Z93" s="339">
        <v>228.89</v>
      </c>
      <c r="AB93" s="339">
        <v>485985.5</v>
      </c>
      <c r="AC93" s="339">
        <v>263733</v>
      </c>
      <c r="AD93" s="338">
        <v>643076.5</v>
      </c>
      <c r="AG93" s="338">
        <v>194558.41</v>
      </c>
      <c r="AH93" s="338">
        <v>19005.599999999999</v>
      </c>
      <c r="AK93" s="76">
        <f t="shared" si="7"/>
        <v>524499.07999999996</v>
      </c>
      <c r="AL93" s="31">
        <f t="shared" si="8"/>
        <v>0</v>
      </c>
      <c r="AM93" s="21">
        <f t="shared" si="9"/>
        <v>524499.07999999996</v>
      </c>
      <c r="AN93" s="15">
        <f t="shared" si="10"/>
        <v>1299976.3700000001</v>
      </c>
      <c r="AO93" s="16">
        <f t="shared" si="11"/>
        <v>856640.51</v>
      </c>
      <c r="AP93" s="26">
        <f t="shared" si="12"/>
        <v>443335.8600000001</v>
      </c>
    </row>
    <row r="94" spans="1:42" x14ac:dyDescent="0.2">
      <c r="A94" t="s">
        <v>561</v>
      </c>
      <c r="B94" t="s">
        <v>562</v>
      </c>
      <c r="C94" s="71">
        <v>1723</v>
      </c>
      <c r="D94" s="58" t="s">
        <v>1354</v>
      </c>
      <c r="E94" s="250" t="s">
        <v>3303</v>
      </c>
      <c r="F94" s="89">
        <v>409111.3</v>
      </c>
      <c r="H94" s="89">
        <v>17823</v>
      </c>
      <c r="J94" s="251">
        <v>566719.37</v>
      </c>
      <c r="K94" s="251">
        <v>42965.61</v>
      </c>
      <c r="T94" s="251">
        <v>94569.16</v>
      </c>
      <c r="U94" s="44">
        <v>1001354.77</v>
      </c>
      <c r="V94" s="339">
        <v>8</v>
      </c>
      <c r="X94" s="339">
        <v>286756.36</v>
      </c>
      <c r="Z94" s="339">
        <v>390.04</v>
      </c>
      <c r="AB94" s="339">
        <v>368900</v>
      </c>
      <c r="AC94" s="339">
        <v>96100</v>
      </c>
      <c r="AD94" s="338">
        <v>432686</v>
      </c>
      <c r="AG94" s="338">
        <v>290967.65999999997</v>
      </c>
      <c r="AH94" s="338">
        <v>47372.87</v>
      </c>
      <c r="AK94" s="76">
        <f t="shared" si="7"/>
        <v>426934.3</v>
      </c>
      <c r="AL94" s="31">
        <f t="shared" si="8"/>
        <v>0</v>
      </c>
      <c r="AM94" s="21">
        <f t="shared" si="9"/>
        <v>426934.3</v>
      </c>
      <c r="AN94" s="15">
        <f t="shared" si="10"/>
        <v>752154.39999999991</v>
      </c>
      <c r="AO94" s="16">
        <f t="shared" si="11"/>
        <v>771026.52999999991</v>
      </c>
      <c r="AP94" s="26">
        <f t="shared" si="12"/>
        <v>-18872.130000000005</v>
      </c>
    </row>
    <row r="95" spans="1:42" x14ac:dyDescent="0.2">
      <c r="A95" t="s">
        <v>561</v>
      </c>
      <c r="B95" t="s">
        <v>562</v>
      </c>
      <c r="C95" s="71">
        <v>2675</v>
      </c>
      <c r="D95" s="58" t="s">
        <v>1355</v>
      </c>
      <c r="E95" s="250" t="s">
        <v>3304</v>
      </c>
      <c r="F95" s="89">
        <v>411493.96</v>
      </c>
      <c r="H95" s="89">
        <v>162472.63</v>
      </c>
      <c r="J95" s="251">
        <v>3</v>
      </c>
      <c r="K95" s="251">
        <v>772361.84</v>
      </c>
      <c r="N95" s="232">
        <v>6000</v>
      </c>
      <c r="O95" s="232">
        <v>3000</v>
      </c>
      <c r="Q95" s="232">
        <v>480</v>
      </c>
      <c r="T95" s="251">
        <v>-85375.27</v>
      </c>
      <c r="U95" s="44">
        <v>573056.03</v>
      </c>
      <c r="W95" s="339">
        <v>427.04</v>
      </c>
      <c r="X95" s="339">
        <v>448435.21</v>
      </c>
      <c r="AB95" s="339">
        <v>731025</v>
      </c>
      <c r="AC95" s="339">
        <v>461191.49</v>
      </c>
      <c r="AD95" s="338">
        <v>804271</v>
      </c>
      <c r="AG95" s="338">
        <v>336379.97</v>
      </c>
      <c r="AH95" s="338">
        <v>58791.77</v>
      </c>
      <c r="AK95" s="76">
        <f t="shared" si="7"/>
        <v>573966.59000000008</v>
      </c>
      <c r="AL95" s="31">
        <f t="shared" si="8"/>
        <v>9480</v>
      </c>
      <c r="AM95" s="21">
        <f t="shared" si="9"/>
        <v>564486.59000000008</v>
      </c>
      <c r="AN95" s="15">
        <f t="shared" si="10"/>
        <v>1641078.74</v>
      </c>
      <c r="AO95" s="16">
        <f t="shared" si="11"/>
        <v>1199442.74</v>
      </c>
      <c r="AP95" s="26">
        <f t="shared" si="12"/>
        <v>441636</v>
      </c>
    </row>
    <row r="96" spans="1:42" x14ac:dyDescent="0.2">
      <c r="A96" t="s">
        <v>561</v>
      </c>
      <c r="B96" t="s">
        <v>562</v>
      </c>
      <c r="C96" s="71">
        <v>1715</v>
      </c>
      <c r="D96" s="58" t="s">
        <v>1356</v>
      </c>
      <c r="E96" s="250" t="s">
        <v>3305</v>
      </c>
      <c r="F96" s="89">
        <v>160713.92000000001</v>
      </c>
      <c r="H96" s="89">
        <v>147759.75</v>
      </c>
      <c r="J96" s="251">
        <v>1460004.89</v>
      </c>
      <c r="K96" s="251">
        <v>125578.15</v>
      </c>
      <c r="N96" s="232">
        <v>6000</v>
      </c>
      <c r="O96" s="232">
        <v>3000</v>
      </c>
      <c r="Q96" s="232">
        <v>1652.68</v>
      </c>
      <c r="U96" s="44">
        <v>1997218.5</v>
      </c>
      <c r="X96" s="339">
        <v>292804.40999999997</v>
      </c>
      <c r="Z96" s="339">
        <v>208.82</v>
      </c>
      <c r="AB96" s="339">
        <v>527143</v>
      </c>
      <c r="AC96" s="339">
        <v>261282</v>
      </c>
      <c r="AD96" s="338">
        <v>607119</v>
      </c>
      <c r="AG96" s="338">
        <v>225877.48</v>
      </c>
      <c r="AH96" s="338">
        <v>77077.84</v>
      </c>
      <c r="AJ96" s="338">
        <v>51000</v>
      </c>
      <c r="AK96" s="76">
        <f t="shared" si="7"/>
        <v>308473.67000000004</v>
      </c>
      <c r="AL96" s="31">
        <f t="shared" si="8"/>
        <v>10652.68</v>
      </c>
      <c r="AM96" s="21">
        <f t="shared" si="9"/>
        <v>297820.99000000005</v>
      </c>
      <c r="AN96" s="15">
        <f t="shared" si="10"/>
        <v>1081438.23</v>
      </c>
      <c r="AO96" s="16">
        <f t="shared" si="11"/>
        <v>961074.32</v>
      </c>
      <c r="AP96" s="26">
        <f t="shared" si="12"/>
        <v>120363.91000000003</v>
      </c>
    </row>
    <row r="97" spans="1:42" x14ac:dyDescent="0.2">
      <c r="A97" t="s">
        <v>561</v>
      </c>
      <c r="B97" t="s">
        <v>562</v>
      </c>
      <c r="C97" s="71">
        <v>3187</v>
      </c>
      <c r="D97" s="58" t="s">
        <v>1357</v>
      </c>
      <c r="E97" s="250" t="s">
        <v>3306</v>
      </c>
      <c r="F97" s="89">
        <v>490702.16</v>
      </c>
      <c r="G97" s="89">
        <v>116520</v>
      </c>
      <c r="H97" s="89">
        <v>49236.09</v>
      </c>
      <c r="J97" s="251">
        <v>175989.41</v>
      </c>
      <c r="K97" s="251">
        <v>137999.89000000001</v>
      </c>
      <c r="N97" s="232">
        <v>6000</v>
      </c>
      <c r="O97" s="232">
        <v>3000</v>
      </c>
      <c r="U97" s="44">
        <v>569833.9</v>
      </c>
      <c r="X97" s="339">
        <v>328295.95</v>
      </c>
      <c r="Z97" s="339">
        <v>392.35</v>
      </c>
      <c r="AC97" s="339">
        <v>218912</v>
      </c>
      <c r="AD97" s="338">
        <v>113705</v>
      </c>
      <c r="AG97" s="338">
        <v>83509.77</v>
      </c>
      <c r="AH97" s="338">
        <v>31650.59</v>
      </c>
      <c r="AJ97" s="338">
        <v>7980</v>
      </c>
      <c r="AK97" s="76">
        <f t="shared" si="7"/>
        <v>656458.24999999988</v>
      </c>
      <c r="AL97" s="31">
        <f t="shared" si="8"/>
        <v>9000</v>
      </c>
      <c r="AM97" s="21">
        <f t="shared" si="9"/>
        <v>647458.24999999988</v>
      </c>
      <c r="AN97" s="15">
        <f t="shared" si="10"/>
        <v>547600.30000000005</v>
      </c>
      <c r="AO97" s="16">
        <f t="shared" si="11"/>
        <v>236845.36000000002</v>
      </c>
      <c r="AP97" s="26">
        <f t="shared" si="12"/>
        <v>310754.94000000006</v>
      </c>
    </row>
    <row r="98" spans="1:42" x14ac:dyDescent="0.2">
      <c r="A98" t="s">
        <v>561</v>
      </c>
      <c r="B98" t="s">
        <v>562</v>
      </c>
      <c r="C98" s="71">
        <v>2867</v>
      </c>
      <c r="D98" s="58" t="s">
        <v>1358</v>
      </c>
      <c r="E98" s="250" t="s">
        <v>3307</v>
      </c>
      <c r="F98" s="89">
        <v>460008.81</v>
      </c>
      <c r="H98" s="89">
        <v>53183.839999999997</v>
      </c>
      <c r="J98" s="251">
        <v>10421.11</v>
      </c>
      <c r="K98" s="251">
        <v>274995.55</v>
      </c>
      <c r="N98" s="232">
        <v>6000</v>
      </c>
      <c r="O98" s="232">
        <v>7008.02</v>
      </c>
      <c r="Q98" s="232">
        <v>204.75</v>
      </c>
      <c r="U98" s="44">
        <v>528870.26</v>
      </c>
      <c r="X98" s="339">
        <v>311803.5</v>
      </c>
      <c r="Z98" s="339">
        <v>345.05</v>
      </c>
      <c r="AB98" s="339">
        <v>476120</v>
      </c>
      <c r="AC98" s="339">
        <v>108600</v>
      </c>
      <c r="AD98" s="338">
        <v>578520</v>
      </c>
      <c r="AG98" s="338">
        <v>213641.11</v>
      </c>
      <c r="AH98" s="338">
        <v>45900.07</v>
      </c>
      <c r="AK98" s="76">
        <f t="shared" si="7"/>
        <v>513192.65</v>
      </c>
      <c r="AL98" s="31">
        <f t="shared" si="8"/>
        <v>13212.77</v>
      </c>
      <c r="AM98" s="21">
        <f t="shared" si="9"/>
        <v>499979.88</v>
      </c>
      <c r="AN98" s="15">
        <f t="shared" si="10"/>
        <v>896868.55</v>
      </c>
      <c r="AO98" s="16">
        <f t="shared" si="11"/>
        <v>838061.17999999993</v>
      </c>
      <c r="AP98" s="26">
        <f t="shared" si="12"/>
        <v>58807.370000000112</v>
      </c>
    </row>
    <row r="99" spans="1:42" x14ac:dyDescent="0.2">
      <c r="A99" t="s">
        <v>561</v>
      </c>
      <c r="B99" t="s">
        <v>562</v>
      </c>
      <c r="C99" s="71">
        <v>3076</v>
      </c>
      <c r="D99" s="58" t="s">
        <v>1359</v>
      </c>
      <c r="E99" s="250" t="s">
        <v>3308</v>
      </c>
      <c r="F99" s="89">
        <v>339181.96</v>
      </c>
      <c r="G99" s="89">
        <v>20160</v>
      </c>
      <c r="H99" s="89">
        <v>192714.17</v>
      </c>
      <c r="J99" s="251">
        <v>12806.67</v>
      </c>
      <c r="K99" s="251">
        <v>156737.87</v>
      </c>
      <c r="N99" s="232">
        <v>5200</v>
      </c>
      <c r="O99" s="232">
        <v>5700</v>
      </c>
      <c r="Q99" s="232">
        <v>2293.54</v>
      </c>
      <c r="U99" s="44">
        <v>713142.2</v>
      </c>
      <c r="V99" s="339">
        <v>8</v>
      </c>
      <c r="X99" s="339">
        <v>186775.61</v>
      </c>
      <c r="Z99" s="339">
        <v>489.13</v>
      </c>
      <c r="AB99" s="339">
        <v>709938.4</v>
      </c>
      <c r="AC99" s="339">
        <v>261036</v>
      </c>
      <c r="AD99" s="338">
        <v>828387.4</v>
      </c>
      <c r="AG99" s="338">
        <v>295717.23</v>
      </c>
      <c r="AH99" s="338">
        <v>31159.27</v>
      </c>
      <c r="AK99" s="76">
        <f t="shared" si="7"/>
        <v>552056.13</v>
      </c>
      <c r="AL99" s="31">
        <f t="shared" si="8"/>
        <v>13193.54</v>
      </c>
      <c r="AM99" s="21">
        <f t="shared" si="9"/>
        <v>538862.59</v>
      </c>
      <c r="AN99" s="15">
        <f t="shared" si="10"/>
        <v>1158247.1400000001</v>
      </c>
      <c r="AO99" s="16">
        <f t="shared" si="11"/>
        <v>1155263.8999999999</v>
      </c>
      <c r="AP99" s="26">
        <f t="shared" si="12"/>
        <v>2983.2400000002235</v>
      </c>
    </row>
    <row r="100" spans="1:42" x14ac:dyDescent="0.2">
      <c r="A100" t="s">
        <v>561</v>
      </c>
      <c r="B100" t="s">
        <v>562</v>
      </c>
      <c r="C100" s="71">
        <v>2086</v>
      </c>
      <c r="D100" s="58" t="s">
        <v>1360</v>
      </c>
      <c r="E100" s="250" t="s">
        <v>3309</v>
      </c>
      <c r="F100" s="331">
        <v>180736.33</v>
      </c>
      <c r="G100" s="331"/>
      <c r="H100" s="331">
        <v>189589.61</v>
      </c>
      <c r="I100" s="331"/>
      <c r="J100" s="252">
        <v>254420.22</v>
      </c>
      <c r="K100" s="252">
        <v>201237.54</v>
      </c>
      <c r="L100" s="252"/>
      <c r="M100" s="341"/>
      <c r="N100" s="332">
        <v>6000</v>
      </c>
      <c r="O100" s="332">
        <v>5700</v>
      </c>
      <c r="P100" s="332"/>
      <c r="Q100" s="332"/>
      <c r="R100" s="252"/>
      <c r="S100" s="252"/>
      <c r="T100" s="252">
        <v>22425.75</v>
      </c>
      <c r="U100" s="341">
        <v>673323.61</v>
      </c>
      <c r="V100" s="342"/>
      <c r="W100" s="342"/>
      <c r="X100" s="342">
        <v>239267.86</v>
      </c>
      <c r="Y100" s="342"/>
      <c r="Z100" s="342">
        <v>191.6</v>
      </c>
      <c r="AA100" s="342"/>
      <c r="AB100" s="342">
        <v>345850</v>
      </c>
      <c r="AC100" s="342">
        <v>87300</v>
      </c>
      <c r="AD100" s="344">
        <v>450000</v>
      </c>
      <c r="AE100" s="344"/>
      <c r="AF100" s="344"/>
      <c r="AG100" s="344">
        <v>154187.34</v>
      </c>
      <c r="AH100" s="344">
        <v>75733.08</v>
      </c>
      <c r="AI100" s="344"/>
      <c r="AJ100" s="345">
        <v>4500</v>
      </c>
      <c r="AK100" s="76">
        <f t="shared" si="7"/>
        <v>370325.93999999994</v>
      </c>
      <c r="AL100" s="31">
        <f t="shared" si="8"/>
        <v>11700</v>
      </c>
      <c r="AM100" s="21">
        <f t="shared" si="9"/>
        <v>358625.93999999994</v>
      </c>
      <c r="AN100" s="15">
        <f t="shared" si="10"/>
        <v>672609.46</v>
      </c>
      <c r="AO100" s="16">
        <f t="shared" si="11"/>
        <v>684420.41999999993</v>
      </c>
      <c r="AP100" s="26">
        <f t="shared" si="12"/>
        <v>-11810.959999999963</v>
      </c>
    </row>
    <row r="101" spans="1:42" x14ac:dyDescent="0.2">
      <c r="A101" t="s">
        <v>561</v>
      </c>
      <c r="B101" t="s">
        <v>562</v>
      </c>
      <c r="C101" s="71">
        <v>1893</v>
      </c>
      <c r="D101" s="58" t="s">
        <v>1361</v>
      </c>
      <c r="E101" s="250" t="s">
        <v>3310</v>
      </c>
      <c r="F101" s="89">
        <v>400900.01</v>
      </c>
      <c r="H101" s="89">
        <v>25525.59</v>
      </c>
      <c r="J101" s="251">
        <v>3</v>
      </c>
      <c r="K101" s="251">
        <v>121992.32000000001</v>
      </c>
      <c r="N101" s="232">
        <v>5000</v>
      </c>
      <c r="O101" s="232">
        <v>5700</v>
      </c>
      <c r="T101" s="251">
        <v>-174950</v>
      </c>
      <c r="U101" s="44">
        <v>1404582.07</v>
      </c>
      <c r="X101" s="339">
        <v>296673.2</v>
      </c>
      <c r="Z101" s="339">
        <v>444.31</v>
      </c>
      <c r="AB101" s="339">
        <v>404640</v>
      </c>
      <c r="AC101" s="339">
        <v>99600</v>
      </c>
      <c r="AD101" s="338">
        <v>451640</v>
      </c>
      <c r="AG101" s="338">
        <v>295653.67</v>
      </c>
      <c r="AH101" s="338">
        <v>30067.5</v>
      </c>
      <c r="AK101" s="76">
        <f t="shared" si="7"/>
        <v>426425.60000000003</v>
      </c>
      <c r="AL101" s="31">
        <f t="shared" si="8"/>
        <v>10700</v>
      </c>
      <c r="AM101" s="21">
        <f t="shared" si="9"/>
        <v>415725.60000000003</v>
      </c>
      <c r="AN101" s="15">
        <f t="shared" si="10"/>
        <v>801357.51</v>
      </c>
      <c r="AO101" s="16">
        <f t="shared" si="11"/>
        <v>777361.16999999993</v>
      </c>
      <c r="AP101" s="26">
        <f t="shared" si="12"/>
        <v>23996.340000000084</v>
      </c>
    </row>
    <row r="102" spans="1:42" x14ac:dyDescent="0.2">
      <c r="A102" t="s">
        <v>561</v>
      </c>
      <c r="B102" t="s">
        <v>562</v>
      </c>
      <c r="C102" s="71">
        <v>2677</v>
      </c>
      <c r="D102" s="58" t="s">
        <v>1362</v>
      </c>
      <c r="E102" s="250" t="s">
        <v>3311</v>
      </c>
      <c r="F102" s="89">
        <v>243974.69</v>
      </c>
      <c r="H102" s="89">
        <v>808112.68</v>
      </c>
      <c r="J102" s="251">
        <v>227252.53</v>
      </c>
      <c r="K102" s="251">
        <v>138011.57999999999</v>
      </c>
      <c r="O102" s="232">
        <v>0</v>
      </c>
      <c r="T102" s="251">
        <v>210786.12</v>
      </c>
      <c r="U102" s="44">
        <v>819557.49</v>
      </c>
      <c r="X102" s="339">
        <v>316897.33</v>
      </c>
      <c r="AB102" s="339">
        <v>694500</v>
      </c>
      <c r="AC102" s="339">
        <v>113400</v>
      </c>
      <c r="AD102" s="338">
        <v>805154</v>
      </c>
      <c r="AG102" s="338">
        <v>245774.83</v>
      </c>
      <c r="AH102" s="338">
        <v>32120.55</v>
      </c>
      <c r="AK102" s="76">
        <f t="shared" si="7"/>
        <v>1052087.3700000001</v>
      </c>
      <c r="AL102" s="31">
        <f t="shared" si="8"/>
        <v>0</v>
      </c>
      <c r="AM102" s="21">
        <f t="shared" si="9"/>
        <v>1052087.3700000001</v>
      </c>
      <c r="AN102" s="15">
        <f t="shared" si="10"/>
        <v>1124797.33</v>
      </c>
      <c r="AO102" s="16">
        <f t="shared" si="11"/>
        <v>1083049.3800000001</v>
      </c>
      <c r="AP102" s="26">
        <f t="shared" si="12"/>
        <v>41747.949999999953</v>
      </c>
    </row>
    <row r="103" spans="1:42" x14ac:dyDescent="0.2">
      <c r="A103" t="s">
        <v>561</v>
      </c>
      <c r="B103" t="s">
        <v>562</v>
      </c>
      <c r="C103" s="71">
        <v>2827</v>
      </c>
      <c r="D103" s="58" t="s">
        <v>1363</v>
      </c>
      <c r="E103" s="250" t="s">
        <v>3314</v>
      </c>
      <c r="F103" s="89">
        <v>326407.71999999997</v>
      </c>
      <c r="H103" s="89">
        <v>155030.45000000001</v>
      </c>
      <c r="J103" s="251">
        <v>37285.910000000003</v>
      </c>
      <c r="K103" s="251">
        <v>-159111.39000000001</v>
      </c>
      <c r="N103" s="232">
        <v>11000</v>
      </c>
      <c r="O103" s="232">
        <v>14940</v>
      </c>
      <c r="T103" s="251">
        <v>27829.87</v>
      </c>
      <c r="U103" s="44">
        <v>474645.55</v>
      </c>
      <c r="X103" s="339">
        <v>371667.83</v>
      </c>
      <c r="Z103" s="339">
        <v>253.23</v>
      </c>
      <c r="AB103" s="339">
        <v>764260</v>
      </c>
      <c r="AC103" s="339">
        <v>53600</v>
      </c>
      <c r="AD103" s="338">
        <v>810460</v>
      </c>
      <c r="AG103" s="338">
        <v>161390.88</v>
      </c>
      <c r="AH103" s="338">
        <v>76456.149999999994</v>
      </c>
      <c r="AK103" s="76">
        <f t="shared" si="7"/>
        <v>481438.17</v>
      </c>
      <c r="AL103" s="31">
        <f t="shared" si="8"/>
        <v>25940</v>
      </c>
      <c r="AM103" s="21">
        <f t="shared" si="9"/>
        <v>455498.17</v>
      </c>
      <c r="AN103" s="15">
        <f t="shared" si="10"/>
        <v>1189781.06</v>
      </c>
      <c r="AO103" s="16">
        <f t="shared" si="11"/>
        <v>1048307.03</v>
      </c>
      <c r="AP103" s="26">
        <f t="shared" si="12"/>
        <v>141474.03000000003</v>
      </c>
    </row>
    <row r="104" spans="1:42" x14ac:dyDescent="0.2">
      <c r="A104" t="s">
        <v>561</v>
      </c>
      <c r="B104" t="s">
        <v>562</v>
      </c>
      <c r="C104" s="71">
        <v>3372</v>
      </c>
      <c r="D104" s="58" t="s">
        <v>1364</v>
      </c>
      <c r="E104" s="250" t="s">
        <v>3315</v>
      </c>
      <c r="F104" s="89">
        <v>253298.34</v>
      </c>
      <c r="G104" s="89">
        <v>15000</v>
      </c>
      <c r="H104" s="89">
        <v>347993.3</v>
      </c>
      <c r="J104" s="251">
        <v>-16240.39</v>
      </c>
      <c r="K104" s="251">
        <v>180949.47</v>
      </c>
      <c r="N104" s="232">
        <v>0</v>
      </c>
      <c r="O104" s="232">
        <v>3540</v>
      </c>
      <c r="U104" s="44">
        <v>1172968.6100000001</v>
      </c>
      <c r="X104" s="339">
        <v>244065.12</v>
      </c>
      <c r="AB104" s="339">
        <v>593727</v>
      </c>
      <c r="AC104" s="339">
        <v>225663</v>
      </c>
      <c r="AD104" s="338">
        <v>693337</v>
      </c>
      <c r="AG104" s="338">
        <v>123953.07</v>
      </c>
      <c r="AH104" s="338">
        <v>84167.66</v>
      </c>
      <c r="AJ104" s="338">
        <v>50000</v>
      </c>
      <c r="AK104" s="76">
        <f t="shared" si="7"/>
        <v>616291.6399999999</v>
      </c>
      <c r="AL104" s="31">
        <f t="shared" si="8"/>
        <v>3540</v>
      </c>
      <c r="AM104" s="21">
        <f t="shared" si="9"/>
        <v>612751.6399999999</v>
      </c>
      <c r="AN104" s="15">
        <f t="shared" si="10"/>
        <v>1063455.1200000001</v>
      </c>
      <c r="AO104" s="16">
        <f t="shared" si="11"/>
        <v>951457.7300000001</v>
      </c>
      <c r="AP104" s="26">
        <f t="shared" si="12"/>
        <v>111997.39000000001</v>
      </c>
    </row>
    <row r="105" spans="1:42" x14ac:dyDescent="0.2">
      <c r="A105" t="s">
        <v>561</v>
      </c>
      <c r="B105" t="s">
        <v>562</v>
      </c>
      <c r="C105" s="71">
        <v>1747</v>
      </c>
      <c r="D105" s="58" t="s">
        <v>1365</v>
      </c>
      <c r="E105" s="250" t="s">
        <v>3363</v>
      </c>
      <c r="F105" s="89">
        <v>593281.48</v>
      </c>
      <c r="H105" s="89">
        <v>25398.74</v>
      </c>
      <c r="J105" s="251">
        <v>440932.69</v>
      </c>
      <c r="K105" s="251">
        <v>109053.15</v>
      </c>
      <c r="N105" s="232">
        <v>6000</v>
      </c>
      <c r="O105" s="232">
        <v>3000</v>
      </c>
      <c r="T105" s="251">
        <v>251592.19</v>
      </c>
      <c r="U105" s="44">
        <v>764463.81</v>
      </c>
      <c r="X105" s="339">
        <v>505383.57</v>
      </c>
      <c r="Y105" s="339">
        <v>1</v>
      </c>
      <c r="Z105" s="339">
        <v>263.66000000000003</v>
      </c>
      <c r="AB105" s="339">
        <v>822550</v>
      </c>
      <c r="AC105" s="339">
        <v>52000</v>
      </c>
      <c r="AD105" s="338">
        <v>858163</v>
      </c>
      <c r="AG105" s="338">
        <v>143725.76999999999</v>
      </c>
      <c r="AH105" s="338">
        <v>73723.81</v>
      </c>
      <c r="AK105" s="76">
        <f t="shared" si="7"/>
        <v>618680.22</v>
      </c>
      <c r="AL105" s="31">
        <f t="shared" si="8"/>
        <v>9000</v>
      </c>
      <c r="AM105" s="21">
        <f t="shared" si="9"/>
        <v>609680.22</v>
      </c>
      <c r="AN105" s="15">
        <f t="shared" si="10"/>
        <v>1380198.23</v>
      </c>
      <c r="AO105" s="16">
        <f t="shared" si="11"/>
        <v>1075612.58</v>
      </c>
      <c r="AP105" s="26">
        <f t="shared" si="12"/>
        <v>304585.64999999991</v>
      </c>
    </row>
    <row r="106" spans="1:42" x14ac:dyDescent="0.2">
      <c r="A106" t="s">
        <v>561</v>
      </c>
      <c r="B106" t="s">
        <v>562</v>
      </c>
      <c r="C106" s="71">
        <v>2607</v>
      </c>
      <c r="D106" s="58" t="s">
        <v>1366</v>
      </c>
      <c r="E106" s="250" t="s">
        <v>3364</v>
      </c>
      <c r="F106" s="89">
        <v>249196.18</v>
      </c>
      <c r="H106" s="89">
        <v>12340.06</v>
      </c>
      <c r="J106" s="251">
        <v>1038528.16</v>
      </c>
      <c r="K106" s="251">
        <v>157480.04999999999</v>
      </c>
      <c r="N106" s="232">
        <v>6000</v>
      </c>
      <c r="O106" s="232">
        <v>2700</v>
      </c>
      <c r="Q106" s="232">
        <v>2590</v>
      </c>
      <c r="T106" s="251">
        <v>67523.62</v>
      </c>
      <c r="U106" s="44">
        <v>1440238.21</v>
      </c>
      <c r="X106" s="339">
        <v>291104.52</v>
      </c>
      <c r="Z106" s="339">
        <v>171.28</v>
      </c>
      <c r="AB106" s="339">
        <v>682480</v>
      </c>
      <c r="AC106" s="339">
        <v>46400</v>
      </c>
      <c r="AD106" s="338">
        <v>771988</v>
      </c>
      <c r="AG106" s="338">
        <v>107335.36</v>
      </c>
      <c r="AH106" s="338">
        <v>122386.25</v>
      </c>
      <c r="AJ106" s="338">
        <v>135.75</v>
      </c>
      <c r="AK106" s="76">
        <f t="shared" si="7"/>
        <v>261536.24</v>
      </c>
      <c r="AL106" s="31">
        <f t="shared" si="8"/>
        <v>11290</v>
      </c>
      <c r="AM106" s="21">
        <f t="shared" si="9"/>
        <v>250246.24</v>
      </c>
      <c r="AN106" s="15">
        <f t="shared" si="10"/>
        <v>1020155.8</v>
      </c>
      <c r="AO106" s="16">
        <f t="shared" si="11"/>
        <v>1001845.36</v>
      </c>
      <c r="AP106" s="26">
        <f t="shared" si="12"/>
        <v>18310.440000000061</v>
      </c>
    </row>
    <row r="107" spans="1:42" x14ac:dyDescent="0.2">
      <c r="A107" t="s">
        <v>561</v>
      </c>
      <c r="B107" t="s">
        <v>562</v>
      </c>
      <c r="C107" s="71">
        <v>2124</v>
      </c>
      <c r="D107" s="58" t="s">
        <v>1367</v>
      </c>
      <c r="E107" s="250" t="s">
        <v>3369</v>
      </c>
      <c r="F107" s="89">
        <v>997821.18</v>
      </c>
      <c r="H107" s="89">
        <v>21924.26</v>
      </c>
      <c r="J107" s="251">
        <v>1903610.46</v>
      </c>
      <c r="K107" s="251">
        <v>119837.44</v>
      </c>
      <c r="N107" s="232">
        <v>5600</v>
      </c>
      <c r="O107" s="232">
        <v>5700</v>
      </c>
      <c r="S107" s="251">
        <v>-64698.9</v>
      </c>
      <c r="T107" s="251">
        <v>200</v>
      </c>
      <c r="U107" s="44">
        <v>2616413.23</v>
      </c>
      <c r="X107" s="339">
        <v>160917.03</v>
      </c>
      <c r="Y107" s="339">
        <v>16850</v>
      </c>
      <c r="Z107" s="339">
        <v>446.16</v>
      </c>
      <c r="AB107" s="339">
        <v>484060</v>
      </c>
      <c r="AC107" s="339">
        <v>223348</v>
      </c>
      <c r="AD107" s="338">
        <v>515156</v>
      </c>
      <c r="AG107" s="338">
        <v>118962.75</v>
      </c>
      <c r="AH107" s="338">
        <v>81854.570000000007</v>
      </c>
      <c r="AK107" s="76">
        <f t="shared" si="7"/>
        <v>1019745.4400000001</v>
      </c>
      <c r="AL107" s="31">
        <f t="shared" si="8"/>
        <v>11300</v>
      </c>
      <c r="AM107" s="21">
        <f t="shared" si="9"/>
        <v>1008445.4400000001</v>
      </c>
      <c r="AN107" s="15">
        <f t="shared" si="10"/>
        <v>885621.19</v>
      </c>
      <c r="AO107" s="16">
        <f t="shared" si="11"/>
        <v>715973.32000000007</v>
      </c>
      <c r="AP107" s="26">
        <f t="shared" si="12"/>
        <v>169647.86999999988</v>
      </c>
    </row>
    <row r="108" spans="1:42" x14ac:dyDescent="0.2">
      <c r="A108" t="s">
        <v>565</v>
      </c>
      <c r="B108" t="s">
        <v>566</v>
      </c>
      <c r="C108" s="71">
        <v>2908</v>
      </c>
      <c r="D108" s="58" t="s">
        <v>1368</v>
      </c>
      <c r="E108" s="250" t="s">
        <v>3317</v>
      </c>
      <c r="F108" s="89">
        <v>454728.8</v>
      </c>
      <c r="H108" s="89">
        <v>25349.52</v>
      </c>
      <c r="J108" s="251">
        <v>18209.86</v>
      </c>
      <c r="K108" s="251">
        <v>140893.53</v>
      </c>
      <c r="O108" s="232">
        <v>7000</v>
      </c>
      <c r="Q108" s="232">
        <v>712.52</v>
      </c>
      <c r="U108" s="44">
        <v>2310952.34</v>
      </c>
      <c r="X108" s="339">
        <v>586528.18999999994</v>
      </c>
      <c r="AB108" s="339">
        <v>491250</v>
      </c>
      <c r="AC108" s="339">
        <v>24000</v>
      </c>
      <c r="AD108" s="338">
        <v>645048</v>
      </c>
      <c r="AF108" s="338">
        <v>16640</v>
      </c>
      <c r="AG108" s="338">
        <v>238164.29</v>
      </c>
      <c r="AH108" s="338">
        <v>38225.120000000003</v>
      </c>
      <c r="AK108" s="76">
        <f t="shared" si="7"/>
        <v>480078.32</v>
      </c>
      <c r="AL108" s="31">
        <f t="shared" si="8"/>
        <v>7712.52</v>
      </c>
      <c r="AM108" s="21">
        <f t="shared" si="9"/>
        <v>472365.8</v>
      </c>
      <c r="AN108" s="15">
        <f t="shared" si="10"/>
        <v>1101778.19</v>
      </c>
      <c r="AO108" s="16">
        <f t="shared" si="11"/>
        <v>938077.41</v>
      </c>
      <c r="AP108" s="26">
        <f t="shared" si="12"/>
        <v>163700.77999999991</v>
      </c>
    </row>
    <row r="109" spans="1:42" x14ac:dyDescent="0.2">
      <c r="A109" t="s">
        <v>565</v>
      </c>
      <c r="B109" t="s">
        <v>566</v>
      </c>
      <c r="C109" s="71">
        <v>2944</v>
      </c>
      <c r="D109" s="58" t="s">
        <v>1369</v>
      </c>
      <c r="E109" s="250" t="s">
        <v>3318</v>
      </c>
      <c r="F109" s="89">
        <v>580542.9</v>
      </c>
      <c r="H109" s="89">
        <v>23460.52</v>
      </c>
      <c r="J109" s="251">
        <v>1382677.05</v>
      </c>
      <c r="K109" s="251">
        <v>132193.60999999999</v>
      </c>
      <c r="O109" s="232">
        <v>7000</v>
      </c>
      <c r="Q109" s="232">
        <v>532.72</v>
      </c>
      <c r="T109" s="251">
        <v>518</v>
      </c>
      <c r="U109" s="44">
        <v>1228203.58</v>
      </c>
      <c r="X109" s="339">
        <v>328818.67</v>
      </c>
      <c r="Z109" s="339">
        <v>5.17</v>
      </c>
      <c r="AB109" s="339">
        <v>414100</v>
      </c>
      <c r="AC109" s="339">
        <v>63392.97</v>
      </c>
      <c r="AD109" s="338">
        <v>534633</v>
      </c>
      <c r="AF109" s="338">
        <v>1603.2</v>
      </c>
      <c r="AG109" s="338">
        <v>163029.34</v>
      </c>
      <c r="AH109" s="338">
        <v>63000.4</v>
      </c>
      <c r="AK109" s="76">
        <f t="shared" si="7"/>
        <v>604003.42000000004</v>
      </c>
      <c r="AL109" s="31">
        <f t="shared" si="8"/>
        <v>7532.72</v>
      </c>
      <c r="AM109" s="21">
        <f t="shared" si="9"/>
        <v>596470.70000000007</v>
      </c>
      <c r="AN109" s="15">
        <f t="shared" si="10"/>
        <v>806316.80999999994</v>
      </c>
      <c r="AO109" s="16">
        <f t="shared" si="11"/>
        <v>762265.94</v>
      </c>
      <c r="AP109" s="26">
        <f t="shared" si="12"/>
        <v>44050.869999999995</v>
      </c>
    </row>
    <row r="110" spans="1:42" x14ac:dyDescent="0.2">
      <c r="A110" t="s">
        <v>565</v>
      </c>
      <c r="B110" t="s">
        <v>566</v>
      </c>
      <c r="C110" s="71">
        <v>4209</v>
      </c>
      <c r="D110" s="58" t="s">
        <v>1370</v>
      </c>
      <c r="E110" s="250" t="s">
        <v>3319</v>
      </c>
      <c r="F110" s="89">
        <v>230352.28</v>
      </c>
      <c r="H110" s="89">
        <v>60313.87</v>
      </c>
      <c r="J110" s="251">
        <v>1347871.57</v>
      </c>
      <c r="K110" s="251">
        <v>121666.27</v>
      </c>
      <c r="O110" s="232">
        <v>26000</v>
      </c>
      <c r="Q110" s="232">
        <v>205.61</v>
      </c>
      <c r="U110" s="44">
        <v>1322855.6000000001</v>
      </c>
      <c r="X110" s="339">
        <v>330674.69</v>
      </c>
      <c r="Z110" s="339">
        <v>5.87</v>
      </c>
      <c r="AB110" s="339">
        <v>482900</v>
      </c>
      <c r="AC110" s="339">
        <v>81130.210000000006</v>
      </c>
      <c r="AD110" s="338">
        <v>642695.57999999996</v>
      </c>
      <c r="AF110" s="338">
        <v>820</v>
      </c>
      <c r="AG110" s="338">
        <v>355302.67</v>
      </c>
      <c r="AH110" s="338">
        <v>70584.81</v>
      </c>
      <c r="AI110" s="338">
        <v>19890</v>
      </c>
      <c r="AK110" s="76">
        <f t="shared" si="7"/>
        <v>290666.15000000002</v>
      </c>
      <c r="AL110" s="31">
        <f t="shared" si="8"/>
        <v>26205.61</v>
      </c>
      <c r="AM110" s="21">
        <f t="shared" si="9"/>
        <v>264460.54000000004</v>
      </c>
      <c r="AN110" s="15">
        <f t="shared" si="10"/>
        <v>894710.77</v>
      </c>
      <c r="AO110" s="16">
        <f t="shared" si="11"/>
        <v>1089293.06</v>
      </c>
      <c r="AP110" s="26">
        <f t="shared" si="12"/>
        <v>-194582.29000000004</v>
      </c>
    </row>
    <row r="111" spans="1:42" x14ac:dyDescent="0.2">
      <c r="A111" t="s">
        <v>565</v>
      </c>
      <c r="B111" t="s">
        <v>566</v>
      </c>
      <c r="C111" s="71">
        <v>4669</v>
      </c>
      <c r="D111" s="58" t="s">
        <v>1371</v>
      </c>
      <c r="E111" s="250" t="s">
        <v>3320</v>
      </c>
      <c r="F111" s="89">
        <v>374699.03</v>
      </c>
      <c r="H111" s="89">
        <v>130888.55</v>
      </c>
      <c r="J111" s="251">
        <v>1309987.52</v>
      </c>
      <c r="K111" s="251">
        <v>429016.81</v>
      </c>
      <c r="N111" s="232">
        <v>20000</v>
      </c>
      <c r="O111" s="232">
        <v>7495.61</v>
      </c>
      <c r="U111" s="44">
        <v>2235714.37</v>
      </c>
      <c r="X111" s="339">
        <v>399031.15</v>
      </c>
      <c r="Y111" s="339">
        <v>15000</v>
      </c>
      <c r="Z111" s="339">
        <v>14.03</v>
      </c>
      <c r="AB111" s="339">
        <v>553315</v>
      </c>
      <c r="AC111" s="339">
        <v>58400</v>
      </c>
      <c r="AD111" s="338">
        <v>644615</v>
      </c>
      <c r="AG111" s="338">
        <v>292821.33</v>
      </c>
      <c r="AH111" s="338">
        <v>161105.85999999999</v>
      </c>
      <c r="AI111" s="338">
        <v>1</v>
      </c>
      <c r="AK111" s="76">
        <f t="shared" si="7"/>
        <v>505587.58</v>
      </c>
      <c r="AL111" s="31">
        <f t="shared" si="8"/>
        <v>27495.61</v>
      </c>
      <c r="AM111" s="21">
        <f t="shared" si="9"/>
        <v>478091.97000000003</v>
      </c>
      <c r="AN111" s="15">
        <f t="shared" si="10"/>
        <v>1025760.18</v>
      </c>
      <c r="AO111" s="16">
        <f t="shared" si="11"/>
        <v>1098543.19</v>
      </c>
      <c r="AP111" s="26">
        <f t="shared" si="12"/>
        <v>-72783.009999999893</v>
      </c>
    </row>
    <row r="112" spans="1:42" x14ac:dyDescent="0.2">
      <c r="A112" t="s">
        <v>565</v>
      </c>
      <c r="B112" t="s">
        <v>566</v>
      </c>
      <c r="C112" s="71">
        <v>2279</v>
      </c>
      <c r="D112" s="58" t="s">
        <v>1372</v>
      </c>
      <c r="E112" s="250" t="s">
        <v>3321</v>
      </c>
      <c r="F112" s="89">
        <v>509119.76</v>
      </c>
      <c r="H112" s="89">
        <v>100942.92</v>
      </c>
      <c r="J112" s="251">
        <v>164963.98000000001</v>
      </c>
      <c r="K112" s="251">
        <v>223368.01</v>
      </c>
      <c r="N112" s="232">
        <v>37200</v>
      </c>
      <c r="O112" s="232">
        <v>17850</v>
      </c>
      <c r="Q112" s="232">
        <v>551.4</v>
      </c>
      <c r="S112" s="251">
        <v>32424</v>
      </c>
      <c r="T112" s="251">
        <v>18900.41</v>
      </c>
      <c r="U112" s="44">
        <v>1762414.5</v>
      </c>
      <c r="X112" s="339">
        <v>310855.5</v>
      </c>
      <c r="Y112" s="339">
        <v>115000</v>
      </c>
      <c r="Z112" s="339">
        <v>0.32</v>
      </c>
      <c r="AB112" s="339">
        <v>353143.4</v>
      </c>
      <c r="AC112" s="339">
        <v>102800</v>
      </c>
      <c r="AD112" s="338">
        <v>481253.4</v>
      </c>
      <c r="AF112" s="338">
        <v>808</v>
      </c>
      <c r="AG112" s="338">
        <v>188400.12</v>
      </c>
      <c r="AH112" s="338">
        <v>88543.02</v>
      </c>
      <c r="AK112" s="76">
        <f t="shared" si="7"/>
        <v>610062.68000000005</v>
      </c>
      <c r="AL112" s="31">
        <f t="shared" si="8"/>
        <v>55601.4</v>
      </c>
      <c r="AM112" s="21">
        <f t="shared" si="9"/>
        <v>554461.28</v>
      </c>
      <c r="AN112" s="15">
        <f t="shared" si="10"/>
        <v>881799.22</v>
      </c>
      <c r="AO112" s="16">
        <f t="shared" si="11"/>
        <v>759004.54</v>
      </c>
      <c r="AP112" s="26">
        <f t="shared" si="12"/>
        <v>122794.67999999993</v>
      </c>
    </row>
    <row r="113" spans="1:42" x14ac:dyDescent="0.2">
      <c r="A113" t="s">
        <v>565</v>
      </c>
      <c r="B113" t="s">
        <v>566</v>
      </c>
      <c r="C113" s="71">
        <v>723</v>
      </c>
      <c r="D113" s="58" t="s">
        <v>1373</v>
      </c>
      <c r="E113" s="250" t="s">
        <v>3322</v>
      </c>
      <c r="F113" s="89">
        <v>288433.94</v>
      </c>
      <c r="H113" s="89">
        <v>8014.87</v>
      </c>
      <c r="J113" s="251">
        <v>2038868.75</v>
      </c>
      <c r="K113" s="251">
        <v>206144.02</v>
      </c>
      <c r="L113" s="251">
        <v>1</v>
      </c>
      <c r="O113" s="232">
        <v>7000</v>
      </c>
      <c r="Q113" s="232">
        <v>1086</v>
      </c>
      <c r="T113" s="251">
        <v>-3274.03</v>
      </c>
      <c r="U113" s="44">
        <v>513834.47</v>
      </c>
      <c r="X113" s="339">
        <v>290402.51</v>
      </c>
      <c r="Y113" s="339">
        <v>70000</v>
      </c>
      <c r="AB113" s="339">
        <v>368800</v>
      </c>
      <c r="AD113" s="338">
        <v>478002</v>
      </c>
      <c r="AG113" s="338">
        <v>133817.96</v>
      </c>
      <c r="AH113" s="338">
        <v>74311.570000000007</v>
      </c>
      <c r="AK113" s="76">
        <f t="shared" si="7"/>
        <v>296448.81</v>
      </c>
      <c r="AL113" s="31">
        <f t="shared" si="8"/>
        <v>8086</v>
      </c>
      <c r="AM113" s="21">
        <f t="shared" si="9"/>
        <v>288362.81</v>
      </c>
      <c r="AN113" s="15">
        <f t="shared" si="10"/>
        <v>729202.51</v>
      </c>
      <c r="AO113" s="16">
        <f t="shared" si="11"/>
        <v>686131.53</v>
      </c>
      <c r="AP113" s="26">
        <f t="shared" si="12"/>
        <v>43070.979999999981</v>
      </c>
    </row>
    <row r="114" spans="1:42" x14ac:dyDescent="0.2">
      <c r="A114" t="s">
        <v>565</v>
      </c>
      <c r="B114" t="s">
        <v>566</v>
      </c>
      <c r="C114" s="71">
        <v>3567</v>
      </c>
      <c r="D114" s="58" t="s">
        <v>1374</v>
      </c>
      <c r="E114" s="250" t="s">
        <v>3323</v>
      </c>
      <c r="F114" s="89">
        <v>199253.07</v>
      </c>
      <c r="H114" s="89">
        <v>174105.51</v>
      </c>
      <c r="J114" s="251">
        <v>610141.16</v>
      </c>
      <c r="K114" s="251">
        <v>248813.79</v>
      </c>
      <c r="N114" s="232">
        <v>0</v>
      </c>
      <c r="O114" s="232">
        <v>24059.26</v>
      </c>
      <c r="T114" s="251">
        <v>977</v>
      </c>
      <c r="U114" s="44">
        <v>3774792.24</v>
      </c>
      <c r="X114" s="339">
        <v>-395840.57</v>
      </c>
      <c r="Y114" s="339">
        <v>100000</v>
      </c>
      <c r="Z114" s="339">
        <v>7.92</v>
      </c>
      <c r="AB114" s="339">
        <v>592100.6</v>
      </c>
      <c r="AC114" s="339">
        <v>38600</v>
      </c>
      <c r="AD114" s="338">
        <v>765150.6</v>
      </c>
      <c r="AG114" s="338">
        <v>211581</v>
      </c>
      <c r="AH114" s="338">
        <v>83862.559999999998</v>
      </c>
      <c r="AI114" s="338">
        <v>2</v>
      </c>
      <c r="AK114" s="76">
        <f t="shared" si="7"/>
        <v>373358.58</v>
      </c>
      <c r="AL114" s="31">
        <f t="shared" si="8"/>
        <v>24059.26</v>
      </c>
      <c r="AM114" s="21">
        <f t="shared" si="9"/>
        <v>349299.32</v>
      </c>
      <c r="AN114" s="15">
        <f t="shared" si="10"/>
        <v>334867.94999999995</v>
      </c>
      <c r="AO114" s="16">
        <f t="shared" si="11"/>
        <v>1060596.1599999999</v>
      </c>
      <c r="AP114" s="26">
        <f t="shared" si="12"/>
        <v>-725728.21</v>
      </c>
    </row>
    <row r="115" spans="1:42" x14ac:dyDescent="0.2">
      <c r="A115" t="s">
        <v>565</v>
      </c>
      <c r="B115" t="s">
        <v>566</v>
      </c>
      <c r="C115" s="71">
        <v>2416</v>
      </c>
      <c r="D115" s="58" t="s">
        <v>1375</v>
      </c>
      <c r="E115" s="250" t="s">
        <v>3324</v>
      </c>
      <c r="F115" s="89">
        <v>648850.06999999995</v>
      </c>
      <c r="H115" s="89">
        <v>43634.12</v>
      </c>
      <c r="J115" s="251">
        <v>283166.71999999997</v>
      </c>
      <c r="K115" s="251">
        <v>401326.66</v>
      </c>
      <c r="U115" s="44">
        <v>1908283.93</v>
      </c>
      <c r="X115" s="339">
        <v>600912.55000000005</v>
      </c>
      <c r="Z115" s="339">
        <v>18.86</v>
      </c>
      <c r="AB115" s="339">
        <v>504950</v>
      </c>
      <c r="AD115" s="338">
        <v>579650</v>
      </c>
      <c r="AG115" s="338">
        <v>237062.14</v>
      </c>
      <c r="AH115" s="338">
        <v>97190.97</v>
      </c>
      <c r="AK115" s="76">
        <f t="shared" si="7"/>
        <v>692484.19</v>
      </c>
      <c r="AL115" s="31">
        <f t="shared" si="8"/>
        <v>0</v>
      </c>
      <c r="AM115" s="21">
        <f t="shared" si="9"/>
        <v>692484.19</v>
      </c>
      <c r="AN115" s="15">
        <f t="shared" si="10"/>
        <v>1105881.4100000001</v>
      </c>
      <c r="AO115" s="16">
        <f t="shared" si="11"/>
        <v>913903.11</v>
      </c>
      <c r="AP115" s="26">
        <f t="shared" si="12"/>
        <v>191978.30000000016</v>
      </c>
    </row>
    <row r="116" spans="1:42" x14ac:dyDescent="0.2">
      <c r="A116" t="s">
        <v>565</v>
      </c>
      <c r="B116" t="s">
        <v>566</v>
      </c>
      <c r="C116" s="71">
        <v>1268</v>
      </c>
      <c r="D116" s="58" t="s">
        <v>1376</v>
      </c>
      <c r="E116" s="250" t="s">
        <v>3325</v>
      </c>
      <c r="F116" s="89">
        <v>403538.66</v>
      </c>
      <c r="H116" s="89">
        <v>45636.89</v>
      </c>
      <c r="J116" s="251">
        <v>1027587.99</v>
      </c>
      <c r="K116" s="251">
        <v>281170.03000000003</v>
      </c>
      <c r="O116" s="232">
        <v>15911.92</v>
      </c>
      <c r="U116" s="44">
        <v>1980426.11</v>
      </c>
      <c r="X116" s="339">
        <v>317076.44</v>
      </c>
      <c r="Y116" s="339">
        <v>16500</v>
      </c>
      <c r="Z116" s="339">
        <v>5.0599999999999996</v>
      </c>
      <c r="AB116" s="339">
        <v>396050.7</v>
      </c>
      <c r="AC116" s="339">
        <v>61500</v>
      </c>
      <c r="AD116" s="338">
        <v>504100.7</v>
      </c>
      <c r="AG116" s="338">
        <v>205355.82</v>
      </c>
      <c r="AH116" s="338">
        <v>86882.62</v>
      </c>
      <c r="AI116" s="338">
        <v>9</v>
      </c>
      <c r="AK116" s="76">
        <f t="shared" si="7"/>
        <v>449175.55</v>
      </c>
      <c r="AL116" s="31">
        <f t="shared" si="8"/>
        <v>15911.92</v>
      </c>
      <c r="AM116" s="21">
        <f t="shared" si="9"/>
        <v>433263.63</v>
      </c>
      <c r="AN116" s="15">
        <f t="shared" si="10"/>
        <v>791132.2</v>
      </c>
      <c r="AO116" s="16">
        <f t="shared" si="11"/>
        <v>796348.14</v>
      </c>
      <c r="AP116" s="26">
        <f t="shared" si="12"/>
        <v>-5215.9400000000605</v>
      </c>
    </row>
    <row r="117" spans="1:42" x14ac:dyDescent="0.2">
      <c r="A117" t="s">
        <v>565</v>
      </c>
      <c r="B117" t="s">
        <v>566</v>
      </c>
      <c r="C117" s="71">
        <v>3345</v>
      </c>
      <c r="D117" s="58" t="s">
        <v>1377</v>
      </c>
      <c r="E117" s="250" t="s">
        <v>3326</v>
      </c>
      <c r="F117" s="89">
        <v>195833.95</v>
      </c>
      <c r="H117" s="89">
        <v>31142.46</v>
      </c>
      <c r="J117" s="251">
        <v>225585.59</v>
      </c>
      <c r="K117" s="251">
        <v>341125.28</v>
      </c>
      <c r="O117" s="232">
        <v>31730.38</v>
      </c>
      <c r="T117" s="251">
        <v>1758.64</v>
      </c>
      <c r="U117" s="44">
        <v>2133398.12</v>
      </c>
      <c r="X117" s="339">
        <v>592625.32999999996</v>
      </c>
      <c r="Z117" s="339">
        <v>50.15</v>
      </c>
      <c r="AB117" s="339">
        <v>828788</v>
      </c>
      <c r="AC117" s="339">
        <v>60400</v>
      </c>
      <c r="AD117" s="338">
        <v>1005123</v>
      </c>
      <c r="AG117" s="338">
        <v>445494.55</v>
      </c>
      <c r="AH117" s="338">
        <v>78315.13</v>
      </c>
      <c r="AK117" s="76">
        <f t="shared" si="7"/>
        <v>226976.41</v>
      </c>
      <c r="AL117" s="31">
        <f t="shared" si="8"/>
        <v>31730.38</v>
      </c>
      <c r="AM117" s="21">
        <f t="shared" si="9"/>
        <v>195246.03</v>
      </c>
      <c r="AN117" s="15">
        <f t="shared" si="10"/>
        <v>1481863.48</v>
      </c>
      <c r="AO117" s="16">
        <f t="shared" si="11"/>
        <v>1528932.6800000002</v>
      </c>
      <c r="AP117" s="26">
        <f t="shared" si="12"/>
        <v>-47069.200000000186</v>
      </c>
    </row>
    <row r="118" spans="1:42" x14ac:dyDescent="0.2">
      <c r="A118" t="s">
        <v>565</v>
      </c>
      <c r="B118" t="s">
        <v>566</v>
      </c>
      <c r="C118" s="71">
        <v>1431</v>
      </c>
      <c r="D118" s="58" t="s">
        <v>1378</v>
      </c>
      <c r="E118" s="250" t="s">
        <v>3327</v>
      </c>
      <c r="F118" s="89">
        <v>208395.17</v>
      </c>
      <c r="H118" s="89">
        <v>47569.24</v>
      </c>
      <c r="J118" s="251">
        <v>5</v>
      </c>
      <c r="K118" s="251">
        <v>191979.67</v>
      </c>
      <c r="N118" s="232">
        <v>0</v>
      </c>
      <c r="O118" s="232">
        <v>21950</v>
      </c>
      <c r="Q118" s="232">
        <v>654.21</v>
      </c>
      <c r="U118" s="44">
        <v>1945240.49</v>
      </c>
      <c r="X118" s="339">
        <v>523279.09</v>
      </c>
      <c r="Z118" s="339">
        <v>0.76</v>
      </c>
      <c r="AB118" s="339">
        <v>418135.3</v>
      </c>
      <c r="AC118" s="339">
        <v>48820.09</v>
      </c>
      <c r="AD118" s="338">
        <v>569385.30000000005</v>
      </c>
      <c r="AF118" s="338">
        <v>1148</v>
      </c>
      <c r="AG118" s="338">
        <v>347391.13</v>
      </c>
      <c r="AH118" s="338">
        <v>18351.36</v>
      </c>
      <c r="AK118" s="76">
        <f t="shared" si="7"/>
        <v>255964.41</v>
      </c>
      <c r="AL118" s="31">
        <f t="shared" si="8"/>
        <v>22604.21</v>
      </c>
      <c r="AM118" s="21">
        <f t="shared" si="9"/>
        <v>233360.2</v>
      </c>
      <c r="AN118" s="15">
        <f t="shared" si="10"/>
        <v>990235.24</v>
      </c>
      <c r="AO118" s="16">
        <f t="shared" si="11"/>
        <v>936275.79</v>
      </c>
      <c r="AP118" s="26">
        <f t="shared" si="12"/>
        <v>53959.449999999953</v>
      </c>
    </row>
    <row r="119" spans="1:42" x14ac:dyDescent="0.2">
      <c r="A119" t="s">
        <v>565</v>
      </c>
      <c r="B119" t="s">
        <v>566</v>
      </c>
      <c r="C119" s="71">
        <v>2020</v>
      </c>
      <c r="D119" s="58" t="s">
        <v>1379</v>
      </c>
      <c r="E119" s="250" t="s">
        <v>3328</v>
      </c>
      <c r="F119" s="89">
        <v>368307.82</v>
      </c>
      <c r="H119" s="89">
        <v>16967.82</v>
      </c>
      <c r="J119" s="251">
        <v>372857.59</v>
      </c>
      <c r="K119" s="251">
        <v>167295.49</v>
      </c>
      <c r="O119" s="232">
        <v>8050</v>
      </c>
      <c r="U119" s="44">
        <v>2404357.2799999998</v>
      </c>
      <c r="X119" s="339">
        <v>537019.28</v>
      </c>
      <c r="Z119" s="339">
        <v>74.95</v>
      </c>
      <c r="AB119" s="339">
        <v>551700</v>
      </c>
      <c r="AC119" s="339">
        <v>17500</v>
      </c>
      <c r="AD119" s="338">
        <v>682311</v>
      </c>
      <c r="AG119" s="338">
        <v>162456.29</v>
      </c>
      <c r="AH119" s="338">
        <v>58064.79</v>
      </c>
      <c r="AK119" s="76">
        <f t="shared" si="7"/>
        <v>385275.64</v>
      </c>
      <c r="AL119" s="31">
        <f t="shared" si="8"/>
        <v>8050</v>
      </c>
      <c r="AM119" s="21">
        <f t="shared" si="9"/>
        <v>377225.64</v>
      </c>
      <c r="AN119" s="15">
        <f t="shared" si="10"/>
        <v>1106294.23</v>
      </c>
      <c r="AO119" s="16">
        <f t="shared" si="11"/>
        <v>902832.08000000007</v>
      </c>
      <c r="AP119" s="26">
        <f t="shared" si="12"/>
        <v>203462.14999999991</v>
      </c>
    </row>
    <row r="120" spans="1:42" x14ac:dyDescent="0.2">
      <c r="A120" t="s">
        <v>565</v>
      </c>
      <c r="B120" t="s">
        <v>566</v>
      </c>
      <c r="C120" s="71">
        <v>3005</v>
      </c>
      <c r="D120" s="58" t="s">
        <v>1380</v>
      </c>
      <c r="E120" s="250" t="s">
        <v>3329</v>
      </c>
      <c r="F120" s="89">
        <v>228769.25</v>
      </c>
      <c r="H120" s="89">
        <v>7517.73</v>
      </c>
      <c r="J120" s="251">
        <v>7</v>
      </c>
      <c r="K120" s="251">
        <v>172585.51</v>
      </c>
      <c r="N120" s="232">
        <v>0</v>
      </c>
      <c r="Q120" s="232">
        <v>493.46</v>
      </c>
      <c r="T120" s="251">
        <v>715.33</v>
      </c>
      <c r="U120" s="44">
        <v>3154007.83</v>
      </c>
      <c r="X120" s="339">
        <v>351405.4</v>
      </c>
      <c r="Z120" s="339">
        <v>54.59</v>
      </c>
      <c r="AB120" s="339">
        <v>512070</v>
      </c>
      <c r="AC120" s="339">
        <v>52400</v>
      </c>
      <c r="AD120" s="338">
        <v>664481</v>
      </c>
      <c r="AG120" s="338">
        <v>210665.83</v>
      </c>
      <c r="AH120" s="338">
        <v>37174.46</v>
      </c>
      <c r="AK120" s="76">
        <f t="shared" si="7"/>
        <v>236286.98</v>
      </c>
      <c r="AL120" s="31">
        <f t="shared" si="8"/>
        <v>493.46</v>
      </c>
      <c r="AM120" s="21">
        <f t="shared" si="9"/>
        <v>235793.52000000002</v>
      </c>
      <c r="AN120" s="15">
        <f t="shared" si="10"/>
        <v>915929.99</v>
      </c>
      <c r="AO120" s="16">
        <f t="shared" si="11"/>
        <v>912321.28999999992</v>
      </c>
      <c r="AP120" s="26">
        <f t="shared" si="12"/>
        <v>3608.7000000000698</v>
      </c>
    </row>
    <row r="121" spans="1:42" x14ac:dyDescent="0.2">
      <c r="A121" t="s">
        <v>565</v>
      </c>
      <c r="B121" t="s">
        <v>566</v>
      </c>
      <c r="C121" s="71">
        <v>2671</v>
      </c>
      <c r="D121" s="58" t="s">
        <v>1381</v>
      </c>
      <c r="E121" s="250" t="s">
        <v>3330</v>
      </c>
      <c r="F121" s="89">
        <v>387841.97</v>
      </c>
      <c r="H121" s="89">
        <v>65970</v>
      </c>
      <c r="J121" s="251">
        <v>670149.76</v>
      </c>
      <c r="K121" s="251">
        <v>230001.43</v>
      </c>
      <c r="O121" s="232">
        <v>14250</v>
      </c>
      <c r="P121" s="232">
        <v>170515</v>
      </c>
      <c r="T121" s="251">
        <v>-98999.65</v>
      </c>
      <c r="U121" s="44">
        <v>2272032.2400000002</v>
      </c>
      <c r="X121" s="339">
        <v>461944.51</v>
      </c>
      <c r="Z121" s="339">
        <v>40.07</v>
      </c>
      <c r="AB121" s="339">
        <v>456314</v>
      </c>
      <c r="AC121" s="339">
        <v>28800</v>
      </c>
      <c r="AD121" s="338">
        <v>532014</v>
      </c>
      <c r="AE121" s="338">
        <v>1230</v>
      </c>
      <c r="AG121" s="338">
        <v>346172.44</v>
      </c>
      <c r="AH121" s="338">
        <v>78165.37</v>
      </c>
      <c r="AK121" s="76">
        <f t="shared" si="7"/>
        <v>453811.97</v>
      </c>
      <c r="AL121" s="31">
        <f t="shared" si="8"/>
        <v>184765</v>
      </c>
      <c r="AM121" s="21">
        <f t="shared" si="9"/>
        <v>269046.96999999997</v>
      </c>
      <c r="AN121" s="15">
        <f t="shared" si="10"/>
        <v>947098.58000000007</v>
      </c>
      <c r="AO121" s="16">
        <f t="shared" si="11"/>
        <v>957581.80999999994</v>
      </c>
      <c r="AP121" s="26">
        <f t="shared" si="12"/>
        <v>-10483.229999999865</v>
      </c>
    </row>
    <row r="122" spans="1:42" x14ac:dyDescent="0.2">
      <c r="A122" t="s">
        <v>565</v>
      </c>
      <c r="B122" t="s">
        <v>566</v>
      </c>
      <c r="C122" s="71">
        <v>1913</v>
      </c>
      <c r="D122" s="58" t="s">
        <v>1382</v>
      </c>
      <c r="E122" s="250" t="s">
        <v>3331</v>
      </c>
      <c r="F122" s="89">
        <v>172199.16</v>
      </c>
      <c r="H122" s="89">
        <v>228055.81</v>
      </c>
      <c r="J122" s="251">
        <v>272397.07</v>
      </c>
      <c r="K122" s="251">
        <v>231750</v>
      </c>
      <c r="O122" s="232">
        <v>-148.4</v>
      </c>
      <c r="T122" s="251">
        <v>-8498</v>
      </c>
      <c r="U122" s="44">
        <v>1679735.01</v>
      </c>
      <c r="X122" s="339">
        <v>294024.65000000002</v>
      </c>
      <c r="AB122" s="339">
        <v>219300</v>
      </c>
      <c r="AC122" s="339">
        <v>194046</v>
      </c>
      <c r="AD122" s="338">
        <v>340460</v>
      </c>
      <c r="AG122" s="338">
        <v>167684.39000000001</v>
      </c>
      <c r="AH122" s="338">
        <v>46191.9</v>
      </c>
      <c r="AK122" s="76">
        <f t="shared" si="7"/>
        <v>400254.97</v>
      </c>
      <c r="AL122" s="31">
        <f t="shared" si="8"/>
        <v>-148.4</v>
      </c>
      <c r="AM122" s="21">
        <f t="shared" si="9"/>
        <v>400403.37</v>
      </c>
      <c r="AN122" s="15">
        <f t="shared" si="10"/>
        <v>707370.65</v>
      </c>
      <c r="AO122" s="16">
        <f t="shared" si="11"/>
        <v>554336.29</v>
      </c>
      <c r="AP122" s="26">
        <f t="shared" si="12"/>
        <v>153034.35999999999</v>
      </c>
    </row>
    <row r="123" spans="1:42" x14ac:dyDescent="0.2">
      <c r="A123" t="s">
        <v>565</v>
      </c>
      <c r="B123" t="s">
        <v>566</v>
      </c>
      <c r="C123" s="71">
        <v>2409</v>
      </c>
      <c r="D123" s="58" t="s">
        <v>1383</v>
      </c>
      <c r="E123" s="250" t="s">
        <v>3332</v>
      </c>
      <c r="F123" s="89">
        <v>496637.31</v>
      </c>
      <c r="H123" s="89">
        <v>64855.77</v>
      </c>
      <c r="J123" s="251">
        <v>20217.060000000001</v>
      </c>
      <c r="K123" s="251">
        <v>142751.78</v>
      </c>
      <c r="O123" s="232">
        <v>21200</v>
      </c>
      <c r="Q123" s="232">
        <v>205.61</v>
      </c>
      <c r="T123" s="251">
        <v>0.24</v>
      </c>
      <c r="U123" s="44">
        <v>1611506.92</v>
      </c>
      <c r="X123" s="339">
        <v>435111.97</v>
      </c>
      <c r="AB123" s="339">
        <v>489400</v>
      </c>
      <c r="AC123" s="339">
        <v>70000</v>
      </c>
      <c r="AD123" s="338">
        <v>578890</v>
      </c>
      <c r="AG123" s="338">
        <v>171928.08</v>
      </c>
      <c r="AH123" s="338">
        <v>46875.6</v>
      </c>
      <c r="AK123" s="76">
        <f t="shared" si="7"/>
        <v>561493.07999999996</v>
      </c>
      <c r="AL123" s="31">
        <f t="shared" si="8"/>
        <v>21405.61</v>
      </c>
      <c r="AM123" s="21">
        <f t="shared" si="9"/>
        <v>540087.47</v>
      </c>
      <c r="AN123" s="15">
        <f t="shared" si="10"/>
        <v>994511.97</v>
      </c>
      <c r="AO123" s="16">
        <f t="shared" si="11"/>
        <v>797693.67999999993</v>
      </c>
      <c r="AP123" s="26">
        <f t="shared" si="12"/>
        <v>196818.29000000004</v>
      </c>
    </row>
    <row r="124" spans="1:42" x14ac:dyDescent="0.2">
      <c r="A124" t="s">
        <v>565</v>
      </c>
      <c r="B124" t="s">
        <v>566</v>
      </c>
      <c r="C124" s="71">
        <v>1702</v>
      </c>
      <c r="D124" s="58" t="s">
        <v>1384</v>
      </c>
      <c r="E124" s="250" t="s">
        <v>3333</v>
      </c>
      <c r="F124" s="89">
        <v>244309.9</v>
      </c>
      <c r="H124" s="89">
        <v>207618.44</v>
      </c>
      <c r="J124" s="251">
        <v>-408.53</v>
      </c>
      <c r="K124" s="251">
        <v>543332.62</v>
      </c>
      <c r="N124" s="232">
        <v>59800</v>
      </c>
      <c r="O124" s="232">
        <v>-1825</v>
      </c>
      <c r="Q124" s="232">
        <v>472.34</v>
      </c>
      <c r="S124" s="251">
        <v>180366.51</v>
      </c>
      <c r="U124" s="44">
        <v>667875.67000000004</v>
      </c>
      <c r="X124" s="339">
        <v>403497.8</v>
      </c>
      <c r="AB124" s="339">
        <v>87051</v>
      </c>
      <c r="AC124" s="339">
        <v>59462</v>
      </c>
      <c r="AD124" s="338">
        <v>231145</v>
      </c>
      <c r="AF124" s="338">
        <v>1520</v>
      </c>
      <c r="AG124" s="338">
        <v>120837.53</v>
      </c>
      <c r="AH124" s="338">
        <v>30571.1</v>
      </c>
      <c r="AK124" s="76">
        <f t="shared" si="7"/>
        <v>451928.33999999997</v>
      </c>
      <c r="AL124" s="31">
        <f t="shared" si="8"/>
        <v>58447.34</v>
      </c>
      <c r="AM124" s="21">
        <f t="shared" si="9"/>
        <v>393481</v>
      </c>
      <c r="AN124" s="15">
        <f t="shared" si="10"/>
        <v>550010.80000000005</v>
      </c>
      <c r="AO124" s="16">
        <f t="shared" si="11"/>
        <v>384073.63</v>
      </c>
      <c r="AP124" s="26">
        <f t="shared" si="12"/>
        <v>165937.17000000004</v>
      </c>
    </row>
    <row r="125" spans="1:42" x14ac:dyDescent="0.2">
      <c r="A125" t="s">
        <v>565</v>
      </c>
      <c r="B125" t="s">
        <v>566</v>
      </c>
      <c r="C125" s="71">
        <v>2179</v>
      </c>
      <c r="D125" s="58" t="s">
        <v>1385</v>
      </c>
      <c r="E125" s="250" t="s">
        <v>3334</v>
      </c>
      <c r="F125" s="89">
        <v>165701.07999999999</v>
      </c>
      <c r="H125" s="89">
        <v>64356.63</v>
      </c>
      <c r="J125" s="251">
        <v>631598.76</v>
      </c>
      <c r="K125" s="251">
        <v>336920.9</v>
      </c>
      <c r="L125" s="251">
        <v>463.73</v>
      </c>
      <c r="O125" s="232">
        <v>6093.37</v>
      </c>
      <c r="U125" s="44">
        <v>654977.96</v>
      </c>
      <c r="X125" s="339">
        <v>401708.46</v>
      </c>
      <c r="Z125" s="339">
        <v>19.79</v>
      </c>
      <c r="AB125" s="339">
        <v>200685.2</v>
      </c>
      <c r="AC125" s="339">
        <v>46400</v>
      </c>
      <c r="AD125" s="338">
        <v>293447.75</v>
      </c>
      <c r="AG125" s="338">
        <v>196945.02</v>
      </c>
      <c r="AH125" s="338">
        <v>151891.10999999999</v>
      </c>
      <c r="AK125" s="76">
        <f t="shared" si="7"/>
        <v>230057.71</v>
      </c>
      <c r="AL125" s="31">
        <f t="shared" si="8"/>
        <v>6093.37</v>
      </c>
      <c r="AM125" s="21">
        <f t="shared" si="9"/>
        <v>223964.34</v>
      </c>
      <c r="AN125" s="15">
        <f t="shared" si="10"/>
        <v>648813.44999999995</v>
      </c>
      <c r="AO125" s="16">
        <f t="shared" si="11"/>
        <v>642283.88</v>
      </c>
      <c r="AP125" s="26">
        <f t="shared" si="12"/>
        <v>6529.5699999999488</v>
      </c>
    </row>
    <row r="126" spans="1:42" x14ac:dyDescent="0.2">
      <c r="A126" t="s">
        <v>569</v>
      </c>
      <c r="B126" t="s">
        <v>570</v>
      </c>
      <c r="C126" s="71">
        <v>3793</v>
      </c>
      <c r="D126" s="58" t="s">
        <v>1386</v>
      </c>
      <c r="E126" s="250" t="s">
        <v>3335</v>
      </c>
      <c r="F126" s="89">
        <v>765692.49</v>
      </c>
      <c r="H126" s="89">
        <v>243875.52</v>
      </c>
      <c r="J126" s="251">
        <v>269216.19</v>
      </c>
      <c r="K126" s="251">
        <v>156231.07999999999</v>
      </c>
      <c r="O126" s="232">
        <v>17000</v>
      </c>
      <c r="Q126" s="232">
        <v>650.16999999999996</v>
      </c>
      <c r="U126" s="44">
        <v>3175397.16</v>
      </c>
      <c r="X126" s="339">
        <v>540002.56000000006</v>
      </c>
      <c r="Y126" s="339">
        <v>445000</v>
      </c>
      <c r="AB126" s="339">
        <v>771200</v>
      </c>
      <c r="AD126" s="338">
        <v>971218</v>
      </c>
      <c r="AG126" s="338">
        <v>282833.75</v>
      </c>
      <c r="AH126" s="338">
        <v>94626.55</v>
      </c>
      <c r="AK126" s="76">
        <f t="shared" si="7"/>
        <v>1009568.01</v>
      </c>
      <c r="AL126" s="31">
        <f t="shared" si="8"/>
        <v>17650.169999999998</v>
      </c>
      <c r="AM126" s="21">
        <f t="shared" si="9"/>
        <v>991917.84</v>
      </c>
      <c r="AN126" s="15">
        <f t="shared" si="10"/>
        <v>1756202.56</v>
      </c>
      <c r="AO126" s="16">
        <f t="shared" si="11"/>
        <v>1348678.3</v>
      </c>
      <c r="AP126" s="26">
        <f t="shared" si="12"/>
        <v>407524.26</v>
      </c>
    </row>
    <row r="127" spans="1:42" x14ac:dyDescent="0.2">
      <c r="A127" t="s">
        <v>569</v>
      </c>
      <c r="B127" t="s">
        <v>570</v>
      </c>
      <c r="C127" s="71">
        <v>1435</v>
      </c>
      <c r="D127" s="58" t="s">
        <v>1387</v>
      </c>
      <c r="E127" s="250" t="s">
        <v>3336</v>
      </c>
      <c r="F127" s="89">
        <v>223664.86</v>
      </c>
      <c r="H127" s="89">
        <v>60457.15</v>
      </c>
      <c r="J127" s="251">
        <v>104918.39999999999</v>
      </c>
      <c r="K127" s="251">
        <v>97131.44</v>
      </c>
      <c r="O127" s="232">
        <v>6440</v>
      </c>
      <c r="U127" s="44">
        <v>1191484.79</v>
      </c>
      <c r="X127" s="339">
        <v>332249.45</v>
      </c>
      <c r="AB127" s="339">
        <v>407360</v>
      </c>
      <c r="AC127" s="339">
        <v>34020</v>
      </c>
      <c r="AD127" s="338">
        <v>607610</v>
      </c>
      <c r="AG127" s="338">
        <v>110400.49</v>
      </c>
      <c r="AH127" s="338">
        <v>14929.91</v>
      </c>
      <c r="AK127" s="76">
        <f t="shared" si="7"/>
        <v>284122.01</v>
      </c>
      <c r="AL127" s="31">
        <f t="shared" si="8"/>
        <v>6440</v>
      </c>
      <c r="AM127" s="21">
        <f t="shared" si="9"/>
        <v>277682.01</v>
      </c>
      <c r="AN127" s="15">
        <f t="shared" si="10"/>
        <v>773629.45</v>
      </c>
      <c r="AO127" s="16">
        <f t="shared" si="11"/>
        <v>732940.4</v>
      </c>
      <c r="AP127" s="26">
        <f t="shared" si="12"/>
        <v>40689.04999999993</v>
      </c>
    </row>
    <row r="128" spans="1:42" x14ac:dyDescent="0.2">
      <c r="A128" t="s">
        <v>569</v>
      </c>
      <c r="B128" t="s">
        <v>570</v>
      </c>
      <c r="C128" s="71">
        <v>1980</v>
      </c>
      <c r="D128" s="58" t="s">
        <v>1388</v>
      </c>
      <c r="E128" s="250" t="s">
        <v>3337</v>
      </c>
      <c r="F128" s="89">
        <v>384446.91</v>
      </c>
      <c r="H128" s="89">
        <v>273992.03999999998</v>
      </c>
      <c r="J128" s="251">
        <v>2192263.5099999998</v>
      </c>
      <c r="K128" s="251">
        <v>135543.67999999999</v>
      </c>
      <c r="O128" s="232">
        <v>4500</v>
      </c>
      <c r="U128" s="44">
        <v>918887.6</v>
      </c>
      <c r="X128" s="339">
        <v>281092.32</v>
      </c>
      <c r="Z128" s="339">
        <v>563.52</v>
      </c>
      <c r="AB128" s="339">
        <v>751410</v>
      </c>
      <c r="AC128" s="339">
        <v>45360</v>
      </c>
      <c r="AD128" s="338">
        <v>963060</v>
      </c>
      <c r="AG128" s="338">
        <v>168644.26</v>
      </c>
      <c r="AH128" s="338">
        <v>79864.83</v>
      </c>
      <c r="AK128" s="76">
        <f t="shared" si="7"/>
        <v>658438.94999999995</v>
      </c>
      <c r="AL128" s="31">
        <f t="shared" si="8"/>
        <v>4500</v>
      </c>
      <c r="AM128" s="21">
        <f t="shared" si="9"/>
        <v>653938.94999999995</v>
      </c>
      <c r="AN128" s="15">
        <f t="shared" si="10"/>
        <v>1078425.8400000001</v>
      </c>
      <c r="AO128" s="16">
        <f t="shared" si="11"/>
        <v>1211569.0900000001</v>
      </c>
      <c r="AP128" s="26">
        <f t="shared" si="12"/>
        <v>-133143.25</v>
      </c>
    </row>
    <row r="129" spans="1:42" x14ac:dyDescent="0.2">
      <c r="A129" t="s">
        <v>569</v>
      </c>
      <c r="B129" t="s">
        <v>570</v>
      </c>
      <c r="C129" s="71">
        <v>2225</v>
      </c>
      <c r="D129" s="58" t="s">
        <v>1389</v>
      </c>
      <c r="E129" s="250" t="s">
        <v>3338</v>
      </c>
      <c r="F129" s="89">
        <v>287115.89</v>
      </c>
      <c r="H129" s="89">
        <v>50395.22</v>
      </c>
      <c r="J129" s="251">
        <v>124669.6</v>
      </c>
      <c r="K129" s="251">
        <v>75131.16</v>
      </c>
      <c r="O129" s="232">
        <v>5000</v>
      </c>
      <c r="Q129" s="232">
        <v>894.76</v>
      </c>
      <c r="U129" s="44">
        <v>1855787.89</v>
      </c>
      <c r="X129" s="339">
        <v>394441.09</v>
      </c>
      <c r="AB129" s="339">
        <v>614450</v>
      </c>
      <c r="AD129" s="338">
        <v>758600</v>
      </c>
      <c r="AG129" s="338">
        <v>210477.23</v>
      </c>
      <c r="AH129" s="338">
        <v>62147.839999999997</v>
      </c>
      <c r="AK129" s="76">
        <f t="shared" si="7"/>
        <v>337511.11</v>
      </c>
      <c r="AL129" s="31">
        <f t="shared" si="8"/>
        <v>5894.76</v>
      </c>
      <c r="AM129" s="21">
        <f t="shared" si="9"/>
        <v>331616.34999999998</v>
      </c>
      <c r="AN129" s="15">
        <f t="shared" si="10"/>
        <v>1008891.0900000001</v>
      </c>
      <c r="AO129" s="16">
        <f t="shared" si="11"/>
        <v>1031225.07</v>
      </c>
      <c r="AP129" s="26">
        <f t="shared" si="12"/>
        <v>-22333.979999999865</v>
      </c>
    </row>
    <row r="130" spans="1:42" x14ac:dyDescent="0.2">
      <c r="A130" t="s">
        <v>569</v>
      </c>
      <c r="B130" t="s">
        <v>570</v>
      </c>
      <c r="C130" s="71">
        <v>2531</v>
      </c>
      <c r="D130" s="58" t="s">
        <v>1390</v>
      </c>
      <c r="E130" s="250" t="s">
        <v>3339</v>
      </c>
      <c r="F130" s="89">
        <v>341678.09</v>
      </c>
      <c r="H130" s="89">
        <v>22263.66</v>
      </c>
      <c r="J130" s="251">
        <v>368848.59</v>
      </c>
      <c r="K130" s="251">
        <v>265363.59999999998</v>
      </c>
      <c r="O130" s="232">
        <v>0</v>
      </c>
      <c r="Q130" s="232">
        <v>1945</v>
      </c>
      <c r="T130" s="251">
        <v>9400</v>
      </c>
      <c r="U130" s="44">
        <v>1498231.3</v>
      </c>
      <c r="X130" s="339">
        <v>532946.79</v>
      </c>
      <c r="AB130" s="339">
        <v>667820</v>
      </c>
      <c r="AD130" s="338">
        <v>851550</v>
      </c>
      <c r="AG130" s="338">
        <v>116134.27</v>
      </c>
      <c r="AH130" s="338">
        <v>64801.3</v>
      </c>
      <c r="AK130" s="76">
        <f t="shared" si="7"/>
        <v>363941.75</v>
      </c>
      <c r="AL130" s="31">
        <f t="shared" si="8"/>
        <v>1945</v>
      </c>
      <c r="AM130" s="21">
        <f t="shared" si="9"/>
        <v>361996.75</v>
      </c>
      <c r="AN130" s="15">
        <f t="shared" si="10"/>
        <v>1200766.79</v>
      </c>
      <c r="AO130" s="16">
        <f t="shared" si="11"/>
        <v>1032485.5700000001</v>
      </c>
      <c r="AP130" s="26">
        <f t="shared" si="12"/>
        <v>168281.21999999997</v>
      </c>
    </row>
    <row r="131" spans="1:42" x14ac:dyDescent="0.2">
      <c r="A131" t="s">
        <v>569</v>
      </c>
      <c r="B131" t="s">
        <v>570</v>
      </c>
      <c r="C131" s="71">
        <v>3452</v>
      </c>
      <c r="D131" s="58" t="s">
        <v>1391</v>
      </c>
      <c r="E131" s="250" t="s">
        <v>3340</v>
      </c>
      <c r="F131" s="89">
        <v>522565.2</v>
      </c>
      <c r="H131" s="89">
        <v>37612.57</v>
      </c>
      <c r="J131" s="251">
        <v>233885.47</v>
      </c>
      <c r="K131" s="251">
        <v>29.71</v>
      </c>
      <c r="Q131" s="232">
        <v>1191.82</v>
      </c>
      <c r="T131" s="251">
        <v>-1517332.13</v>
      </c>
      <c r="U131" s="44">
        <v>2202136.4300000002</v>
      </c>
      <c r="X131" s="339">
        <v>470724.05</v>
      </c>
      <c r="Y131" s="339">
        <v>127000</v>
      </c>
      <c r="Z131" s="339">
        <v>2.2400000000000002</v>
      </c>
      <c r="AB131" s="339">
        <v>626298</v>
      </c>
      <c r="AD131" s="338">
        <v>816467</v>
      </c>
      <c r="AG131" s="338">
        <v>232263.29</v>
      </c>
      <c r="AH131" s="338">
        <v>62117.17</v>
      </c>
      <c r="AK131" s="76">
        <f t="shared" si="7"/>
        <v>560177.77</v>
      </c>
      <c r="AL131" s="31">
        <f t="shared" si="8"/>
        <v>1191.82</v>
      </c>
      <c r="AM131" s="21">
        <f t="shared" si="9"/>
        <v>558985.95000000007</v>
      </c>
      <c r="AN131" s="15">
        <f t="shared" si="10"/>
        <v>1224024.29</v>
      </c>
      <c r="AO131" s="16">
        <f t="shared" si="11"/>
        <v>1110847.46</v>
      </c>
      <c r="AP131" s="26">
        <f t="shared" si="12"/>
        <v>113176.83000000007</v>
      </c>
    </row>
    <row r="132" spans="1:42" x14ac:dyDescent="0.2">
      <c r="A132" t="s">
        <v>569</v>
      </c>
      <c r="B132" t="s">
        <v>570</v>
      </c>
      <c r="C132" s="71">
        <v>3453</v>
      </c>
      <c r="D132" s="58" t="s">
        <v>1392</v>
      </c>
      <c r="E132" s="250" t="s">
        <v>3341</v>
      </c>
      <c r="F132" s="89">
        <v>442709.19</v>
      </c>
      <c r="H132" s="89">
        <v>12137.16</v>
      </c>
      <c r="J132" s="251">
        <v>2180593.71</v>
      </c>
      <c r="K132" s="251">
        <v>667124.98</v>
      </c>
      <c r="O132" s="232">
        <v>34100</v>
      </c>
      <c r="Q132" s="232">
        <v>1498</v>
      </c>
      <c r="T132" s="251">
        <v>0</v>
      </c>
      <c r="U132" s="44">
        <v>655276.54</v>
      </c>
      <c r="X132" s="339">
        <v>424065.12</v>
      </c>
      <c r="Z132" s="339">
        <v>0.03</v>
      </c>
      <c r="AB132" s="339">
        <v>627880</v>
      </c>
      <c r="AC132" s="339">
        <v>49940</v>
      </c>
      <c r="AD132" s="338">
        <v>848155</v>
      </c>
      <c r="AG132" s="338">
        <v>294103.90999999997</v>
      </c>
      <c r="AH132" s="338">
        <v>183167.35</v>
      </c>
      <c r="AK132" s="76">
        <f t="shared" si="7"/>
        <v>454846.35</v>
      </c>
      <c r="AL132" s="31">
        <f t="shared" si="8"/>
        <v>35598</v>
      </c>
      <c r="AM132" s="21">
        <f t="shared" si="9"/>
        <v>419248.35</v>
      </c>
      <c r="AN132" s="15">
        <f t="shared" si="10"/>
        <v>1101885.1499999999</v>
      </c>
      <c r="AO132" s="16">
        <f t="shared" si="11"/>
        <v>1325426.26</v>
      </c>
      <c r="AP132" s="26">
        <f t="shared" si="12"/>
        <v>-223541.1100000001</v>
      </c>
    </row>
    <row r="133" spans="1:42" x14ac:dyDescent="0.2">
      <c r="A133" t="s">
        <v>569</v>
      </c>
      <c r="B133" t="s">
        <v>570</v>
      </c>
      <c r="C133" s="71">
        <v>3635</v>
      </c>
      <c r="D133" s="58" t="s">
        <v>1393</v>
      </c>
      <c r="E133" s="250" t="s">
        <v>3342</v>
      </c>
      <c r="F133" s="89">
        <v>401671.25</v>
      </c>
      <c r="G133" s="89">
        <v>21020</v>
      </c>
      <c r="H133" s="89">
        <v>177780.92</v>
      </c>
      <c r="J133" s="251">
        <v>1364617.73</v>
      </c>
      <c r="K133" s="251">
        <v>112936.25</v>
      </c>
      <c r="O133" s="232">
        <v>40000</v>
      </c>
      <c r="Q133" s="232">
        <v>3748.62</v>
      </c>
      <c r="T133" s="251">
        <v>79037.11</v>
      </c>
      <c r="U133" s="44">
        <v>1904716.16</v>
      </c>
      <c r="X133" s="339">
        <v>538558.64</v>
      </c>
      <c r="AB133" s="339">
        <v>505520</v>
      </c>
      <c r="AD133" s="338">
        <v>683280</v>
      </c>
      <c r="AG133" s="338">
        <v>186902.53</v>
      </c>
      <c r="AH133" s="338">
        <v>73133.69</v>
      </c>
      <c r="AK133" s="76">
        <f t="shared" ref="AK133:AK154" si="13">SUM(F133:I133)</f>
        <v>600472.17000000004</v>
      </c>
      <c r="AL133" s="31">
        <f t="shared" ref="AL133:AL154" si="14">SUM(N133:Q133)</f>
        <v>43748.62</v>
      </c>
      <c r="AM133" s="21">
        <f t="shared" ref="AM133:AM154" si="15">AK133-AL133</f>
        <v>556723.55000000005</v>
      </c>
      <c r="AN133" s="15">
        <f t="shared" ref="AN133:AN154" si="16">SUM(V133:AC133)</f>
        <v>1044078.64</v>
      </c>
      <c r="AO133" s="16">
        <f t="shared" ref="AO133:AO154" si="17">SUM(AD133:AJ133)</f>
        <v>943316.22</v>
      </c>
      <c r="AP133" s="26">
        <f t="shared" ref="AP133:AP154" si="18">AN133-AO133</f>
        <v>100762.42000000004</v>
      </c>
    </row>
    <row r="134" spans="1:42" x14ac:dyDescent="0.2">
      <c r="A134" t="s">
        <v>569</v>
      </c>
      <c r="B134" t="s">
        <v>570</v>
      </c>
      <c r="C134" s="71">
        <v>4256</v>
      </c>
      <c r="D134" s="58" t="s">
        <v>1394</v>
      </c>
      <c r="E134" s="250" t="s">
        <v>3343</v>
      </c>
      <c r="F134" s="89">
        <v>264921.83</v>
      </c>
      <c r="H134" s="89">
        <v>160418.09</v>
      </c>
      <c r="J134" s="251">
        <v>313387.59000000003</v>
      </c>
      <c r="K134" s="251">
        <v>29469.4</v>
      </c>
      <c r="U134" s="44">
        <v>2482221.21</v>
      </c>
      <c r="X134" s="339">
        <v>440759.89</v>
      </c>
      <c r="Z134" s="339">
        <v>478</v>
      </c>
      <c r="AB134" s="339">
        <v>610850</v>
      </c>
      <c r="AC134" s="339">
        <v>11800</v>
      </c>
      <c r="AD134" s="338">
        <v>788740</v>
      </c>
      <c r="AG134" s="338">
        <v>284556.01</v>
      </c>
      <c r="AH134" s="338">
        <v>82446.81</v>
      </c>
      <c r="AK134" s="76">
        <f t="shared" si="13"/>
        <v>425339.92000000004</v>
      </c>
      <c r="AL134" s="31">
        <f t="shared" si="14"/>
        <v>0</v>
      </c>
      <c r="AM134" s="21">
        <f t="shared" si="15"/>
        <v>425339.92000000004</v>
      </c>
      <c r="AN134" s="15">
        <f t="shared" si="16"/>
        <v>1063887.8900000001</v>
      </c>
      <c r="AO134" s="16">
        <f t="shared" si="17"/>
        <v>1155742.82</v>
      </c>
      <c r="AP134" s="26">
        <f t="shared" si="18"/>
        <v>-91854.929999999935</v>
      </c>
    </row>
    <row r="135" spans="1:42" x14ac:dyDescent="0.2">
      <c r="A135" t="s">
        <v>573</v>
      </c>
      <c r="B135" t="s">
        <v>574</v>
      </c>
      <c r="C135" s="71">
        <v>2177</v>
      </c>
      <c r="D135" s="58" t="s">
        <v>1395</v>
      </c>
      <c r="E135" s="250" t="s">
        <v>3344</v>
      </c>
      <c r="F135" s="89">
        <v>487091.43</v>
      </c>
      <c r="H135" s="89">
        <v>405962.03</v>
      </c>
      <c r="J135" s="251">
        <v>623243.18999999994</v>
      </c>
      <c r="K135" s="251">
        <v>62126.82</v>
      </c>
      <c r="U135" s="44">
        <v>3637434.23</v>
      </c>
      <c r="X135" s="339">
        <v>383496.08</v>
      </c>
      <c r="Z135" s="339">
        <v>14.8</v>
      </c>
      <c r="AB135" s="339">
        <v>533000</v>
      </c>
      <c r="AD135" s="338">
        <v>608243</v>
      </c>
      <c r="AG135" s="338">
        <v>143965.76000000001</v>
      </c>
      <c r="AH135" s="338">
        <v>65243.6</v>
      </c>
      <c r="AK135" s="76">
        <f t="shared" si="13"/>
        <v>893053.46</v>
      </c>
      <c r="AL135" s="31">
        <f t="shared" si="14"/>
        <v>0</v>
      </c>
      <c r="AM135" s="21">
        <f t="shared" si="15"/>
        <v>893053.46</v>
      </c>
      <c r="AN135" s="15">
        <f t="shared" si="16"/>
        <v>916510.88</v>
      </c>
      <c r="AO135" s="16">
        <f t="shared" si="17"/>
        <v>817452.36</v>
      </c>
      <c r="AP135" s="26">
        <f t="shared" si="18"/>
        <v>99058.520000000019</v>
      </c>
    </row>
    <row r="136" spans="1:42" x14ac:dyDescent="0.2">
      <c r="A136" t="s">
        <v>573</v>
      </c>
      <c r="B136" t="s">
        <v>574</v>
      </c>
      <c r="C136" s="71">
        <v>3300</v>
      </c>
      <c r="D136" s="58" t="s">
        <v>1396</v>
      </c>
      <c r="E136" s="250" t="s">
        <v>3345</v>
      </c>
      <c r="F136" s="89">
        <v>719117.17</v>
      </c>
      <c r="G136" s="89">
        <v>28930</v>
      </c>
      <c r="H136" s="89">
        <v>256294.97</v>
      </c>
      <c r="J136" s="251">
        <v>2358285.04</v>
      </c>
      <c r="K136" s="251">
        <v>20286.3</v>
      </c>
      <c r="U136" s="44">
        <v>364715.82</v>
      </c>
      <c r="X136" s="339">
        <v>594483.57999999996</v>
      </c>
      <c r="Z136" s="339">
        <v>12.53</v>
      </c>
      <c r="AB136" s="339">
        <v>439700</v>
      </c>
      <c r="AD136" s="338">
        <v>478839.8</v>
      </c>
      <c r="AG136" s="338">
        <v>198864.48</v>
      </c>
      <c r="AH136" s="338">
        <v>90378.16</v>
      </c>
      <c r="AK136" s="76">
        <f t="shared" si="13"/>
        <v>1004342.14</v>
      </c>
      <c r="AL136" s="31">
        <f t="shared" si="14"/>
        <v>0</v>
      </c>
      <c r="AM136" s="21">
        <f t="shared" si="15"/>
        <v>1004342.14</v>
      </c>
      <c r="AN136" s="15">
        <f t="shared" si="16"/>
        <v>1034196.11</v>
      </c>
      <c r="AO136" s="16">
        <f t="shared" si="17"/>
        <v>768082.44000000006</v>
      </c>
      <c r="AP136" s="26">
        <f t="shared" si="18"/>
        <v>266113.66999999993</v>
      </c>
    </row>
    <row r="137" spans="1:42" x14ac:dyDescent="0.2">
      <c r="A137" t="s">
        <v>573</v>
      </c>
      <c r="B137" t="s">
        <v>574</v>
      </c>
      <c r="C137" s="71">
        <v>1172</v>
      </c>
      <c r="D137" s="58" t="s">
        <v>1397</v>
      </c>
      <c r="E137" s="250" t="s">
        <v>3346</v>
      </c>
      <c r="F137" s="89">
        <v>462077.99</v>
      </c>
      <c r="G137" s="89">
        <v>51000</v>
      </c>
      <c r="H137" s="89">
        <v>66228.649999999994</v>
      </c>
      <c r="J137" s="251">
        <v>86458.72</v>
      </c>
      <c r="K137" s="251">
        <v>280425.21999999997</v>
      </c>
      <c r="T137" s="251">
        <v>274332.57</v>
      </c>
      <c r="U137" s="44">
        <v>431249.19</v>
      </c>
      <c r="X137" s="339">
        <v>183655.27</v>
      </c>
      <c r="AC137" s="339">
        <v>106400</v>
      </c>
      <c r="AD137" s="338">
        <v>82039</v>
      </c>
      <c r="AG137" s="338">
        <v>120221.28</v>
      </c>
      <c r="AH137" s="338">
        <v>16</v>
      </c>
      <c r="AK137" s="76">
        <f t="shared" si="13"/>
        <v>579306.64</v>
      </c>
      <c r="AL137" s="31">
        <f t="shared" si="14"/>
        <v>0</v>
      </c>
      <c r="AM137" s="21">
        <f t="shared" si="15"/>
        <v>579306.64</v>
      </c>
      <c r="AN137" s="15">
        <f t="shared" si="16"/>
        <v>290055.27</v>
      </c>
      <c r="AO137" s="16">
        <f t="shared" si="17"/>
        <v>202276.28</v>
      </c>
      <c r="AP137" s="26">
        <f t="shared" si="18"/>
        <v>87778.99000000002</v>
      </c>
    </row>
    <row r="138" spans="1:42" x14ac:dyDescent="0.2">
      <c r="A138" t="s">
        <v>573</v>
      </c>
      <c r="B138" t="s">
        <v>574</v>
      </c>
      <c r="C138" s="71">
        <v>2177</v>
      </c>
      <c r="D138" s="58" t="s">
        <v>1398</v>
      </c>
      <c r="E138" s="250" t="s">
        <v>3347</v>
      </c>
      <c r="F138" s="89">
        <v>321235.46999999997</v>
      </c>
      <c r="H138" s="89">
        <v>475174.11</v>
      </c>
      <c r="J138" s="251">
        <v>68255.81</v>
      </c>
      <c r="K138" s="251">
        <v>107502.01</v>
      </c>
      <c r="U138" s="44">
        <v>1781769.65</v>
      </c>
      <c r="X138" s="339">
        <v>410833.37</v>
      </c>
      <c r="Z138" s="339">
        <v>7.94</v>
      </c>
      <c r="AD138" s="338">
        <v>111287.79</v>
      </c>
      <c r="AG138" s="338">
        <v>119422.34</v>
      </c>
      <c r="AH138" s="338">
        <v>15</v>
      </c>
      <c r="AK138" s="76">
        <f t="shared" si="13"/>
        <v>796409.58</v>
      </c>
      <c r="AL138" s="31">
        <f t="shared" si="14"/>
        <v>0</v>
      </c>
      <c r="AM138" s="21">
        <f t="shared" si="15"/>
        <v>796409.58</v>
      </c>
      <c r="AN138" s="15">
        <f t="shared" si="16"/>
        <v>410841.31</v>
      </c>
      <c r="AO138" s="16">
        <f t="shared" si="17"/>
        <v>230725.13</v>
      </c>
      <c r="AP138" s="26">
        <f t="shared" si="18"/>
        <v>180116.18</v>
      </c>
    </row>
    <row r="139" spans="1:42" x14ac:dyDescent="0.2">
      <c r="A139" t="s">
        <v>573</v>
      </c>
      <c r="B139" t="s">
        <v>574</v>
      </c>
      <c r="C139" s="71">
        <v>4986</v>
      </c>
      <c r="D139" s="58" t="s">
        <v>1399</v>
      </c>
      <c r="E139" s="250" t="s">
        <v>3348</v>
      </c>
      <c r="F139" s="89">
        <v>636542.94999999995</v>
      </c>
      <c r="H139" s="89">
        <v>286732.15999999997</v>
      </c>
      <c r="J139" s="251">
        <v>-274988.27</v>
      </c>
      <c r="K139" s="251">
        <v>104381.48</v>
      </c>
      <c r="O139" s="232">
        <v>34800</v>
      </c>
      <c r="Q139" s="232">
        <v>0</v>
      </c>
      <c r="T139" s="251">
        <v>342001.83</v>
      </c>
      <c r="U139" s="44">
        <v>343312.84</v>
      </c>
      <c r="X139" s="339">
        <v>547038.91</v>
      </c>
      <c r="AB139" s="339">
        <v>672050</v>
      </c>
      <c r="AC139" s="339">
        <v>24344</v>
      </c>
      <c r="AD139" s="338">
        <v>808941</v>
      </c>
      <c r="AG139" s="338">
        <v>327748.68</v>
      </c>
      <c r="AH139" s="338">
        <v>121233.74</v>
      </c>
      <c r="AK139" s="76">
        <f t="shared" si="13"/>
        <v>923275.10999999987</v>
      </c>
      <c r="AL139" s="31">
        <f t="shared" si="14"/>
        <v>34800</v>
      </c>
      <c r="AM139" s="21">
        <f t="shared" si="15"/>
        <v>888475.10999999987</v>
      </c>
      <c r="AN139" s="15">
        <f t="shared" si="16"/>
        <v>1243432.9100000001</v>
      </c>
      <c r="AO139" s="16">
        <f t="shared" si="17"/>
        <v>1257923.42</v>
      </c>
      <c r="AP139" s="26">
        <f t="shared" si="18"/>
        <v>-14490.509999999776</v>
      </c>
    </row>
    <row r="140" spans="1:42" x14ac:dyDescent="0.2">
      <c r="A140" t="s">
        <v>573</v>
      </c>
      <c r="B140" t="s">
        <v>574</v>
      </c>
      <c r="C140" s="71">
        <v>4194</v>
      </c>
      <c r="D140" s="58" t="s">
        <v>1400</v>
      </c>
      <c r="E140" s="250" t="s">
        <v>3349</v>
      </c>
      <c r="F140" s="89">
        <v>430112.31</v>
      </c>
      <c r="G140" s="89">
        <v>40950</v>
      </c>
      <c r="H140" s="89">
        <v>420818.1</v>
      </c>
      <c r="J140" s="251">
        <v>133383.32999999999</v>
      </c>
      <c r="K140" s="251">
        <v>62128.99</v>
      </c>
      <c r="U140" s="44">
        <v>1627802.29</v>
      </c>
      <c r="X140" s="339">
        <v>538174.21</v>
      </c>
      <c r="Z140" s="339">
        <v>16.309999999999999</v>
      </c>
      <c r="AB140" s="339">
        <v>346150</v>
      </c>
      <c r="AD140" s="338">
        <v>496187</v>
      </c>
      <c r="AG140" s="338">
        <v>208910.32</v>
      </c>
      <c r="AH140" s="338">
        <v>18976.099999999999</v>
      </c>
      <c r="AK140" s="76">
        <f t="shared" si="13"/>
        <v>891880.40999999992</v>
      </c>
      <c r="AL140" s="31">
        <f t="shared" si="14"/>
        <v>0</v>
      </c>
      <c r="AM140" s="21">
        <f t="shared" si="15"/>
        <v>891880.40999999992</v>
      </c>
      <c r="AN140" s="15">
        <f t="shared" si="16"/>
        <v>884340.52</v>
      </c>
      <c r="AO140" s="16">
        <f t="shared" si="17"/>
        <v>724073.42</v>
      </c>
      <c r="AP140" s="26">
        <f t="shared" si="18"/>
        <v>160267.09999999998</v>
      </c>
    </row>
    <row r="141" spans="1:42" x14ac:dyDescent="0.2">
      <c r="A141" t="s">
        <v>573</v>
      </c>
      <c r="B141" t="s">
        <v>574</v>
      </c>
      <c r="C141" s="71">
        <v>4296</v>
      </c>
      <c r="D141" s="58" t="s">
        <v>1401</v>
      </c>
      <c r="E141" s="250" t="s">
        <v>3350</v>
      </c>
      <c r="F141" s="89">
        <v>995864.18</v>
      </c>
      <c r="H141" s="89">
        <v>648307.82999999996</v>
      </c>
      <c r="J141" s="251">
        <v>17</v>
      </c>
      <c r="K141" s="251">
        <v>80564.94</v>
      </c>
      <c r="T141" s="251">
        <v>599255.74</v>
      </c>
      <c r="U141" s="44">
        <v>2560000</v>
      </c>
      <c r="X141" s="339">
        <v>655464.89</v>
      </c>
      <c r="AB141" s="339">
        <v>411150</v>
      </c>
      <c r="AD141" s="338">
        <v>532719</v>
      </c>
      <c r="AG141" s="338">
        <v>136375.4</v>
      </c>
      <c r="AH141" s="338">
        <v>14311.23</v>
      </c>
      <c r="AK141" s="76">
        <f t="shared" si="13"/>
        <v>1644172.01</v>
      </c>
      <c r="AL141" s="31">
        <f t="shared" si="14"/>
        <v>0</v>
      </c>
      <c r="AM141" s="21">
        <f t="shared" si="15"/>
        <v>1644172.01</v>
      </c>
      <c r="AN141" s="15">
        <f t="shared" si="16"/>
        <v>1066614.8900000001</v>
      </c>
      <c r="AO141" s="16">
        <f t="shared" si="17"/>
        <v>683405.63</v>
      </c>
      <c r="AP141" s="26">
        <f t="shared" si="18"/>
        <v>383209.26000000013</v>
      </c>
    </row>
    <row r="142" spans="1:42" x14ac:dyDescent="0.2">
      <c r="A142" t="s">
        <v>573</v>
      </c>
      <c r="B142" t="s">
        <v>574</v>
      </c>
      <c r="C142" s="71">
        <v>2528</v>
      </c>
      <c r="D142" s="58" t="s">
        <v>1402</v>
      </c>
      <c r="E142" s="250" t="s">
        <v>3351</v>
      </c>
      <c r="F142" s="89">
        <v>609349.73</v>
      </c>
      <c r="H142" s="89">
        <v>10640</v>
      </c>
      <c r="J142" s="251">
        <v>739328.36</v>
      </c>
      <c r="K142" s="251">
        <v>90639.26</v>
      </c>
      <c r="R142" s="251">
        <v>1000</v>
      </c>
      <c r="X142" s="339">
        <v>313866.17</v>
      </c>
      <c r="Z142" s="339">
        <v>22.97</v>
      </c>
      <c r="AB142" s="339">
        <v>695520</v>
      </c>
      <c r="AC142" s="339">
        <v>785673.12</v>
      </c>
      <c r="AD142" s="338">
        <v>1152039</v>
      </c>
      <c r="AF142" s="338">
        <v>5720</v>
      </c>
      <c r="AG142" s="338">
        <v>370677.73</v>
      </c>
      <c r="AH142" s="338">
        <v>35964.019999999997</v>
      </c>
      <c r="AK142" s="76">
        <f t="shared" si="13"/>
        <v>619989.73</v>
      </c>
      <c r="AL142" s="31">
        <f t="shared" si="14"/>
        <v>0</v>
      </c>
      <c r="AM142" s="21">
        <f t="shared" si="15"/>
        <v>619989.73</v>
      </c>
      <c r="AN142" s="15">
        <f t="shared" si="16"/>
        <v>1795082.2599999998</v>
      </c>
      <c r="AO142" s="16">
        <f t="shared" si="17"/>
        <v>1564400.75</v>
      </c>
      <c r="AP142" s="26">
        <f t="shared" si="18"/>
        <v>230681.50999999978</v>
      </c>
    </row>
    <row r="143" spans="1:42" x14ac:dyDescent="0.2">
      <c r="A143" t="s">
        <v>573</v>
      </c>
      <c r="B143" t="s">
        <v>574</v>
      </c>
      <c r="C143" s="71">
        <v>3203</v>
      </c>
      <c r="D143" s="58" t="s">
        <v>1403</v>
      </c>
      <c r="E143" s="250" t="s">
        <v>3352</v>
      </c>
      <c r="F143" s="89">
        <v>798896.97</v>
      </c>
      <c r="H143" s="89">
        <v>50145.83</v>
      </c>
      <c r="J143" s="251">
        <v>1634589.91</v>
      </c>
      <c r="K143" s="251">
        <v>77267.91</v>
      </c>
      <c r="T143" s="251">
        <v>7270.02</v>
      </c>
      <c r="U143" s="44">
        <v>2368242.5</v>
      </c>
      <c r="X143" s="339">
        <v>371795.12</v>
      </c>
      <c r="Y143" s="339">
        <v>250000</v>
      </c>
      <c r="Z143" s="339">
        <v>2.99</v>
      </c>
      <c r="AB143" s="339">
        <v>544570</v>
      </c>
      <c r="AD143" s="338">
        <v>671070</v>
      </c>
      <c r="AG143" s="338">
        <v>196410.63</v>
      </c>
      <c r="AH143" s="338">
        <v>106829.93</v>
      </c>
      <c r="AK143" s="76">
        <f t="shared" si="13"/>
        <v>849042.79999999993</v>
      </c>
      <c r="AL143" s="31">
        <f t="shared" si="14"/>
        <v>0</v>
      </c>
      <c r="AM143" s="21">
        <f t="shared" si="15"/>
        <v>849042.79999999993</v>
      </c>
      <c r="AN143" s="15">
        <f t="shared" si="16"/>
        <v>1166368.1099999999</v>
      </c>
      <c r="AO143" s="16">
        <f t="shared" si="17"/>
        <v>974310.56</v>
      </c>
      <c r="AP143" s="26">
        <f t="shared" si="18"/>
        <v>192057.54999999981</v>
      </c>
    </row>
    <row r="144" spans="1:42" x14ac:dyDescent="0.2">
      <c r="A144" t="s">
        <v>573</v>
      </c>
      <c r="B144" t="s">
        <v>574</v>
      </c>
      <c r="C144" s="71">
        <v>3469</v>
      </c>
      <c r="D144" s="58" t="s">
        <v>1404</v>
      </c>
      <c r="E144" s="250" t="s">
        <v>3353</v>
      </c>
      <c r="F144" s="89">
        <v>557721.96</v>
      </c>
      <c r="H144" s="89">
        <v>78293.39</v>
      </c>
      <c r="J144" s="251">
        <v>1801303.15</v>
      </c>
      <c r="K144" s="251">
        <v>101081.89</v>
      </c>
      <c r="N144" s="232">
        <v>30000</v>
      </c>
      <c r="U144" s="44">
        <v>1552681.09</v>
      </c>
      <c r="X144" s="339">
        <v>400552.98</v>
      </c>
      <c r="AB144" s="339">
        <v>293190</v>
      </c>
      <c r="AC144" s="339">
        <v>23675.05</v>
      </c>
      <c r="AD144" s="338">
        <v>386073</v>
      </c>
      <c r="AG144" s="338">
        <v>158413.51</v>
      </c>
      <c r="AH144" s="338">
        <v>74171.210000000006</v>
      </c>
      <c r="AK144" s="76">
        <f t="shared" si="13"/>
        <v>636015.35</v>
      </c>
      <c r="AL144" s="31">
        <f t="shared" si="14"/>
        <v>30000</v>
      </c>
      <c r="AM144" s="21">
        <f t="shared" si="15"/>
        <v>606015.35</v>
      </c>
      <c r="AN144" s="15">
        <f t="shared" si="16"/>
        <v>717418.03</v>
      </c>
      <c r="AO144" s="16">
        <f t="shared" si="17"/>
        <v>618657.72</v>
      </c>
      <c r="AP144" s="26">
        <f t="shared" si="18"/>
        <v>98760.310000000056</v>
      </c>
    </row>
    <row r="145" spans="1:42" x14ac:dyDescent="0.2">
      <c r="A145" t="s">
        <v>573</v>
      </c>
      <c r="B145" t="s">
        <v>574</v>
      </c>
      <c r="C145" s="71">
        <v>3469</v>
      </c>
      <c r="D145" s="58" t="s">
        <v>1405</v>
      </c>
      <c r="E145" s="250" t="s">
        <v>3368</v>
      </c>
      <c r="F145" s="89">
        <v>1002285.98</v>
      </c>
      <c r="G145" s="89">
        <v>92365</v>
      </c>
      <c r="H145" s="89">
        <v>151619.57999999999</v>
      </c>
      <c r="J145" s="251">
        <v>1504001.68</v>
      </c>
      <c r="K145" s="251">
        <v>703042.64</v>
      </c>
      <c r="O145" s="232">
        <v>105000</v>
      </c>
      <c r="T145" s="251">
        <v>443068.66</v>
      </c>
      <c r="U145" s="44">
        <v>2662147.65</v>
      </c>
      <c r="X145" s="339">
        <v>548442.21</v>
      </c>
      <c r="AB145" s="339">
        <v>198055</v>
      </c>
      <c r="AD145" s="338">
        <v>250435</v>
      </c>
      <c r="AG145" s="338">
        <v>205372.12</v>
      </c>
      <c r="AH145" s="338">
        <v>52280.35</v>
      </c>
      <c r="AK145" s="76">
        <f t="shared" si="13"/>
        <v>1246270.56</v>
      </c>
      <c r="AL145" s="31">
        <f t="shared" si="14"/>
        <v>105000</v>
      </c>
      <c r="AM145" s="21">
        <f t="shared" si="15"/>
        <v>1141270.56</v>
      </c>
      <c r="AN145" s="15">
        <f t="shared" si="16"/>
        <v>746497.21</v>
      </c>
      <c r="AO145" s="16">
        <f t="shared" si="17"/>
        <v>508087.47</v>
      </c>
      <c r="AP145" s="26">
        <f t="shared" si="18"/>
        <v>238409.74</v>
      </c>
    </row>
    <row r="146" spans="1:42" x14ac:dyDescent="0.2">
      <c r="A146" t="s">
        <v>577</v>
      </c>
      <c r="B146" t="s">
        <v>578</v>
      </c>
      <c r="C146" s="71">
        <v>2217</v>
      </c>
      <c r="D146" s="58" t="s">
        <v>1406</v>
      </c>
      <c r="E146" s="250" t="s">
        <v>3354</v>
      </c>
      <c r="F146" s="89">
        <v>315529.89</v>
      </c>
      <c r="G146" s="89">
        <v>36818</v>
      </c>
      <c r="H146" s="89">
        <v>310104.53999999998</v>
      </c>
      <c r="J146" s="251">
        <v>4</v>
      </c>
      <c r="K146" s="251">
        <v>-2264.1</v>
      </c>
      <c r="O146" s="232">
        <v>950</v>
      </c>
      <c r="T146" s="251">
        <v>-1322982.53</v>
      </c>
      <c r="U146" s="44">
        <v>1849445.73</v>
      </c>
      <c r="X146" s="339">
        <v>479410.67</v>
      </c>
      <c r="Z146" s="339">
        <v>20.23</v>
      </c>
      <c r="AB146" s="339">
        <v>617170.5</v>
      </c>
      <c r="AC146" s="339">
        <v>149850</v>
      </c>
      <c r="AD146" s="338">
        <v>697870.5</v>
      </c>
      <c r="AF146" s="338">
        <v>3520</v>
      </c>
      <c r="AG146" s="338">
        <v>290425.73</v>
      </c>
      <c r="AH146" s="338">
        <v>41582.04</v>
      </c>
      <c r="AK146" s="76">
        <f t="shared" si="13"/>
        <v>662452.42999999993</v>
      </c>
      <c r="AL146" s="31">
        <f t="shared" si="14"/>
        <v>950</v>
      </c>
      <c r="AM146" s="21">
        <f t="shared" si="15"/>
        <v>661502.42999999993</v>
      </c>
      <c r="AN146" s="15">
        <f t="shared" si="16"/>
        <v>1246451.3999999999</v>
      </c>
      <c r="AO146" s="16">
        <f t="shared" si="17"/>
        <v>1033398.27</v>
      </c>
      <c r="AP146" s="26">
        <f t="shared" si="18"/>
        <v>213053.12999999989</v>
      </c>
    </row>
    <row r="147" spans="1:42" x14ac:dyDescent="0.2">
      <c r="A147" t="s">
        <v>577</v>
      </c>
      <c r="B147" t="s">
        <v>578</v>
      </c>
      <c r="C147" s="71">
        <v>3536</v>
      </c>
      <c r="D147" s="58" t="s">
        <v>1407</v>
      </c>
      <c r="E147" s="250" t="s">
        <v>3355</v>
      </c>
      <c r="F147" s="89">
        <v>229530.39</v>
      </c>
      <c r="G147" s="89">
        <v>80000</v>
      </c>
      <c r="H147" s="89">
        <v>102911.37</v>
      </c>
      <c r="J147" s="251">
        <v>108710.56</v>
      </c>
      <c r="K147" s="251">
        <v>96872.62</v>
      </c>
      <c r="N147" s="232">
        <v>14000</v>
      </c>
      <c r="O147" s="232">
        <v>28789</v>
      </c>
      <c r="T147" s="251">
        <v>-2031201.46</v>
      </c>
      <c r="U147" s="44">
        <v>2606531.4300000002</v>
      </c>
      <c r="X147" s="339">
        <v>417479.13</v>
      </c>
      <c r="Z147" s="339">
        <v>22.02</v>
      </c>
      <c r="AB147" s="339">
        <v>412089.5</v>
      </c>
      <c r="AC147" s="339">
        <v>184110</v>
      </c>
      <c r="AD147" s="338">
        <v>607689.5</v>
      </c>
      <c r="AE147" s="338">
        <v>4908</v>
      </c>
      <c r="AG147" s="338">
        <v>371350.24</v>
      </c>
      <c r="AH147" s="338">
        <v>27895.34</v>
      </c>
      <c r="AJ147" s="338">
        <v>500</v>
      </c>
      <c r="AK147" s="76">
        <f t="shared" si="13"/>
        <v>412441.76</v>
      </c>
      <c r="AL147" s="31">
        <f t="shared" si="14"/>
        <v>42789</v>
      </c>
      <c r="AM147" s="21">
        <f t="shared" si="15"/>
        <v>369652.76</v>
      </c>
      <c r="AN147" s="15">
        <f t="shared" si="16"/>
        <v>1013700.65</v>
      </c>
      <c r="AO147" s="16">
        <f t="shared" si="17"/>
        <v>1012343.08</v>
      </c>
      <c r="AP147" s="26">
        <f t="shared" si="18"/>
        <v>1357.5700000000652</v>
      </c>
    </row>
    <row r="148" spans="1:42" x14ac:dyDescent="0.2">
      <c r="A148" t="s">
        <v>577</v>
      </c>
      <c r="B148" t="s">
        <v>578</v>
      </c>
      <c r="C148" s="71">
        <v>4975</v>
      </c>
      <c r="D148" s="58" t="s">
        <v>1408</v>
      </c>
      <c r="E148" s="250" t="s">
        <v>3356</v>
      </c>
      <c r="F148" s="89">
        <v>228968</v>
      </c>
      <c r="H148" s="89">
        <v>42328.639999999999</v>
      </c>
      <c r="J148" s="251">
        <v>36520.269999999997</v>
      </c>
      <c r="K148" s="251">
        <v>38060.199999999997</v>
      </c>
      <c r="O148" s="232">
        <v>34780</v>
      </c>
      <c r="Q148" s="232">
        <v>840.7</v>
      </c>
      <c r="T148" s="251">
        <v>-976329.05</v>
      </c>
      <c r="U148" s="44">
        <v>1289115.33</v>
      </c>
      <c r="X148" s="339">
        <v>550953.86</v>
      </c>
      <c r="Z148" s="339">
        <v>19.07</v>
      </c>
      <c r="AB148" s="339">
        <v>611210</v>
      </c>
      <c r="AC148" s="339">
        <v>70000</v>
      </c>
      <c r="AD148" s="338">
        <v>678910</v>
      </c>
      <c r="AE148" s="338">
        <v>1760</v>
      </c>
      <c r="AG148" s="338">
        <v>361875.67</v>
      </c>
      <c r="AH148" s="338">
        <v>31208.13</v>
      </c>
      <c r="AJ148" s="338">
        <v>-70000</v>
      </c>
      <c r="AK148" s="76">
        <f t="shared" si="13"/>
        <v>271296.64000000001</v>
      </c>
      <c r="AL148" s="31">
        <f t="shared" si="14"/>
        <v>35620.699999999997</v>
      </c>
      <c r="AM148" s="21">
        <f t="shared" si="15"/>
        <v>235675.94</v>
      </c>
      <c r="AN148" s="15">
        <f t="shared" si="16"/>
        <v>1232182.93</v>
      </c>
      <c r="AO148" s="16">
        <f t="shared" si="17"/>
        <v>1003753.7999999998</v>
      </c>
      <c r="AP148" s="26">
        <f t="shared" si="18"/>
        <v>228429.13000000012</v>
      </c>
    </row>
    <row r="149" spans="1:42" x14ac:dyDescent="0.2">
      <c r="A149" t="s">
        <v>577</v>
      </c>
      <c r="B149" t="s">
        <v>578</v>
      </c>
      <c r="C149" s="71">
        <v>2059</v>
      </c>
      <c r="D149" s="58" t="s">
        <v>1409</v>
      </c>
      <c r="E149" s="250" t="s">
        <v>3357</v>
      </c>
      <c r="F149" s="89">
        <v>197350.21</v>
      </c>
      <c r="H149" s="89">
        <v>13607.68</v>
      </c>
      <c r="J149" s="251">
        <v>1993334.84</v>
      </c>
      <c r="K149" s="251">
        <v>121918.18</v>
      </c>
      <c r="O149" s="232">
        <v>30315.200000000001</v>
      </c>
      <c r="T149" s="251">
        <v>48458.77</v>
      </c>
      <c r="U149" s="44">
        <v>2316929.4300000002</v>
      </c>
      <c r="X149" s="339">
        <v>408132.41</v>
      </c>
      <c r="Z149" s="339">
        <v>18.28</v>
      </c>
      <c r="AB149" s="339">
        <v>518530</v>
      </c>
      <c r="AC149" s="339">
        <v>63220.4</v>
      </c>
      <c r="AD149" s="338">
        <v>664300.4</v>
      </c>
      <c r="AE149" s="338">
        <v>1760</v>
      </c>
      <c r="AG149" s="338">
        <v>292173.12</v>
      </c>
      <c r="AH149" s="338">
        <v>99754.06</v>
      </c>
      <c r="AK149" s="76">
        <f t="shared" si="13"/>
        <v>210957.88999999998</v>
      </c>
      <c r="AL149" s="31">
        <f t="shared" si="14"/>
        <v>30315.200000000001</v>
      </c>
      <c r="AM149" s="21">
        <f t="shared" si="15"/>
        <v>180642.68999999997</v>
      </c>
      <c r="AN149" s="15">
        <f t="shared" si="16"/>
        <v>989901.09</v>
      </c>
      <c r="AO149" s="16">
        <f t="shared" si="17"/>
        <v>1057987.58</v>
      </c>
      <c r="AP149" s="26">
        <f t="shared" si="18"/>
        <v>-68086.490000000107</v>
      </c>
    </row>
    <row r="150" spans="1:42" x14ac:dyDescent="0.2">
      <c r="A150" t="s">
        <v>577</v>
      </c>
      <c r="B150" t="s">
        <v>578</v>
      </c>
      <c r="C150" s="71">
        <v>1986</v>
      </c>
      <c r="D150" s="58" t="s">
        <v>1410</v>
      </c>
      <c r="E150" s="250" t="s">
        <v>3358</v>
      </c>
      <c r="F150" s="89">
        <v>241015.89</v>
      </c>
      <c r="H150" s="89">
        <v>50315.15</v>
      </c>
      <c r="J150" s="251">
        <v>994774.77</v>
      </c>
      <c r="K150" s="251">
        <v>65601.350000000006</v>
      </c>
      <c r="O150" s="232">
        <v>15783.13</v>
      </c>
      <c r="T150" s="251">
        <v>-1320289.94</v>
      </c>
      <c r="U150" s="44">
        <v>2601070</v>
      </c>
      <c r="X150" s="339">
        <v>465912.8</v>
      </c>
      <c r="Y150" s="339">
        <v>70000</v>
      </c>
      <c r="AB150" s="339">
        <v>268150</v>
      </c>
      <c r="AC150" s="339">
        <v>40800</v>
      </c>
      <c r="AD150" s="338">
        <v>447385</v>
      </c>
      <c r="AF150" s="338">
        <v>4280</v>
      </c>
      <c r="AG150" s="338">
        <v>282274.90000000002</v>
      </c>
      <c r="AH150" s="338">
        <v>54085.93</v>
      </c>
      <c r="AK150" s="76">
        <f t="shared" si="13"/>
        <v>291331.04000000004</v>
      </c>
      <c r="AL150" s="31">
        <f t="shared" si="14"/>
        <v>15783.13</v>
      </c>
      <c r="AM150" s="21">
        <f t="shared" si="15"/>
        <v>275547.91000000003</v>
      </c>
      <c r="AN150" s="15">
        <f t="shared" si="16"/>
        <v>844862.8</v>
      </c>
      <c r="AO150" s="16">
        <f t="shared" si="17"/>
        <v>788025.83000000007</v>
      </c>
      <c r="AP150" s="26">
        <f t="shared" si="18"/>
        <v>56836.969999999972</v>
      </c>
    </row>
    <row r="151" spans="1:42" x14ac:dyDescent="0.2">
      <c r="A151" t="s">
        <v>581</v>
      </c>
      <c r="B151" t="s">
        <v>583</v>
      </c>
      <c r="C151" s="71">
        <v>2574</v>
      </c>
      <c r="D151" s="58" t="s">
        <v>1411</v>
      </c>
      <c r="E151" s="250" t="s">
        <v>3312</v>
      </c>
      <c r="F151" s="89">
        <v>640975.84</v>
      </c>
      <c r="H151" s="89">
        <v>129579.42</v>
      </c>
      <c r="J151" s="251">
        <v>637420.19999999995</v>
      </c>
      <c r="K151" s="251">
        <v>96322.65</v>
      </c>
      <c r="P151" s="232">
        <v>7650</v>
      </c>
      <c r="Q151" s="232">
        <v>7650</v>
      </c>
      <c r="T151" s="251">
        <v>-259593.17</v>
      </c>
      <c r="U151" s="44">
        <v>1474940.27</v>
      </c>
      <c r="X151" s="339">
        <v>619011.73</v>
      </c>
      <c r="AB151" s="339">
        <v>542756</v>
      </c>
      <c r="AC151" s="339">
        <v>100800</v>
      </c>
      <c r="AD151" s="338">
        <v>723670</v>
      </c>
      <c r="AG151" s="338">
        <v>119841.93</v>
      </c>
      <c r="AH151" s="338">
        <v>130951.79</v>
      </c>
      <c r="AK151" s="76">
        <f t="shared" si="13"/>
        <v>770555.26</v>
      </c>
      <c r="AL151" s="31">
        <f t="shared" si="14"/>
        <v>15300</v>
      </c>
      <c r="AM151" s="21">
        <f t="shared" si="15"/>
        <v>755255.26</v>
      </c>
      <c r="AN151" s="15">
        <f t="shared" si="16"/>
        <v>1262567.73</v>
      </c>
      <c r="AO151" s="16">
        <f t="shared" si="17"/>
        <v>974463.72</v>
      </c>
      <c r="AP151" s="26">
        <f t="shared" si="18"/>
        <v>288104.01</v>
      </c>
    </row>
    <row r="152" spans="1:42" x14ac:dyDescent="0.2">
      <c r="A152" t="s">
        <v>581</v>
      </c>
      <c r="B152" t="s">
        <v>583</v>
      </c>
      <c r="C152" s="71">
        <v>918</v>
      </c>
      <c r="D152" s="58" t="s">
        <v>1412</v>
      </c>
      <c r="E152" s="250" t="s">
        <v>3313</v>
      </c>
      <c r="F152" s="89">
        <v>492187.05</v>
      </c>
      <c r="H152" s="89">
        <v>148055.51999999999</v>
      </c>
      <c r="J152" s="251">
        <v>-63234.06</v>
      </c>
      <c r="K152" s="251">
        <v>-228031.8</v>
      </c>
      <c r="M152" s="44">
        <v>120500</v>
      </c>
      <c r="P152" s="232">
        <v>30700</v>
      </c>
      <c r="T152" s="251">
        <v>-1029105.22</v>
      </c>
      <c r="U152" s="44">
        <v>1115345.6000000001</v>
      </c>
      <c r="X152" s="339">
        <v>568495.27</v>
      </c>
      <c r="Z152" s="339">
        <v>2.59</v>
      </c>
      <c r="AB152" s="339">
        <v>458400</v>
      </c>
      <c r="AC152" s="339">
        <v>41600</v>
      </c>
      <c r="AD152" s="338">
        <v>551650</v>
      </c>
      <c r="AG152" s="338">
        <v>104543.35</v>
      </c>
      <c r="AH152" s="338">
        <v>55336.18</v>
      </c>
      <c r="AK152" s="76">
        <f t="shared" si="13"/>
        <v>640242.56999999995</v>
      </c>
      <c r="AL152" s="31">
        <f t="shared" si="14"/>
        <v>30700</v>
      </c>
      <c r="AM152" s="21">
        <f t="shared" si="15"/>
        <v>609542.56999999995</v>
      </c>
      <c r="AN152" s="15">
        <f t="shared" si="16"/>
        <v>1068497.8599999999</v>
      </c>
      <c r="AO152" s="16">
        <f t="shared" si="17"/>
        <v>711529.53</v>
      </c>
      <c r="AP152" s="26">
        <f t="shared" si="18"/>
        <v>356968.32999999984</v>
      </c>
    </row>
    <row r="153" spans="1:42" x14ac:dyDescent="0.2">
      <c r="A153" t="s">
        <v>581</v>
      </c>
      <c r="B153" t="s">
        <v>583</v>
      </c>
      <c r="C153" s="71">
        <v>4046</v>
      </c>
      <c r="D153" s="58" t="s">
        <v>1413</v>
      </c>
      <c r="E153" s="250" t="s">
        <v>3316</v>
      </c>
      <c r="F153" s="89">
        <v>747204.86</v>
      </c>
      <c r="H153" s="89">
        <v>113216.67</v>
      </c>
      <c r="J153" s="251">
        <v>521326.5</v>
      </c>
      <c r="K153" s="251">
        <v>117904.85</v>
      </c>
      <c r="N153" s="232">
        <v>0</v>
      </c>
      <c r="O153" s="232">
        <v>7050</v>
      </c>
      <c r="P153" s="232">
        <v>76400</v>
      </c>
      <c r="T153" s="251">
        <v>263132.26</v>
      </c>
      <c r="U153" s="44">
        <v>1286034.42</v>
      </c>
      <c r="X153" s="339">
        <v>256739.89</v>
      </c>
      <c r="Z153" s="339">
        <v>29.72</v>
      </c>
      <c r="AB153" s="339">
        <v>600170</v>
      </c>
      <c r="AC153" s="339">
        <v>180336</v>
      </c>
      <c r="AD153" s="338">
        <v>693628</v>
      </c>
      <c r="AG153" s="338">
        <v>364143.37</v>
      </c>
      <c r="AH153" s="338">
        <v>40829.040000000001</v>
      </c>
      <c r="AJ153" s="338">
        <v>1000</v>
      </c>
      <c r="AK153" s="76">
        <f t="shared" si="13"/>
        <v>860421.53</v>
      </c>
      <c r="AL153" s="31">
        <f t="shared" si="14"/>
        <v>83450</v>
      </c>
      <c r="AM153" s="21">
        <f t="shared" si="15"/>
        <v>776971.53</v>
      </c>
      <c r="AN153" s="15">
        <f t="shared" si="16"/>
        <v>1037275.61</v>
      </c>
      <c r="AO153" s="16">
        <f t="shared" si="17"/>
        <v>1099600.4100000001</v>
      </c>
      <c r="AP153" s="26">
        <f t="shared" si="18"/>
        <v>-62324.800000000163</v>
      </c>
    </row>
    <row r="154" spans="1:42" x14ac:dyDescent="0.2">
      <c r="A154" t="s">
        <v>581</v>
      </c>
      <c r="B154" t="s">
        <v>583</v>
      </c>
      <c r="C154" s="71">
        <v>1868</v>
      </c>
      <c r="D154" s="58" t="s">
        <v>1414</v>
      </c>
      <c r="E154" s="250" t="s">
        <v>3365</v>
      </c>
      <c r="F154" s="89">
        <v>186607.64</v>
      </c>
      <c r="H154" s="89">
        <v>91593.86</v>
      </c>
      <c r="J154" s="251">
        <v>947476.9</v>
      </c>
      <c r="K154" s="251">
        <v>69107.7</v>
      </c>
      <c r="O154" s="232">
        <v>7050</v>
      </c>
      <c r="P154" s="232">
        <v>0</v>
      </c>
      <c r="T154" s="251">
        <v>-857407.63</v>
      </c>
      <c r="U154" s="44">
        <v>1993235.29</v>
      </c>
      <c r="X154" s="339">
        <v>466828.19</v>
      </c>
      <c r="AB154" s="339">
        <v>530900</v>
      </c>
      <c r="AC154" s="339">
        <v>81600</v>
      </c>
      <c r="AD154" s="338">
        <v>574500</v>
      </c>
      <c r="AG154" s="338">
        <v>202367</v>
      </c>
      <c r="AH154" s="338">
        <v>93936.75</v>
      </c>
      <c r="AK154" s="76">
        <f t="shared" si="13"/>
        <v>278201.5</v>
      </c>
      <c r="AL154" s="31">
        <f t="shared" si="14"/>
        <v>7050</v>
      </c>
      <c r="AM154" s="21">
        <f t="shared" si="15"/>
        <v>271151.5</v>
      </c>
      <c r="AN154" s="15">
        <f t="shared" si="16"/>
        <v>1079328.19</v>
      </c>
      <c r="AO154" s="16">
        <f t="shared" si="17"/>
        <v>870803.75</v>
      </c>
      <c r="AP154" s="26">
        <f t="shared" si="18"/>
        <v>208524.43999999994</v>
      </c>
    </row>
    <row r="157" spans="1:42" x14ac:dyDescent="0.2">
      <c r="D157" s="44"/>
    </row>
    <row r="158" spans="1:42" x14ac:dyDescent="0.2">
      <c r="D158" s="44"/>
    </row>
    <row r="159" spans="1:42" x14ac:dyDescent="0.2">
      <c r="D159" s="44"/>
    </row>
    <row r="160" spans="1:42" x14ac:dyDescent="0.2">
      <c r="D160" s="44"/>
    </row>
    <row r="161" spans="4:4" x14ac:dyDescent="0.2">
      <c r="D161" s="44"/>
    </row>
    <row r="162" spans="4:4" x14ac:dyDescent="0.2">
      <c r="D162" s="44"/>
    </row>
    <row r="163" spans="4:4" x14ac:dyDescent="0.2">
      <c r="D163" s="44"/>
    </row>
    <row r="164" spans="4:4" x14ac:dyDescent="0.2">
      <c r="D164" s="44"/>
    </row>
    <row r="165" spans="4:4" x14ac:dyDescent="0.2">
      <c r="D165" s="44"/>
    </row>
    <row r="177" spans="5:36" x14ac:dyDescent="0.2">
      <c r="E177" s="250"/>
    </row>
    <row r="180" spans="5:36" x14ac:dyDescent="0.2">
      <c r="E180" s="228"/>
      <c r="F180" s="234"/>
      <c r="G180" s="234"/>
      <c r="H180" s="234"/>
      <c r="I180" s="234"/>
      <c r="J180" s="228"/>
      <c r="K180" s="228"/>
      <c r="L180" s="228"/>
      <c r="M180" s="45"/>
      <c r="N180" s="333"/>
      <c r="O180" s="333"/>
      <c r="P180" s="333"/>
      <c r="Q180" s="333"/>
      <c r="R180" s="228"/>
      <c r="S180" s="228"/>
      <c r="T180" s="228"/>
      <c r="U180" s="45"/>
      <c r="V180" s="343"/>
      <c r="W180" s="343"/>
      <c r="X180" s="343"/>
      <c r="Y180" s="343"/>
      <c r="Z180" s="343"/>
      <c r="AA180" s="343"/>
      <c r="AB180" s="343"/>
      <c r="AC180" s="343"/>
      <c r="AD180" s="346"/>
      <c r="AE180" s="346"/>
      <c r="AF180" s="346"/>
      <c r="AG180" s="346"/>
      <c r="AH180" s="346"/>
      <c r="AI180" s="346"/>
      <c r="AJ180" s="346"/>
    </row>
  </sheetData>
  <autoFilter ref="A1:AP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H38"/>
  <sheetViews>
    <sheetView zoomScaleNormal="100" workbookViewId="0">
      <selection activeCell="A4" sqref="A4:A5"/>
    </sheetView>
  </sheetViews>
  <sheetFormatPr defaultRowHeight="15" x14ac:dyDescent="0.35"/>
  <cols>
    <col min="1" max="1" width="6.375" style="79" customWidth="1"/>
    <col min="2" max="2" width="14.125" style="79" customWidth="1"/>
    <col min="3" max="3" width="10.375" style="79" customWidth="1"/>
    <col min="4" max="4" width="9.625" style="79" customWidth="1"/>
    <col min="5" max="5" width="11.75" style="79" customWidth="1"/>
    <col min="6" max="6" width="13.625" style="79" customWidth="1"/>
    <col min="7" max="7" width="9.875" style="79" customWidth="1"/>
    <col min="8" max="8" width="45.5" style="79" customWidth="1"/>
    <col min="9" max="241" width="9" style="79"/>
    <col min="242" max="242" width="7.125" style="79" customWidth="1"/>
    <col min="243" max="243" width="12.75" style="79" customWidth="1"/>
    <col min="244" max="244" width="12.875" style="79" customWidth="1"/>
    <col min="245" max="248" width="10.375" style="79" customWidth="1"/>
    <col min="249" max="249" width="65.25" style="79" customWidth="1"/>
    <col min="250" max="497" width="9" style="79"/>
    <col min="498" max="498" width="7.125" style="79" customWidth="1"/>
    <col min="499" max="499" width="12.75" style="79" customWidth="1"/>
    <col min="500" max="500" width="12.875" style="79" customWidth="1"/>
    <col min="501" max="504" width="10.375" style="79" customWidth="1"/>
    <col min="505" max="505" width="65.25" style="79" customWidth="1"/>
    <col min="506" max="753" width="9" style="79"/>
    <col min="754" max="754" width="7.125" style="79" customWidth="1"/>
    <col min="755" max="755" width="12.75" style="79" customWidth="1"/>
    <col min="756" max="756" width="12.875" style="79" customWidth="1"/>
    <col min="757" max="760" width="10.375" style="79" customWidth="1"/>
    <col min="761" max="761" width="65.25" style="79" customWidth="1"/>
    <col min="762" max="1009" width="9" style="79"/>
    <col min="1010" max="1010" width="7.125" style="79" customWidth="1"/>
    <col min="1011" max="1011" width="12.75" style="79" customWidth="1"/>
    <col min="1012" max="1012" width="12.875" style="79" customWidth="1"/>
    <col min="1013" max="1016" width="10.375" style="79" customWidth="1"/>
    <col min="1017" max="1017" width="65.25" style="79" customWidth="1"/>
    <col min="1018" max="1265" width="9" style="79"/>
    <col min="1266" max="1266" width="7.125" style="79" customWidth="1"/>
    <col min="1267" max="1267" width="12.75" style="79" customWidth="1"/>
    <col min="1268" max="1268" width="12.875" style="79" customWidth="1"/>
    <col min="1269" max="1272" width="10.375" style="79" customWidth="1"/>
    <col min="1273" max="1273" width="65.25" style="79" customWidth="1"/>
    <col min="1274" max="1521" width="9" style="79"/>
    <col min="1522" max="1522" width="7.125" style="79" customWidth="1"/>
    <col min="1523" max="1523" width="12.75" style="79" customWidth="1"/>
    <col min="1524" max="1524" width="12.875" style="79" customWidth="1"/>
    <col min="1525" max="1528" width="10.375" style="79" customWidth="1"/>
    <col min="1529" max="1529" width="65.25" style="79" customWidth="1"/>
    <col min="1530" max="1777" width="9" style="79"/>
    <col min="1778" max="1778" width="7.125" style="79" customWidth="1"/>
    <col min="1779" max="1779" width="12.75" style="79" customWidth="1"/>
    <col min="1780" max="1780" width="12.875" style="79" customWidth="1"/>
    <col min="1781" max="1784" width="10.375" style="79" customWidth="1"/>
    <col min="1785" max="1785" width="65.25" style="79" customWidth="1"/>
    <col min="1786" max="2033" width="9" style="79"/>
    <col min="2034" max="2034" width="7.125" style="79" customWidth="1"/>
    <col min="2035" max="2035" width="12.75" style="79" customWidth="1"/>
    <col min="2036" max="2036" width="12.875" style="79" customWidth="1"/>
    <col min="2037" max="2040" width="10.375" style="79" customWidth="1"/>
    <col min="2041" max="2041" width="65.25" style="79" customWidth="1"/>
    <col min="2042" max="2289" width="9" style="79"/>
    <col min="2290" max="2290" width="7.125" style="79" customWidth="1"/>
    <col min="2291" max="2291" width="12.75" style="79" customWidth="1"/>
    <col min="2292" max="2292" width="12.875" style="79" customWidth="1"/>
    <col min="2293" max="2296" width="10.375" style="79" customWidth="1"/>
    <col min="2297" max="2297" width="65.25" style="79" customWidth="1"/>
    <col min="2298" max="2545" width="9" style="79"/>
    <col min="2546" max="2546" width="7.125" style="79" customWidth="1"/>
    <col min="2547" max="2547" width="12.75" style="79" customWidth="1"/>
    <col min="2548" max="2548" width="12.875" style="79" customWidth="1"/>
    <col min="2549" max="2552" width="10.375" style="79" customWidth="1"/>
    <col min="2553" max="2553" width="65.25" style="79" customWidth="1"/>
    <col min="2554" max="2801" width="9" style="79"/>
    <col min="2802" max="2802" width="7.125" style="79" customWidth="1"/>
    <col min="2803" max="2803" width="12.75" style="79" customWidth="1"/>
    <col min="2804" max="2804" width="12.875" style="79" customWidth="1"/>
    <col min="2805" max="2808" width="10.375" style="79" customWidth="1"/>
    <col min="2809" max="2809" width="65.25" style="79" customWidth="1"/>
    <col min="2810" max="3057" width="9" style="79"/>
    <col min="3058" max="3058" width="7.125" style="79" customWidth="1"/>
    <col min="3059" max="3059" width="12.75" style="79" customWidth="1"/>
    <col min="3060" max="3060" width="12.875" style="79" customWidth="1"/>
    <col min="3061" max="3064" width="10.375" style="79" customWidth="1"/>
    <col min="3065" max="3065" width="65.25" style="79" customWidth="1"/>
    <col min="3066" max="3313" width="9" style="79"/>
    <col min="3314" max="3314" width="7.125" style="79" customWidth="1"/>
    <col min="3315" max="3315" width="12.75" style="79" customWidth="1"/>
    <col min="3316" max="3316" width="12.875" style="79" customWidth="1"/>
    <col min="3317" max="3320" width="10.375" style="79" customWidth="1"/>
    <col min="3321" max="3321" width="65.25" style="79" customWidth="1"/>
    <col min="3322" max="3569" width="9" style="79"/>
    <col min="3570" max="3570" width="7.125" style="79" customWidth="1"/>
    <col min="3571" max="3571" width="12.75" style="79" customWidth="1"/>
    <col min="3572" max="3572" width="12.875" style="79" customWidth="1"/>
    <col min="3573" max="3576" width="10.375" style="79" customWidth="1"/>
    <col min="3577" max="3577" width="65.25" style="79" customWidth="1"/>
    <col min="3578" max="3825" width="9" style="79"/>
    <col min="3826" max="3826" width="7.125" style="79" customWidth="1"/>
    <col min="3827" max="3827" width="12.75" style="79" customWidth="1"/>
    <col min="3828" max="3828" width="12.875" style="79" customWidth="1"/>
    <col min="3829" max="3832" width="10.375" style="79" customWidth="1"/>
    <col min="3833" max="3833" width="65.25" style="79" customWidth="1"/>
    <col min="3834" max="4081" width="9" style="79"/>
    <col min="4082" max="4082" width="7.125" style="79" customWidth="1"/>
    <col min="4083" max="4083" width="12.75" style="79" customWidth="1"/>
    <col min="4084" max="4084" width="12.875" style="79" customWidth="1"/>
    <col min="4085" max="4088" width="10.375" style="79" customWidth="1"/>
    <col min="4089" max="4089" width="65.25" style="79" customWidth="1"/>
    <col min="4090" max="4337" width="9" style="79"/>
    <col min="4338" max="4338" width="7.125" style="79" customWidth="1"/>
    <col min="4339" max="4339" width="12.75" style="79" customWidth="1"/>
    <col min="4340" max="4340" width="12.875" style="79" customWidth="1"/>
    <col min="4341" max="4344" width="10.375" style="79" customWidth="1"/>
    <col min="4345" max="4345" width="65.25" style="79" customWidth="1"/>
    <col min="4346" max="4593" width="9" style="79"/>
    <col min="4594" max="4594" width="7.125" style="79" customWidth="1"/>
    <col min="4595" max="4595" width="12.75" style="79" customWidth="1"/>
    <col min="4596" max="4596" width="12.875" style="79" customWidth="1"/>
    <col min="4597" max="4600" width="10.375" style="79" customWidth="1"/>
    <col min="4601" max="4601" width="65.25" style="79" customWidth="1"/>
    <col min="4602" max="4849" width="9" style="79"/>
    <col min="4850" max="4850" width="7.125" style="79" customWidth="1"/>
    <col min="4851" max="4851" width="12.75" style="79" customWidth="1"/>
    <col min="4852" max="4852" width="12.875" style="79" customWidth="1"/>
    <col min="4853" max="4856" width="10.375" style="79" customWidth="1"/>
    <col min="4857" max="4857" width="65.25" style="79" customWidth="1"/>
    <col min="4858" max="5105" width="9" style="79"/>
    <col min="5106" max="5106" width="7.125" style="79" customWidth="1"/>
    <col min="5107" max="5107" width="12.75" style="79" customWidth="1"/>
    <col min="5108" max="5108" width="12.875" style="79" customWidth="1"/>
    <col min="5109" max="5112" width="10.375" style="79" customWidth="1"/>
    <col min="5113" max="5113" width="65.25" style="79" customWidth="1"/>
    <col min="5114" max="5361" width="9" style="79"/>
    <col min="5362" max="5362" width="7.125" style="79" customWidth="1"/>
    <col min="5363" max="5363" width="12.75" style="79" customWidth="1"/>
    <col min="5364" max="5364" width="12.875" style="79" customWidth="1"/>
    <col min="5365" max="5368" width="10.375" style="79" customWidth="1"/>
    <col min="5369" max="5369" width="65.25" style="79" customWidth="1"/>
    <col min="5370" max="5617" width="9" style="79"/>
    <col min="5618" max="5618" width="7.125" style="79" customWidth="1"/>
    <col min="5619" max="5619" width="12.75" style="79" customWidth="1"/>
    <col min="5620" max="5620" width="12.875" style="79" customWidth="1"/>
    <col min="5621" max="5624" width="10.375" style="79" customWidth="1"/>
    <col min="5625" max="5625" width="65.25" style="79" customWidth="1"/>
    <col min="5626" max="5873" width="9" style="79"/>
    <col min="5874" max="5874" width="7.125" style="79" customWidth="1"/>
    <col min="5875" max="5875" width="12.75" style="79" customWidth="1"/>
    <col min="5876" max="5876" width="12.875" style="79" customWidth="1"/>
    <col min="5877" max="5880" width="10.375" style="79" customWidth="1"/>
    <col min="5881" max="5881" width="65.25" style="79" customWidth="1"/>
    <col min="5882" max="6129" width="9" style="79"/>
    <col min="6130" max="6130" width="7.125" style="79" customWidth="1"/>
    <col min="6131" max="6131" width="12.75" style="79" customWidth="1"/>
    <col min="6132" max="6132" width="12.875" style="79" customWidth="1"/>
    <col min="6133" max="6136" width="10.375" style="79" customWidth="1"/>
    <col min="6137" max="6137" width="65.25" style="79" customWidth="1"/>
    <col min="6138" max="6385" width="9" style="79"/>
    <col min="6386" max="6386" width="7.125" style="79" customWidth="1"/>
    <col min="6387" max="6387" width="12.75" style="79" customWidth="1"/>
    <col min="6388" max="6388" width="12.875" style="79" customWidth="1"/>
    <col min="6389" max="6392" width="10.375" style="79" customWidth="1"/>
    <col min="6393" max="6393" width="65.25" style="79" customWidth="1"/>
    <col min="6394" max="6641" width="9" style="79"/>
    <col min="6642" max="6642" width="7.125" style="79" customWidth="1"/>
    <col min="6643" max="6643" width="12.75" style="79" customWidth="1"/>
    <col min="6644" max="6644" width="12.875" style="79" customWidth="1"/>
    <col min="6645" max="6648" width="10.375" style="79" customWidth="1"/>
    <col min="6649" max="6649" width="65.25" style="79" customWidth="1"/>
    <col min="6650" max="6897" width="9" style="79"/>
    <col min="6898" max="6898" width="7.125" style="79" customWidth="1"/>
    <col min="6899" max="6899" width="12.75" style="79" customWidth="1"/>
    <col min="6900" max="6900" width="12.875" style="79" customWidth="1"/>
    <col min="6901" max="6904" width="10.375" style="79" customWidth="1"/>
    <col min="6905" max="6905" width="65.25" style="79" customWidth="1"/>
    <col min="6906" max="7153" width="9" style="79"/>
    <col min="7154" max="7154" width="7.125" style="79" customWidth="1"/>
    <col min="7155" max="7155" width="12.75" style="79" customWidth="1"/>
    <col min="7156" max="7156" width="12.875" style="79" customWidth="1"/>
    <col min="7157" max="7160" width="10.375" style="79" customWidth="1"/>
    <col min="7161" max="7161" width="65.25" style="79" customWidth="1"/>
    <col min="7162" max="7409" width="9" style="79"/>
    <col min="7410" max="7410" width="7.125" style="79" customWidth="1"/>
    <col min="7411" max="7411" width="12.75" style="79" customWidth="1"/>
    <col min="7412" max="7412" width="12.875" style="79" customWidth="1"/>
    <col min="7413" max="7416" width="10.375" style="79" customWidth="1"/>
    <col min="7417" max="7417" width="65.25" style="79" customWidth="1"/>
    <col min="7418" max="7665" width="9" style="79"/>
    <col min="7666" max="7666" width="7.125" style="79" customWidth="1"/>
    <col min="7667" max="7667" width="12.75" style="79" customWidth="1"/>
    <col min="7668" max="7668" width="12.875" style="79" customWidth="1"/>
    <col min="7669" max="7672" width="10.375" style="79" customWidth="1"/>
    <col min="7673" max="7673" width="65.25" style="79" customWidth="1"/>
    <col min="7674" max="7921" width="9" style="79"/>
    <col min="7922" max="7922" width="7.125" style="79" customWidth="1"/>
    <col min="7923" max="7923" width="12.75" style="79" customWidth="1"/>
    <col min="7924" max="7924" width="12.875" style="79" customWidth="1"/>
    <col min="7925" max="7928" width="10.375" style="79" customWidth="1"/>
    <col min="7929" max="7929" width="65.25" style="79" customWidth="1"/>
    <col min="7930" max="8177" width="9" style="79"/>
    <col min="8178" max="8178" width="7.125" style="79" customWidth="1"/>
    <col min="8179" max="8179" width="12.75" style="79" customWidth="1"/>
    <col min="8180" max="8180" width="12.875" style="79" customWidth="1"/>
    <col min="8181" max="8184" width="10.375" style="79" customWidth="1"/>
    <col min="8185" max="8185" width="65.25" style="79" customWidth="1"/>
    <col min="8186" max="8433" width="9" style="79"/>
    <col min="8434" max="8434" width="7.125" style="79" customWidth="1"/>
    <col min="8435" max="8435" width="12.75" style="79" customWidth="1"/>
    <col min="8436" max="8436" width="12.875" style="79" customWidth="1"/>
    <col min="8437" max="8440" width="10.375" style="79" customWidth="1"/>
    <col min="8441" max="8441" width="65.25" style="79" customWidth="1"/>
    <col min="8442" max="8689" width="9" style="79"/>
    <col min="8690" max="8690" width="7.125" style="79" customWidth="1"/>
    <col min="8691" max="8691" width="12.75" style="79" customWidth="1"/>
    <col min="8692" max="8692" width="12.875" style="79" customWidth="1"/>
    <col min="8693" max="8696" width="10.375" style="79" customWidth="1"/>
    <col min="8697" max="8697" width="65.25" style="79" customWidth="1"/>
    <col min="8698" max="8945" width="9" style="79"/>
    <col min="8946" max="8946" width="7.125" style="79" customWidth="1"/>
    <col min="8947" max="8947" width="12.75" style="79" customWidth="1"/>
    <col min="8948" max="8948" width="12.875" style="79" customWidth="1"/>
    <col min="8949" max="8952" width="10.375" style="79" customWidth="1"/>
    <col min="8953" max="8953" width="65.25" style="79" customWidth="1"/>
    <col min="8954" max="9201" width="9" style="79"/>
    <col min="9202" max="9202" width="7.125" style="79" customWidth="1"/>
    <col min="9203" max="9203" width="12.75" style="79" customWidth="1"/>
    <col min="9204" max="9204" width="12.875" style="79" customWidth="1"/>
    <col min="9205" max="9208" width="10.375" style="79" customWidth="1"/>
    <col min="9209" max="9209" width="65.25" style="79" customWidth="1"/>
    <col min="9210" max="9457" width="9" style="79"/>
    <col min="9458" max="9458" width="7.125" style="79" customWidth="1"/>
    <col min="9459" max="9459" width="12.75" style="79" customWidth="1"/>
    <col min="9460" max="9460" width="12.875" style="79" customWidth="1"/>
    <col min="9461" max="9464" width="10.375" style="79" customWidth="1"/>
    <col min="9465" max="9465" width="65.25" style="79" customWidth="1"/>
    <col min="9466" max="9713" width="9" style="79"/>
    <col min="9714" max="9714" width="7.125" style="79" customWidth="1"/>
    <col min="9715" max="9715" width="12.75" style="79" customWidth="1"/>
    <col min="9716" max="9716" width="12.875" style="79" customWidth="1"/>
    <col min="9717" max="9720" width="10.375" style="79" customWidth="1"/>
    <col min="9721" max="9721" width="65.25" style="79" customWidth="1"/>
    <col min="9722" max="9969" width="9" style="79"/>
    <col min="9970" max="9970" width="7.125" style="79" customWidth="1"/>
    <col min="9971" max="9971" width="12.75" style="79" customWidth="1"/>
    <col min="9972" max="9972" width="12.875" style="79" customWidth="1"/>
    <col min="9973" max="9976" width="10.375" style="79" customWidth="1"/>
    <col min="9977" max="9977" width="65.25" style="79" customWidth="1"/>
    <col min="9978" max="10225" width="9" style="79"/>
    <col min="10226" max="10226" width="7.125" style="79" customWidth="1"/>
    <col min="10227" max="10227" width="12.75" style="79" customWidth="1"/>
    <col min="10228" max="10228" width="12.875" style="79" customWidth="1"/>
    <col min="10229" max="10232" width="10.375" style="79" customWidth="1"/>
    <col min="10233" max="10233" width="65.25" style="79" customWidth="1"/>
    <col min="10234" max="10481" width="9" style="79"/>
    <col min="10482" max="10482" width="7.125" style="79" customWidth="1"/>
    <col min="10483" max="10483" width="12.75" style="79" customWidth="1"/>
    <col min="10484" max="10484" width="12.875" style="79" customWidth="1"/>
    <col min="10485" max="10488" width="10.375" style="79" customWidth="1"/>
    <col min="10489" max="10489" width="65.25" style="79" customWidth="1"/>
    <col min="10490" max="10737" width="9" style="79"/>
    <col min="10738" max="10738" width="7.125" style="79" customWidth="1"/>
    <col min="10739" max="10739" width="12.75" style="79" customWidth="1"/>
    <col min="10740" max="10740" width="12.875" style="79" customWidth="1"/>
    <col min="10741" max="10744" width="10.375" style="79" customWidth="1"/>
    <col min="10745" max="10745" width="65.25" style="79" customWidth="1"/>
    <col min="10746" max="10993" width="9" style="79"/>
    <col min="10994" max="10994" width="7.125" style="79" customWidth="1"/>
    <col min="10995" max="10995" width="12.75" style="79" customWidth="1"/>
    <col min="10996" max="10996" width="12.875" style="79" customWidth="1"/>
    <col min="10997" max="11000" width="10.375" style="79" customWidth="1"/>
    <col min="11001" max="11001" width="65.25" style="79" customWidth="1"/>
    <col min="11002" max="11249" width="9" style="79"/>
    <col min="11250" max="11250" width="7.125" style="79" customWidth="1"/>
    <col min="11251" max="11251" width="12.75" style="79" customWidth="1"/>
    <col min="11252" max="11252" width="12.875" style="79" customWidth="1"/>
    <col min="11253" max="11256" width="10.375" style="79" customWidth="1"/>
    <col min="11257" max="11257" width="65.25" style="79" customWidth="1"/>
    <col min="11258" max="11505" width="9" style="79"/>
    <col min="11506" max="11506" width="7.125" style="79" customWidth="1"/>
    <col min="11507" max="11507" width="12.75" style="79" customWidth="1"/>
    <col min="11508" max="11508" width="12.875" style="79" customWidth="1"/>
    <col min="11509" max="11512" width="10.375" style="79" customWidth="1"/>
    <col min="11513" max="11513" width="65.25" style="79" customWidth="1"/>
    <col min="11514" max="11761" width="9" style="79"/>
    <col min="11762" max="11762" width="7.125" style="79" customWidth="1"/>
    <col min="11763" max="11763" width="12.75" style="79" customWidth="1"/>
    <col min="11764" max="11764" width="12.875" style="79" customWidth="1"/>
    <col min="11765" max="11768" width="10.375" style="79" customWidth="1"/>
    <col min="11769" max="11769" width="65.25" style="79" customWidth="1"/>
    <col min="11770" max="12017" width="9" style="79"/>
    <col min="12018" max="12018" width="7.125" style="79" customWidth="1"/>
    <col min="12019" max="12019" width="12.75" style="79" customWidth="1"/>
    <col min="12020" max="12020" width="12.875" style="79" customWidth="1"/>
    <col min="12021" max="12024" width="10.375" style="79" customWidth="1"/>
    <col min="12025" max="12025" width="65.25" style="79" customWidth="1"/>
    <col min="12026" max="12273" width="9" style="79"/>
    <col min="12274" max="12274" width="7.125" style="79" customWidth="1"/>
    <col min="12275" max="12275" width="12.75" style="79" customWidth="1"/>
    <col min="12276" max="12276" width="12.875" style="79" customWidth="1"/>
    <col min="12277" max="12280" width="10.375" style="79" customWidth="1"/>
    <col min="12281" max="12281" width="65.25" style="79" customWidth="1"/>
    <col min="12282" max="12529" width="9" style="79"/>
    <col min="12530" max="12530" width="7.125" style="79" customWidth="1"/>
    <col min="12531" max="12531" width="12.75" style="79" customWidth="1"/>
    <col min="12532" max="12532" width="12.875" style="79" customWidth="1"/>
    <col min="12533" max="12536" width="10.375" style="79" customWidth="1"/>
    <col min="12537" max="12537" width="65.25" style="79" customWidth="1"/>
    <col min="12538" max="12785" width="9" style="79"/>
    <col min="12786" max="12786" width="7.125" style="79" customWidth="1"/>
    <col min="12787" max="12787" width="12.75" style="79" customWidth="1"/>
    <col min="12788" max="12788" width="12.875" style="79" customWidth="1"/>
    <col min="12789" max="12792" width="10.375" style="79" customWidth="1"/>
    <col min="12793" max="12793" width="65.25" style="79" customWidth="1"/>
    <col min="12794" max="13041" width="9" style="79"/>
    <col min="13042" max="13042" width="7.125" style="79" customWidth="1"/>
    <col min="13043" max="13043" width="12.75" style="79" customWidth="1"/>
    <col min="13044" max="13044" width="12.875" style="79" customWidth="1"/>
    <col min="13045" max="13048" width="10.375" style="79" customWidth="1"/>
    <col min="13049" max="13049" width="65.25" style="79" customWidth="1"/>
    <col min="13050" max="13297" width="9" style="79"/>
    <col min="13298" max="13298" width="7.125" style="79" customWidth="1"/>
    <col min="13299" max="13299" width="12.75" style="79" customWidth="1"/>
    <col min="13300" max="13300" width="12.875" style="79" customWidth="1"/>
    <col min="13301" max="13304" width="10.375" style="79" customWidth="1"/>
    <col min="13305" max="13305" width="65.25" style="79" customWidth="1"/>
    <col min="13306" max="13553" width="9" style="79"/>
    <col min="13554" max="13554" width="7.125" style="79" customWidth="1"/>
    <col min="13555" max="13555" width="12.75" style="79" customWidth="1"/>
    <col min="13556" max="13556" width="12.875" style="79" customWidth="1"/>
    <col min="13557" max="13560" width="10.375" style="79" customWidth="1"/>
    <col min="13561" max="13561" width="65.25" style="79" customWidth="1"/>
    <col min="13562" max="13809" width="9" style="79"/>
    <col min="13810" max="13810" width="7.125" style="79" customWidth="1"/>
    <col min="13811" max="13811" width="12.75" style="79" customWidth="1"/>
    <col min="13812" max="13812" width="12.875" style="79" customWidth="1"/>
    <col min="13813" max="13816" width="10.375" style="79" customWidth="1"/>
    <col min="13817" max="13817" width="65.25" style="79" customWidth="1"/>
    <col min="13818" max="14065" width="9" style="79"/>
    <col min="14066" max="14066" width="7.125" style="79" customWidth="1"/>
    <col min="14067" max="14067" width="12.75" style="79" customWidth="1"/>
    <col min="14068" max="14068" width="12.875" style="79" customWidth="1"/>
    <col min="14069" max="14072" width="10.375" style="79" customWidth="1"/>
    <col min="14073" max="14073" width="65.25" style="79" customWidth="1"/>
    <col min="14074" max="14321" width="9" style="79"/>
    <col min="14322" max="14322" width="7.125" style="79" customWidth="1"/>
    <col min="14323" max="14323" width="12.75" style="79" customWidth="1"/>
    <col min="14324" max="14324" width="12.875" style="79" customWidth="1"/>
    <col min="14325" max="14328" width="10.375" style="79" customWidth="1"/>
    <col min="14329" max="14329" width="65.25" style="79" customWidth="1"/>
    <col min="14330" max="14577" width="9" style="79"/>
    <col min="14578" max="14578" width="7.125" style="79" customWidth="1"/>
    <col min="14579" max="14579" width="12.75" style="79" customWidth="1"/>
    <col min="14580" max="14580" width="12.875" style="79" customWidth="1"/>
    <col min="14581" max="14584" width="10.375" style="79" customWidth="1"/>
    <col min="14585" max="14585" width="65.25" style="79" customWidth="1"/>
    <col min="14586" max="14833" width="9" style="79"/>
    <col min="14834" max="14834" width="7.125" style="79" customWidth="1"/>
    <col min="14835" max="14835" width="12.75" style="79" customWidth="1"/>
    <col min="14836" max="14836" width="12.875" style="79" customWidth="1"/>
    <col min="14837" max="14840" width="10.375" style="79" customWidth="1"/>
    <col min="14841" max="14841" width="65.25" style="79" customWidth="1"/>
    <col min="14842" max="15089" width="9" style="79"/>
    <col min="15090" max="15090" width="7.125" style="79" customWidth="1"/>
    <col min="15091" max="15091" width="12.75" style="79" customWidth="1"/>
    <col min="15092" max="15092" width="12.875" style="79" customWidth="1"/>
    <col min="15093" max="15096" width="10.375" style="79" customWidth="1"/>
    <col min="15097" max="15097" width="65.25" style="79" customWidth="1"/>
    <col min="15098" max="15345" width="9" style="79"/>
    <col min="15346" max="15346" width="7.125" style="79" customWidth="1"/>
    <col min="15347" max="15347" width="12.75" style="79" customWidth="1"/>
    <col min="15348" max="15348" width="12.875" style="79" customWidth="1"/>
    <col min="15349" max="15352" width="10.375" style="79" customWidth="1"/>
    <col min="15353" max="15353" width="65.25" style="79" customWidth="1"/>
    <col min="15354" max="15601" width="9" style="79"/>
    <col min="15602" max="15602" width="7.125" style="79" customWidth="1"/>
    <col min="15603" max="15603" width="12.75" style="79" customWidth="1"/>
    <col min="15604" max="15604" width="12.875" style="79" customWidth="1"/>
    <col min="15605" max="15608" width="10.375" style="79" customWidth="1"/>
    <col min="15609" max="15609" width="65.25" style="79" customWidth="1"/>
    <col min="15610" max="15857" width="9" style="79"/>
    <col min="15858" max="15858" width="7.125" style="79" customWidth="1"/>
    <col min="15859" max="15859" width="12.75" style="79" customWidth="1"/>
    <col min="15860" max="15860" width="12.875" style="79" customWidth="1"/>
    <col min="15861" max="15864" width="10.375" style="79" customWidth="1"/>
    <col min="15865" max="15865" width="65.25" style="79" customWidth="1"/>
    <col min="15866" max="16113" width="9" style="79"/>
    <col min="16114" max="16114" width="7.125" style="79" customWidth="1"/>
    <col min="16115" max="16115" width="12.75" style="79" customWidth="1"/>
    <col min="16116" max="16116" width="12.875" style="79" customWidth="1"/>
    <col min="16117" max="16120" width="10.375" style="79" customWidth="1"/>
    <col min="16121" max="16121" width="65.25" style="79" customWidth="1"/>
    <col min="16122" max="16384" width="9" style="79"/>
  </cols>
  <sheetData>
    <row r="1" spans="1:8" ht="24" x14ac:dyDescent="0.55000000000000004">
      <c r="H1" s="335" t="s">
        <v>2456</v>
      </c>
    </row>
    <row r="2" spans="1:8" ht="24" x14ac:dyDescent="0.55000000000000004">
      <c r="A2" s="360" t="s">
        <v>1422</v>
      </c>
      <c r="B2" s="360"/>
      <c r="C2" s="360"/>
      <c r="D2" s="360"/>
      <c r="E2" s="360"/>
      <c r="F2" s="360"/>
      <c r="G2" s="360"/>
      <c r="H2" s="360"/>
    </row>
    <row r="3" spans="1:8" ht="24" x14ac:dyDescent="0.55000000000000004">
      <c r="A3" s="361" t="s">
        <v>3372</v>
      </c>
      <c r="B3" s="361"/>
      <c r="C3" s="361"/>
      <c r="D3" s="361"/>
      <c r="E3" s="361"/>
      <c r="F3" s="361"/>
      <c r="G3" s="361"/>
      <c r="H3" s="361"/>
    </row>
    <row r="4" spans="1:8" s="80" customFormat="1" ht="48" x14ac:dyDescent="0.35">
      <c r="A4" s="362" t="s">
        <v>63</v>
      </c>
      <c r="B4" s="362" t="s">
        <v>1423</v>
      </c>
      <c r="C4" s="211" t="s">
        <v>1424</v>
      </c>
      <c r="D4" s="212" t="s">
        <v>1425</v>
      </c>
      <c r="E4" s="364" t="s">
        <v>64</v>
      </c>
      <c r="F4" s="213" t="s">
        <v>65</v>
      </c>
      <c r="G4" s="366" t="s">
        <v>64</v>
      </c>
      <c r="H4" s="362" t="s">
        <v>1426</v>
      </c>
    </row>
    <row r="5" spans="1:8" s="80" customFormat="1" ht="24" x14ac:dyDescent="0.35">
      <c r="A5" s="363"/>
      <c r="B5" s="363"/>
      <c r="C5" s="211" t="s">
        <v>1427</v>
      </c>
      <c r="D5" s="214" t="s">
        <v>1427</v>
      </c>
      <c r="E5" s="365"/>
      <c r="F5" s="213" t="s">
        <v>1427</v>
      </c>
      <c r="G5" s="367"/>
      <c r="H5" s="363"/>
    </row>
    <row r="6" spans="1:8" s="243" customFormat="1" ht="24" x14ac:dyDescent="0.2">
      <c r="A6" s="237">
        <v>1</v>
      </c>
      <c r="B6" s="238" t="s">
        <v>57</v>
      </c>
      <c r="C6" s="239">
        <v>61</v>
      </c>
      <c r="D6" s="212">
        <f>C6-F6</f>
        <v>61</v>
      </c>
      <c r="E6" s="240">
        <f t="shared" ref="E6:E13" si="0">D6/C6*100</f>
        <v>100</v>
      </c>
      <c r="F6" s="213">
        <v>0</v>
      </c>
      <c r="G6" s="241">
        <f t="shared" ref="G6:G12" si="1">F6/C6*100</f>
        <v>0</v>
      </c>
      <c r="H6" s="242"/>
    </row>
    <row r="7" spans="1:8" s="243" customFormat="1" ht="24" x14ac:dyDescent="0.2">
      <c r="A7" s="237">
        <v>2</v>
      </c>
      <c r="B7" s="238" t="s">
        <v>61</v>
      </c>
      <c r="C7" s="239">
        <v>83</v>
      </c>
      <c r="D7" s="212">
        <f t="shared" ref="D7:D12" si="2">C7-F7</f>
        <v>83</v>
      </c>
      <c r="E7" s="240">
        <f t="shared" si="0"/>
        <v>100</v>
      </c>
      <c r="F7" s="213">
        <v>0</v>
      </c>
      <c r="G7" s="241">
        <f t="shared" si="1"/>
        <v>0</v>
      </c>
      <c r="H7" s="242"/>
    </row>
    <row r="8" spans="1:8" ht="24" x14ac:dyDescent="0.55000000000000004">
      <c r="A8" s="172">
        <v>3</v>
      </c>
      <c r="B8" s="143" t="s">
        <v>62</v>
      </c>
      <c r="C8" s="215">
        <v>210</v>
      </c>
      <c r="D8" s="212">
        <f t="shared" si="2"/>
        <v>210</v>
      </c>
      <c r="E8" s="216">
        <f t="shared" si="0"/>
        <v>100</v>
      </c>
      <c r="F8" s="217">
        <v>0</v>
      </c>
      <c r="G8" s="218">
        <f t="shared" si="1"/>
        <v>0</v>
      </c>
      <c r="H8" s="219" t="s">
        <v>1431</v>
      </c>
    </row>
    <row r="9" spans="1:8" ht="24" x14ac:dyDescent="0.55000000000000004">
      <c r="A9" s="172">
        <v>4</v>
      </c>
      <c r="B9" s="143" t="s">
        <v>58</v>
      </c>
      <c r="C9" s="215">
        <v>127</v>
      </c>
      <c r="D9" s="212">
        <f t="shared" si="2"/>
        <v>127</v>
      </c>
      <c r="E9" s="216">
        <f t="shared" si="0"/>
        <v>100</v>
      </c>
      <c r="F9" s="217">
        <v>0</v>
      </c>
      <c r="G9" s="218">
        <f t="shared" si="1"/>
        <v>0</v>
      </c>
      <c r="H9" s="143"/>
    </row>
    <row r="10" spans="1:8" ht="24" x14ac:dyDescent="0.55000000000000004">
      <c r="A10" s="172">
        <v>5</v>
      </c>
      <c r="B10" s="143" t="s">
        <v>60</v>
      </c>
      <c r="C10" s="215">
        <v>74</v>
      </c>
      <c r="D10" s="212">
        <f t="shared" si="2"/>
        <v>74</v>
      </c>
      <c r="E10" s="216">
        <f t="shared" si="0"/>
        <v>100</v>
      </c>
      <c r="F10" s="217">
        <v>0</v>
      </c>
      <c r="G10" s="218">
        <f t="shared" si="1"/>
        <v>0</v>
      </c>
      <c r="H10" s="143"/>
    </row>
    <row r="11" spans="1:8" ht="24" x14ac:dyDescent="0.55000000000000004">
      <c r="A11" s="172">
        <v>6</v>
      </c>
      <c r="B11" s="143" t="s">
        <v>59</v>
      </c>
      <c r="C11" s="215">
        <v>168</v>
      </c>
      <c r="D11" s="212">
        <f t="shared" si="2"/>
        <v>168</v>
      </c>
      <c r="E11" s="216">
        <f t="shared" si="0"/>
        <v>100</v>
      </c>
      <c r="F11" s="217">
        <v>0</v>
      </c>
      <c r="G11" s="218">
        <f t="shared" si="1"/>
        <v>0</v>
      </c>
      <c r="H11" s="143"/>
    </row>
    <row r="12" spans="1:8" ht="24" x14ac:dyDescent="0.55000000000000004">
      <c r="A12" s="172">
        <v>7</v>
      </c>
      <c r="B12" s="143" t="s">
        <v>56</v>
      </c>
      <c r="C12" s="215">
        <v>151</v>
      </c>
      <c r="D12" s="212">
        <f t="shared" si="2"/>
        <v>151</v>
      </c>
      <c r="E12" s="216">
        <f t="shared" si="0"/>
        <v>100</v>
      </c>
      <c r="F12" s="217">
        <v>0</v>
      </c>
      <c r="G12" s="220">
        <f t="shared" si="1"/>
        <v>0</v>
      </c>
      <c r="H12" s="219"/>
    </row>
    <row r="13" spans="1:8" ht="24.75" thickBot="1" x14ac:dyDescent="0.6">
      <c r="A13" s="355" t="s">
        <v>1428</v>
      </c>
      <c r="B13" s="356"/>
      <c r="C13" s="221">
        <f>SUM(C6:C12)</f>
        <v>874</v>
      </c>
      <c r="D13" s="222">
        <f>SUM(D6:D12)</f>
        <v>874</v>
      </c>
      <c r="E13" s="223">
        <f t="shared" si="0"/>
        <v>100</v>
      </c>
      <c r="F13" s="224">
        <f>SUM(F6:F12)</f>
        <v>0</v>
      </c>
      <c r="G13" s="225">
        <f>F13/C13*100</f>
        <v>0</v>
      </c>
      <c r="H13" s="226"/>
    </row>
    <row r="14" spans="1:8" ht="24.75" thickTop="1" x14ac:dyDescent="0.55000000000000004">
      <c r="A14" s="95"/>
      <c r="B14" s="227" t="s">
        <v>1423</v>
      </c>
      <c r="C14" s="101" t="s">
        <v>1429</v>
      </c>
      <c r="D14" s="101" t="s">
        <v>1430</v>
      </c>
      <c r="E14" s="95"/>
      <c r="F14" s="95"/>
      <c r="G14" s="95"/>
      <c r="H14" s="95"/>
    </row>
    <row r="15" spans="1:8" x14ac:dyDescent="0.35">
      <c r="B15" s="81" t="s">
        <v>57</v>
      </c>
      <c r="C15" s="84">
        <f t="shared" ref="C15:C22" si="3">E6</f>
        <v>100</v>
      </c>
      <c r="D15" s="85">
        <f t="shared" ref="D15:D22" si="4">G6</f>
        <v>0</v>
      </c>
    </row>
    <row r="16" spans="1:8" x14ac:dyDescent="0.35">
      <c r="B16" s="81" t="s">
        <v>61</v>
      </c>
      <c r="C16" s="84">
        <f t="shared" si="3"/>
        <v>100</v>
      </c>
      <c r="D16" s="85">
        <f t="shared" si="4"/>
        <v>0</v>
      </c>
    </row>
    <row r="17" spans="2:4" x14ac:dyDescent="0.35">
      <c r="B17" s="81" t="s">
        <v>62</v>
      </c>
      <c r="C17" s="84">
        <f t="shared" si="3"/>
        <v>100</v>
      </c>
      <c r="D17" s="85">
        <f t="shared" si="4"/>
        <v>0</v>
      </c>
    </row>
    <row r="18" spans="2:4" x14ac:dyDescent="0.35">
      <c r="B18" s="81" t="s">
        <v>58</v>
      </c>
      <c r="C18" s="84">
        <f t="shared" si="3"/>
        <v>100</v>
      </c>
      <c r="D18" s="85">
        <f t="shared" si="4"/>
        <v>0</v>
      </c>
    </row>
    <row r="19" spans="2:4" x14ac:dyDescent="0.35">
      <c r="B19" s="81" t="s">
        <v>60</v>
      </c>
      <c r="C19" s="84">
        <f t="shared" si="3"/>
        <v>100</v>
      </c>
      <c r="D19" s="85">
        <f t="shared" si="4"/>
        <v>0</v>
      </c>
    </row>
    <row r="20" spans="2:4" x14ac:dyDescent="0.35">
      <c r="B20" s="81" t="s">
        <v>59</v>
      </c>
      <c r="C20" s="84">
        <f t="shared" si="3"/>
        <v>100</v>
      </c>
      <c r="D20" s="85">
        <f t="shared" si="4"/>
        <v>0</v>
      </c>
    </row>
    <row r="21" spans="2:4" x14ac:dyDescent="0.35">
      <c r="B21" s="81" t="s">
        <v>56</v>
      </c>
      <c r="C21" s="84">
        <f t="shared" si="3"/>
        <v>100</v>
      </c>
      <c r="D21" s="85">
        <f t="shared" si="4"/>
        <v>0</v>
      </c>
    </row>
    <row r="22" spans="2:4" x14ac:dyDescent="0.35">
      <c r="B22" s="82" t="s">
        <v>1428</v>
      </c>
      <c r="C22" s="84">
        <f t="shared" si="3"/>
        <v>100</v>
      </c>
      <c r="D22" s="85">
        <f t="shared" si="4"/>
        <v>0</v>
      </c>
    </row>
    <row r="23" spans="2:4" x14ac:dyDescent="0.35">
      <c r="C23" s="83"/>
    </row>
    <row r="34" spans="1:4" x14ac:dyDescent="0.35">
      <c r="A34" s="86"/>
    </row>
    <row r="35" spans="1:4" x14ac:dyDescent="0.35">
      <c r="A35" s="86"/>
    </row>
    <row r="36" spans="1:4" x14ac:dyDescent="0.35">
      <c r="B36" s="87"/>
      <c r="C36" s="357"/>
      <c r="D36" s="357"/>
    </row>
    <row r="37" spans="1:4" x14ac:dyDescent="0.35">
      <c r="B37" s="86"/>
      <c r="C37" s="358"/>
      <c r="D37" s="358"/>
    </row>
    <row r="38" spans="1:4" x14ac:dyDescent="0.35">
      <c r="B38" s="86"/>
      <c r="C38" s="359"/>
      <c r="D38" s="359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39370078740157483" right="0.23622047244094491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310" t="s">
        <v>1433</v>
      </c>
      <c r="B1" s="311"/>
      <c r="C1" s="311"/>
      <c r="D1" s="311"/>
      <c r="E1" s="312"/>
    </row>
    <row r="2" spans="1:5" x14ac:dyDescent="0.2">
      <c r="A2" s="313" t="s">
        <v>1434</v>
      </c>
      <c r="B2" s="305" t="s">
        <v>1435</v>
      </c>
      <c r="C2" s="306"/>
      <c r="D2" s="304"/>
      <c r="E2" s="314"/>
    </row>
    <row r="3" spans="1:5" x14ac:dyDescent="0.2">
      <c r="A3" s="313" t="s">
        <v>1436</v>
      </c>
      <c r="B3" s="305" t="s">
        <v>1435</v>
      </c>
      <c r="C3" s="306"/>
      <c r="D3" s="304"/>
      <c r="E3" s="314"/>
    </row>
    <row r="4" spans="1:5" ht="14.25" customHeight="1" x14ac:dyDescent="0.2">
      <c r="A4" s="313" t="s">
        <v>1437</v>
      </c>
      <c r="B4" s="372" t="s">
        <v>1438</v>
      </c>
      <c r="C4" s="373"/>
      <c r="D4" s="304"/>
      <c r="E4" s="314"/>
    </row>
    <row r="5" spans="1:5" x14ac:dyDescent="0.2">
      <c r="A5" s="313"/>
      <c r="B5" s="372"/>
      <c r="C5" s="373"/>
      <c r="D5" s="304"/>
      <c r="E5" s="314"/>
    </row>
    <row r="6" spans="1:5" x14ac:dyDescent="0.2">
      <c r="A6" s="376"/>
      <c r="B6" s="377"/>
      <c r="C6" s="377"/>
      <c r="D6" s="377"/>
      <c r="E6" s="378"/>
    </row>
    <row r="7" spans="1:5" x14ac:dyDescent="0.2">
      <c r="A7" s="315" t="s">
        <v>1439</v>
      </c>
      <c r="B7" s="374" t="s">
        <v>55</v>
      </c>
      <c r="C7" s="375"/>
      <c r="D7" s="307" t="s">
        <v>1423</v>
      </c>
      <c r="E7" s="316">
        <v>242248</v>
      </c>
    </row>
    <row r="8" spans="1:5" x14ac:dyDescent="0.2">
      <c r="A8" s="317" t="s">
        <v>1440</v>
      </c>
      <c r="B8" s="370"/>
      <c r="C8" s="371"/>
      <c r="D8" s="308" t="s">
        <v>56</v>
      </c>
      <c r="E8" s="318"/>
    </row>
    <row r="9" spans="1:5" x14ac:dyDescent="0.2">
      <c r="A9" s="319" t="s">
        <v>1441</v>
      </c>
      <c r="B9" s="368"/>
      <c r="C9" s="369"/>
      <c r="D9" s="309" t="s">
        <v>56</v>
      </c>
      <c r="E9" s="320"/>
    </row>
    <row r="10" spans="1:5" x14ac:dyDescent="0.2">
      <c r="A10" s="317" t="s">
        <v>1442</v>
      </c>
      <c r="B10" s="370"/>
      <c r="C10" s="371"/>
      <c r="D10" s="308" t="s">
        <v>56</v>
      </c>
      <c r="E10" s="318"/>
    </row>
    <row r="11" spans="1:5" x14ac:dyDescent="0.2">
      <c r="A11" s="319" t="s">
        <v>1443</v>
      </c>
      <c r="B11" s="368"/>
      <c r="C11" s="369"/>
      <c r="D11" s="309" t="s">
        <v>56</v>
      </c>
      <c r="E11" s="320"/>
    </row>
    <row r="12" spans="1:5" x14ac:dyDescent="0.2">
      <c r="A12" s="317" t="s">
        <v>1444</v>
      </c>
      <c r="B12" s="370"/>
      <c r="C12" s="371"/>
      <c r="D12" s="308" t="s">
        <v>56</v>
      </c>
      <c r="E12" s="318"/>
    </row>
    <row r="13" spans="1:5" x14ac:dyDescent="0.2">
      <c r="A13" s="319" t="s">
        <v>1445</v>
      </c>
      <c r="B13" s="368"/>
      <c r="C13" s="369"/>
      <c r="D13" s="309" t="s">
        <v>56</v>
      </c>
      <c r="E13" s="320"/>
    </row>
    <row r="14" spans="1:5" x14ac:dyDescent="0.2">
      <c r="A14" s="317" t="s">
        <v>1446</v>
      </c>
      <c r="B14" s="370"/>
      <c r="C14" s="371"/>
      <c r="D14" s="308" t="s">
        <v>56</v>
      </c>
      <c r="E14" s="318"/>
    </row>
    <row r="15" spans="1:5" x14ac:dyDescent="0.2">
      <c r="A15" s="319" t="s">
        <v>1447</v>
      </c>
      <c r="B15" s="368"/>
      <c r="C15" s="369"/>
      <c r="D15" s="309" t="s">
        <v>56</v>
      </c>
      <c r="E15" s="320"/>
    </row>
    <row r="16" spans="1:5" x14ac:dyDescent="0.2">
      <c r="A16" s="317" t="s">
        <v>1448</v>
      </c>
      <c r="B16" s="370"/>
      <c r="C16" s="371"/>
      <c r="D16" s="308" t="s">
        <v>56</v>
      </c>
      <c r="E16" s="318"/>
    </row>
    <row r="17" spans="1:5" x14ac:dyDescent="0.2">
      <c r="A17" s="319" t="s">
        <v>1449</v>
      </c>
      <c r="B17" s="368"/>
      <c r="C17" s="369"/>
      <c r="D17" s="309" t="s">
        <v>56</v>
      </c>
      <c r="E17" s="320"/>
    </row>
    <row r="18" spans="1:5" x14ac:dyDescent="0.2">
      <c r="A18" s="317" t="s">
        <v>1450</v>
      </c>
      <c r="B18" s="370"/>
      <c r="C18" s="371"/>
      <c r="D18" s="308" t="s">
        <v>56</v>
      </c>
      <c r="E18" s="318"/>
    </row>
    <row r="19" spans="1:5" x14ac:dyDescent="0.2">
      <c r="A19" s="319" t="s">
        <v>1451</v>
      </c>
      <c r="B19" s="368"/>
      <c r="C19" s="369"/>
      <c r="D19" s="309" t="s">
        <v>56</v>
      </c>
      <c r="E19" s="320"/>
    </row>
    <row r="20" spans="1:5" x14ac:dyDescent="0.2">
      <c r="A20" s="387" t="s">
        <v>1452</v>
      </c>
      <c r="B20" s="389" t="s">
        <v>1453</v>
      </c>
      <c r="C20" s="390"/>
      <c r="D20" s="393" t="s">
        <v>56</v>
      </c>
      <c r="E20" s="321" t="s">
        <v>1454</v>
      </c>
    </row>
    <row r="21" spans="1:5" x14ac:dyDescent="0.2">
      <c r="A21" s="388"/>
      <c r="B21" s="391"/>
      <c r="C21" s="392"/>
      <c r="D21" s="394"/>
      <c r="E21" s="322" t="s">
        <v>1455</v>
      </c>
    </row>
    <row r="22" spans="1:5" x14ac:dyDescent="0.2">
      <c r="A22" s="379" t="s">
        <v>1456</v>
      </c>
      <c r="B22" s="381" t="s">
        <v>1453</v>
      </c>
      <c r="C22" s="382"/>
      <c r="D22" s="385" t="s">
        <v>56</v>
      </c>
      <c r="E22" s="323" t="s">
        <v>1454</v>
      </c>
    </row>
    <row r="23" spans="1:5" x14ac:dyDescent="0.2">
      <c r="A23" s="380"/>
      <c r="B23" s="383"/>
      <c r="C23" s="384"/>
      <c r="D23" s="386"/>
      <c r="E23" s="324" t="s">
        <v>1455</v>
      </c>
    </row>
    <row r="24" spans="1:5" x14ac:dyDescent="0.2">
      <c r="A24" s="387" t="s">
        <v>1457</v>
      </c>
      <c r="B24" s="389" t="s">
        <v>1453</v>
      </c>
      <c r="C24" s="390"/>
      <c r="D24" s="393" t="s">
        <v>56</v>
      </c>
      <c r="E24" s="321" t="s">
        <v>1454</v>
      </c>
    </row>
    <row r="25" spans="1:5" x14ac:dyDescent="0.2">
      <c r="A25" s="388"/>
      <c r="B25" s="391"/>
      <c r="C25" s="392"/>
      <c r="D25" s="394"/>
      <c r="E25" s="322" t="s">
        <v>1455</v>
      </c>
    </row>
    <row r="26" spans="1:5" x14ac:dyDescent="0.2">
      <c r="A26" s="379" t="s">
        <v>1458</v>
      </c>
      <c r="B26" s="381" t="s">
        <v>1453</v>
      </c>
      <c r="C26" s="382"/>
      <c r="D26" s="385" t="s">
        <v>56</v>
      </c>
      <c r="E26" s="323" t="s">
        <v>1454</v>
      </c>
    </row>
    <row r="27" spans="1:5" x14ac:dyDescent="0.2">
      <c r="A27" s="380"/>
      <c r="B27" s="383"/>
      <c r="C27" s="384"/>
      <c r="D27" s="386"/>
      <c r="E27" s="324" t="s">
        <v>1455</v>
      </c>
    </row>
    <row r="28" spans="1:5" x14ac:dyDescent="0.2">
      <c r="A28" s="387" t="s">
        <v>1459</v>
      </c>
      <c r="B28" s="389" t="s">
        <v>1453</v>
      </c>
      <c r="C28" s="390"/>
      <c r="D28" s="393" t="s">
        <v>56</v>
      </c>
      <c r="E28" s="321" t="s">
        <v>1454</v>
      </c>
    </row>
    <row r="29" spans="1:5" x14ac:dyDescent="0.2">
      <c r="A29" s="388"/>
      <c r="B29" s="391"/>
      <c r="C29" s="392"/>
      <c r="D29" s="394"/>
      <c r="E29" s="322" t="s">
        <v>1455</v>
      </c>
    </row>
    <row r="30" spans="1:5" x14ac:dyDescent="0.2">
      <c r="A30" s="379" t="s">
        <v>1460</v>
      </c>
      <c r="B30" s="381" t="s">
        <v>1453</v>
      </c>
      <c r="C30" s="382"/>
      <c r="D30" s="385" t="s">
        <v>56</v>
      </c>
      <c r="E30" s="323" t="s">
        <v>1454</v>
      </c>
    </row>
    <row r="31" spans="1:5" x14ac:dyDescent="0.2">
      <c r="A31" s="380"/>
      <c r="B31" s="383"/>
      <c r="C31" s="384"/>
      <c r="D31" s="386"/>
      <c r="E31" s="324" t="s">
        <v>1455</v>
      </c>
    </row>
    <row r="32" spans="1:5" x14ac:dyDescent="0.2">
      <c r="A32" s="387" t="s">
        <v>1461</v>
      </c>
      <c r="B32" s="389" t="s">
        <v>1453</v>
      </c>
      <c r="C32" s="390"/>
      <c r="D32" s="393" t="s">
        <v>56</v>
      </c>
      <c r="E32" s="321" t="s">
        <v>1454</v>
      </c>
    </row>
    <row r="33" spans="1:5" x14ac:dyDescent="0.2">
      <c r="A33" s="388"/>
      <c r="B33" s="391"/>
      <c r="C33" s="392"/>
      <c r="D33" s="394"/>
      <c r="E33" s="322" t="s">
        <v>1455</v>
      </c>
    </row>
    <row r="34" spans="1:5" x14ac:dyDescent="0.2">
      <c r="A34" s="379" t="s">
        <v>1462</v>
      </c>
      <c r="B34" s="381" t="s">
        <v>1453</v>
      </c>
      <c r="C34" s="382"/>
      <c r="D34" s="385" t="s">
        <v>56</v>
      </c>
      <c r="E34" s="323" t="s">
        <v>1454</v>
      </c>
    </row>
    <row r="35" spans="1:5" x14ac:dyDescent="0.2">
      <c r="A35" s="380"/>
      <c r="B35" s="383"/>
      <c r="C35" s="384"/>
      <c r="D35" s="386"/>
      <c r="E35" s="324" t="s">
        <v>1455</v>
      </c>
    </row>
    <row r="36" spans="1:5" x14ac:dyDescent="0.2">
      <c r="A36" s="387" t="s">
        <v>1463</v>
      </c>
      <c r="B36" s="389" t="s">
        <v>1453</v>
      </c>
      <c r="C36" s="390"/>
      <c r="D36" s="393" t="s">
        <v>56</v>
      </c>
      <c r="E36" s="321" t="s">
        <v>1454</v>
      </c>
    </row>
    <row r="37" spans="1:5" x14ac:dyDescent="0.2">
      <c r="A37" s="388"/>
      <c r="B37" s="391"/>
      <c r="C37" s="392"/>
      <c r="D37" s="394"/>
      <c r="E37" s="322" t="s">
        <v>1455</v>
      </c>
    </row>
    <row r="38" spans="1:5" x14ac:dyDescent="0.2">
      <c r="A38" s="379" t="s">
        <v>1464</v>
      </c>
      <c r="B38" s="381" t="s">
        <v>1453</v>
      </c>
      <c r="C38" s="382"/>
      <c r="D38" s="385" t="s">
        <v>56</v>
      </c>
      <c r="E38" s="323" t="s">
        <v>1454</v>
      </c>
    </row>
    <row r="39" spans="1:5" x14ac:dyDescent="0.2">
      <c r="A39" s="380"/>
      <c r="B39" s="383"/>
      <c r="C39" s="384"/>
      <c r="D39" s="386"/>
      <c r="E39" s="324" t="s">
        <v>1455</v>
      </c>
    </row>
    <row r="40" spans="1:5" x14ac:dyDescent="0.2">
      <c r="A40" s="387" t="s">
        <v>1465</v>
      </c>
      <c r="B40" s="389" t="s">
        <v>1453</v>
      </c>
      <c r="C40" s="390"/>
      <c r="D40" s="393" t="s">
        <v>56</v>
      </c>
      <c r="E40" s="321" t="s">
        <v>1454</v>
      </c>
    </row>
    <row r="41" spans="1:5" x14ac:dyDescent="0.2">
      <c r="A41" s="388"/>
      <c r="B41" s="391"/>
      <c r="C41" s="392"/>
      <c r="D41" s="394"/>
      <c r="E41" s="322" t="s">
        <v>1455</v>
      </c>
    </row>
    <row r="42" spans="1:5" x14ac:dyDescent="0.2">
      <c r="A42" s="379" t="s">
        <v>1466</v>
      </c>
      <c r="B42" s="381" t="s">
        <v>1453</v>
      </c>
      <c r="C42" s="382"/>
      <c r="D42" s="385" t="s">
        <v>56</v>
      </c>
      <c r="E42" s="323" t="s">
        <v>1454</v>
      </c>
    </row>
    <row r="43" spans="1:5" x14ac:dyDescent="0.2">
      <c r="A43" s="380"/>
      <c r="B43" s="383"/>
      <c r="C43" s="384"/>
      <c r="D43" s="386"/>
      <c r="E43" s="324" t="s">
        <v>1455</v>
      </c>
    </row>
    <row r="44" spans="1:5" x14ac:dyDescent="0.2">
      <c r="A44" s="387" t="s">
        <v>1467</v>
      </c>
      <c r="B44" s="389" t="s">
        <v>1453</v>
      </c>
      <c r="C44" s="390"/>
      <c r="D44" s="393" t="s">
        <v>56</v>
      </c>
      <c r="E44" s="321" t="s">
        <v>1454</v>
      </c>
    </row>
    <row r="45" spans="1:5" x14ac:dyDescent="0.2">
      <c r="A45" s="388"/>
      <c r="B45" s="391"/>
      <c r="C45" s="392"/>
      <c r="D45" s="394"/>
      <c r="E45" s="322" t="s">
        <v>1455</v>
      </c>
    </row>
    <row r="46" spans="1:5" x14ac:dyDescent="0.2">
      <c r="A46" s="379" t="s">
        <v>1468</v>
      </c>
      <c r="B46" s="381" t="s">
        <v>1453</v>
      </c>
      <c r="C46" s="382"/>
      <c r="D46" s="385" t="s">
        <v>56</v>
      </c>
      <c r="E46" s="323" t="s">
        <v>1454</v>
      </c>
    </row>
    <row r="47" spans="1:5" x14ac:dyDescent="0.2">
      <c r="A47" s="380"/>
      <c r="B47" s="383"/>
      <c r="C47" s="384"/>
      <c r="D47" s="386"/>
      <c r="E47" s="324" t="s">
        <v>1455</v>
      </c>
    </row>
    <row r="48" spans="1:5" x14ac:dyDescent="0.2">
      <c r="A48" s="387" t="s">
        <v>1469</v>
      </c>
      <c r="B48" s="389" t="s">
        <v>1453</v>
      </c>
      <c r="C48" s="390"/>
      <c r="D48" s="393" t="s">
        <v>56</v>
      </c>
      <c r="E48" s="321" t="s">
        <v>1454</v>
      </c>
    </row>
    <row r="49" spans="1:5" x14ac:dyDescent="0.2">
      <c r="A49" s="388"/>
      <c r="B49" s="391"/>
      <c r="C49" s="392"/>
      <c r="D49" s="394"/>
      <c r="E49" s="322" t="s">
        <v>1455</v>
      </c>
    </row>
    <row r="50" spans="1:5" x14ac:dyDescent="0.2">
      <c r="A50" s="379" t="s">
        <v>1470</v>
      </c>
      <c r="B50" s="381" t="s">
        <v>1453</v>
      </c>
      <c r="C50" s="382"/>
      <c r="D50" s="385" t="s">
        <v>56</v>
      </c>
      <c r="E50" s="323" t="s">
        <v>1454</v>
      </c>
    </row>
    <row r="51" spans="1:5" x14ac:dyDescent="0.2">
      <c r="A51" s="380"/>
      <c r="B51" s="383"/>
      <c r="C51" s="384"/>
      <c r="D51" s="386"/>
      <c r="E51" s="324" t="s">
        <v>1455</v>
      </c>
    </row>
    <row r="52" spans="1:5" x14ac:dyDescent="0.2">
      <c r="A52" s="387" t="s">
        <v>1471</v>
      </c>
      <c r="B52" s="389" t="s">
        <v>1453</v>
      </c>
      <c r="C52" s="390"/>
      <c r="D52" s="393" t="s">
        <v>56</v>
      </c>
      <c r="E52" s="321" t="s">
        <v>1454</v>
      </c>
    </row>
    <row r="53" spans="1:5" x14ac:dyDescent="0.2">
      <c r="A53" s="388"/>
      <c r="B53" s="391"/>
      <c r="C53" s="392"/>
      <c r="D53" s="394"/>
      <c r="E53" s="322" t="s">
        <v>1455</v>
      </c>
    </row>
    <row r="54" spans="1:5" x14ac:dyDescent="0.2">
      <c r="A54" s="379" t="s">
        <v>1472</v>
      </c>
      <c r="B54" s="381" t="s">
        <v>1453</v>
      </c>
      <c r="C54" s="382"/>
      <c r="D54" s="385" t="s">
        <v>56</v>
      </c>
      <c r="E54" s="323" t="s">
        <v>1454</v>
      </c>
    </row>
    <row r="55" spans="1:5" x14ac:dyDescent="0.2">
      <c r="A55" s="380"/>
      <c r="B55" s="383"/>
      <c r="C55" s="384"/>
      <c r="D55" s="386"/>
      <c r="E55" s="324" t="s">
        <v>1455</v>
      </c>
    </row>
    <row r="56" spans="1:5" x14ac:dyDescent="0.2">
      <c r="A56" s="387" t="s">
        <v>1473</v>
      </c>
      <c r="B56" s="389" t="s">
        <v>1453</v>
      </c>
      <c r="C56" s="390"/>
      <c r="D56" s="393" t="s">
        <v>56</v>
      </c>
      <c r="E56" s="321" t="s">
        <v>1454</v>
      </c>
    </row>
    <row r="57" spans="1:5" x14ac:dyDescent="0.2">
      <c r="A57" s="388"/>
      <c r="B57" s="391"/>
      <c r="C57" s="392"/>
      <c r="D57" s="394"/>
      <c r="E57" s="322" t="s">
        <v>1455</v>
      </c>
    </row>
    <row r="58" spans="1:5" x14ac:dyDescent="0.2">
      <c r="A58" s="379" t="s">
        <v>1474</v>
      </c>
      <c r="B58" s="381" t="s">
        <v>1453</v>
      </c>
      <c r="C58" s="382"/>
      <c r="D58" s="385" t="s">
        <v>56</v>
      </c>
      <c r="E58" s="323" t="s">
        <v>1454</v>
      </c>
    </row>
    <row r="59" spans="1:5" x14ac:dyDescent="0.2">
      <c r="A59" s="380"/>
      <c r="B59" s="383"/>
      <c r="C59" s="384"/>
      <c r="D59" s="386"/>
      <c r="E59" s="324" t="s">
        <v>1455</v>
      </c>
    </row>
    <row r="60" spans="1:5" x14ac:dyDescent="0.2">
      <c r="A60" s="387" t="s">
        <v>1475</v>
      </c>
      <c r="B60" s="389" t="s">
        <v>1453</v>
      </c>
      <c r="C60" s="390"/>
      <c r="D60" s="393" t="s">
        <v>56</v>
      </c>
      <c r="E60" s="321" t="s">
        <v>1454</v>
      </c>
    </row>
    <row r="61" spans="1:5" x14ac:dyDescent="0.2">
      <c r="A61" s="388"/>
      <c r="B61" s="391"/>
      <c r="C61" s="392"/>
      <c r="D61" s="394"/>
      <c r="E61" s="322" t="s">
        <v>1455</v>
      </c>
    </row>
    <row r="62" spans="1:5" x14ac:dyDescent="0.2">
      <c r="A62" s="379" t="s">
        <v>1476</v>
      </c>
      <c r="B62" s="381" t="s">
        <v>1453</v>
      </c>
      <c r="C62" s="382"/>
      <c r="D62" s="385" t="s">
        <v>56</v>
      </c>
      <c r="E62" s="323" t="s">
        <v>1454</v>
      </c>
    </row>
    <row r="63" spans="1:5" x14ac:dyDescent="0.2">
      <c r="A63" s="380"/>
      <c r="B63" s="383"/>
      <c r="C63" s="384"/>
      <c r="D63" s="386"/>
      <c r="E63" s="324" t="s">
        <v>1455</v>
      </c>
    </row>
    <row r="64" spans="1:5" x14ac:dyDescent="0.2">
      <c r="A64" s="387" t="s">
        <v>1477</v>
      </c>
      <c r="B64" s="389" t="s">
        <v>1453</v>
      </c>
      <c r="C64" s="390"/>
      <c r="D64" s="393" t="s">
        <v>56</v>
      </c>
      <c r="E64" s="321" t="s">
        <v>1454</v>
      </c>
    </row>
    <row r="65" spans="1:5" x14ac:dyDescent="0.2">
      <c r="A65" s="388"/>
      <c r="B65" s="391"/>
      <c r="C65" s="392"/>
      <c r="D65" s="394"/>
      <c r="E65" s="322" t="s">
        <v>1455</v>
      </c>
    </row>
    <row r="66" spans="1:5" x14ac:dyDescent="0.2">
      <c r="A66" s="379" t="s">
        <v>1478</v>
      </c>
      <c r="B66" s="381" t="s">
        <v>1479</v>
      </c>
      <c r="C66" s="382"/>
      <c r="D66" s="385" t="s">
        <v>56</v>
      </c>
      <c r="E66" s="323" t="s">
        <v>1454</v>
      </c>
    </row>
    <row r="67" spans="1:5" x14ac:dyDescent="0.2">
      <c r="A67" s="380"/>
      <c r="B67" s="383"/>
      <c r="C67" s="384"/>
      <c r="D67" s="386"/>
      <c r="E67" s="324" t="s">
        <v>1455</v>
      </c>
    </row>
    <row r="68" spans="1:5" x14ac:dyDescent="0.2">
      <c r="A68" s="387" t="s">
        <v>1480</v>
      </c>
      <c r="B68" s="389" t="s">
        <v>1479</v>
      </c>
      <c r="C68" s="390"/>
      <c r="D68" s="393" t="s">
        <v>56</v>
      </c>
      <c r="E68" s="321" t="s">
        <v>1454</v>
      </c>
    </row>
    <row r="69" spans="1:5" x14ac:dyDescent="0.2">
      <c r="A69" s="388"/>
      <c r="B69" s="391"/>
      <c r="C69" s="392"/>
      <c r="D69" s="394"/>
      <c r="E69" s="322" t="s">
        <v>1455</v>
      </c>
    </row>
    <row r="70" spans="1:5" x14ac:dyDescent="0.2">
      <c r="A70" s="379" t="s">
        <v>1481</v>
      </c>
      <c r="B70" s="381" t="s">
        <v>1479</v>
      </c>
      <c r="C70" s="382"/>
      <c r="D70" s="385" t="s">
        <v>56</v>
      </c>
      <c r="E70" s="323" t="s">
        <v>1454</v>
      </c>
    </row>
    <row r="71" spans="1:5" x14ac:dyDescent="0.2">
      <c r="A71" s="380"/>
      <c r="B71" s="383"/>
      <c r="C71" s="384"/>
      <c r="D71" s="386"/>
      <c r="E71" s="324" t="s">
        <v>1455</v>
      </c>
    </row>
    <row r="72" spans="1:5" x14ac:dyDescent="0.2">
      <c r="A72" s="387" t="s">
        <v>1482</v>
      </c>
      <c r="B72" s="389" t="s">
        <v>1479</v>
      </c>
      <c r="C72" s="390"/>
      <c r="D72" s="393" t="s">
        <v>56</v>
      </c>
      <c r="E72" s="321" t="s">
        <v>1454</v>
      </c>
    </row>
    <row r="73" spans="1:5" x14ac:dyDescent="0.2">
      <c r="A73" s="388"/>
      <c r="B73" s="391"/>
      <c r="C73" s="392"/>
      <c r="D73" s="394"/>
      <c r="E73" s="322" t="s">
        <v>1455</v>
      </c>
    </row>
    <row r="74" spans="1:5" x14ac:dyDescent="0.2">
      <c r="A74" s="379" t="s">
        <v>1483</v>
      </c>
      <c r="B74" s="381" t="s">
        <v>1479</v>
      </c>
      <c r="C74" s="382"/>
      <c r="D74" s="385" t="s">
        <v>56</v>
      </c>
      <c r="E74" s="323" t="s">
        <v>1454</v>
      </c>
    </row>
    <row r="75" spans="1:5" x14ac:dyDescent="0.2">
      <c r="A75" s="380"/>
      <c r="B75" s="383"/>
      <c r="C75" s="384"/>
      <c r="D75" s="386"/>
      <c r="E75" s="324" t="s">
        <v>1455</v>
      </c>
    </row>
    <row r="76" spans="1:5" x14ac:dyDescent="0.2">
      <c r="A76" s="387" t="s">
        <v>1484</v>
      </c>
      <c r="B76" s="389" t="s">
        <v>1479</v>
      </c>
      <c r="C76" s="390"/>
      <c r="D76" s="393" t="s">
        <v>56</v>
      </c>
      <c r="E76" s="321" t="s">
        <v>1454</v>
      </c>
    </row>
    <row r="77" spans="1:5" x14ac:dyDescent="0.2">
      <c r="A77" s="388"/>
      <c r="B77" s="391"/>
      <c r="C77" s="392"/>
      <c r="D77" s="394"/>
      <c r="E77" s="322" t="s">
        <v>1455</v>
      </c>
    </row>
    <row r="78" spans="1:5" x14ac:dyDescent="0.2">
      <c r="A78" s="379" t="s">
        <v>1485</v>
      </c>
      <c r="B78" s="381" t="s">
        <v>1479</v>
      </c>
      <c r="C78" s="382"/>
      <c r="D78" s="385" t="s">
        <v>56</v>
      </c>
      <c r="E78" s="323" t="s">
        <v>1454</v>
      </c>
    </row>
    <row r="79" spans="1:5" x14ac:dyDescent="0.2">
      <c r="A79" s="380"/>
      <c r="B79" s="383"/>
      <c r="C79" s="384"/>
      <c r="D79" s="386"/>
      <c r="E79" s="324" t="s">
        <v>1455</v>
      </c>
    </row>
    <row r="80" spans="1:5" x14ac:dyDescent="0.2">
      <c r="A80" s="387" t="s">
        <v>1486</v>
      </c>
      <c r="B80" s="389" t="s">
        <v>1479</v>
      </c>
      <c r="C80" s="390"/>
      <c r="D80" s="393" t="s">
        <v>56</v>
      </c>
      <c r="E80" s="321" t="s">
        <v>1454</v>
      </c>
    </row>
    <row r="81" spans="1:5" x14ac:dyDescent="0.2">
      <c r="A81" s="388"/>
      <c r="B81" s="391"/>
      <c r="C81" s="392"/>
      <c r="D81" s="394"/>
      <c r="E81" s="322" t="s">
        <v>1455</v>
      </c>
    </row>
    <row r="82" spans="1:5" x14ac:dyDescent="0.2">
      <c r="A82" s="379" t="s">
        <v>1487</v>
      </c>
      <c r="B82" s="381" t="s">
        <v>1479</v>
      </c>
      <c r="C82" s="382"/>
      <c r="D82" s="385" t="s">
        <v>56</v>
      </c>
      <c r="E82" s="323" t="s">
        <v>1454</v>
      </c>
    </row>
    <row r="83" spans="1:5" x14ac:dyDescent="0.2">
      <c r="A83" s="380"/>
      <c r="B83" s="383"/>
      <c r="C83" s="384"/>
      <c r="D83" s="386"/>
      <c r="E83" s="324" t="s">
        <v>1455</v>
      </c>
    </row>
    <row r="84" spans="1:5" x14ac:dyDescent="0.2">
      <c r="A84" s="387" t="s">
        <v>1488</v>
      </c>
      <c r="B84" s="389" t="s">
        <v>1489</v>
      </c>
      <c r="C84" s="390"/>
      <c r="D84" s="393" t="s">
        <v>56</v>
      </c>
      <c r="E84" s="321" t="s">
        <v>1454</v>
      </c>
    </row>
    <row r="85" spans="1:5" x14ac:dyDescent="0.2">
      <c r="A85" s="388"/>
      <c r="B85" s="391"/>
      <c r="C85" s="392"/>
      <c r="D85" s="394"/>
      <c r="E85" s="322" t="s">
        <v>1455</v>
      </c>
    </row>
    <row r="86" spans="1:5" x14ac:dyDescent="0.2">
      <c r="A86" s="379" t="s">
        <v>1490</v>
      </c>
      <c r="B86" s="381" t="s">
        <v>1489</v>
      </c>
      <c r="C86" s="382"/>
      <c r="D86" s="385" t="s">
        <v>56</v>
      </c>
      <c r="E86" s="323" t="s">
        <v>1454</v>
      </c>
    </row>
    <row r="87" spans="1:5" x14ac:dyDescent="0.2">
      <c r="A87" s="380"/>
      <c r="B87" s="383"/>
      <c r="C87" s="384"/>
      <c r="D87" s="386"/>
      <c r="E87" s="324" t="s">
        <v>1455</v>
      </c>
    </row>
    <row r="88" spans="1:5" x14ac:dyDescent="0.2">
      <c r="A88" s="387" t="s">
        <v>1491</v>
      </c>
      <c r="B88" s="389" t="s">
        <v>1489</v>
      </c>
      <c r="C88" s="390"/>
      <c r="D88" s="393" t="s">
        <v>56</v>
      </c>
      <c r="E88" s="321" t="s">
        <v>1454</v>
      </c>
    </row>
    <row r="89" spans="1:5" x14ac:dyDescent="0.2">
      <c r="A89" s="388"/>
      <c r="B89" s="391"/>
      <c r="C89" s="392"/>
      <c r="D89" s="394"/>
      <c r="E89" s="322" t="s">
        <v>1455</v>
      </c>
    </row>
    <row r="90" spans="1:5" x14ac:dyDescent="0.2">
      <c r="A90" s="379" t="s">
        <v>1492</v>
      </c>
      <c r="B90" s="381" t="s">
        <v>1489</v>
      </c>
      <c r="C90" s="382"/>
      <c r="D90" s="385" t="s">
        <v>56</v>
      </c>
      <c r="E90" s="323" t="s">
        <v>1454</v>
      </c>
    </row>
    <row r="91" spans="1:5" x14ac:dyDescent="0.2">
      <c r="A91" s="380"/>
      <c r="B91" s="383"/>
      <c r="C91" s="384"/>
      <c r="D91" s="386"/>
      <c r="E91" s="324" t="s">
        <v>1455</v>
      </c>
    </row>
    <row r="92" spans="1:5" x14ac:dyDescent="0.2">
      <c r="A92" s="387" t="s">
        <v>1493</v>
      </c>
      <c r="B92" s="389" t="s">
        <v>1489</v>
      </c>
      <c r="C92" s="390"/>
      <c r="D92" s="393" t="s">
        <v>56</v>
      </c>
      <c r="E92" s="321" t="s">
        <v>1454</v>
      </c>
    </row>
    <row r="93" spans="1:5" x14ac:dyDescent="0.2">
      <c r="A93" s="388"/>
      <c r="B93" s="391"/>
      <c r="C93" s="392"/>
      <c r="D93" s="394"/>
      <c r="E93" s="322" t="s">
        <v>1455</v>
      </c>
    </row>
    <row r="94" spans="1:5" x14ac:dyDescent="0.2">
      <c r="A94" s="379" t="s">
        <v>1494</v>
      </c>
      <c r="B94" s="381" t="s">
        <v>1489</v>
      </c>
      <c r="C94" s="382"/>
      <c r="D94" s="385" t="s">
        <v>56</v>
      </c>
      <c r="E94" s="323" t="s">
        <v>1454</v>
      </c>
    </row>
    <row r="95" spans="1:5" x14ac:dyDescent="0.2">
      <c r="A95" s="380"/>
      <c r="B95" s="383"/>
      <c r="C95" s="384"/>
      <c r="D95" s="386"/>
      <c r="E95" s="324" t="s">
        <v>1455</v>
      </c>
    </row>
    <row r="96" spans="1:5" x14ac:dyDescent="0.2">
      <c r="A96" s="387" t="s">
        <v>1495</v>
      </c>
      <c r="B96" s="389" t="s">
        <v>1489</v>
      </c>
      <c r="C96" s="390"/>
      <c r="D96" s="393" t="s">
        <v>56</v>
      </c>
      <c r="E96" s="321" t="s">
        <v>1454</v>
      </c>
    </row>
    <row r="97" spans="1:5" x14ac:dyDescent="0.2">
      <c r="A97" s="388"/>
      <c r="B97" s="391"/>
      <c r="C97" s="392"/>
      <c r="D97" s="394"/>
      <c r="E97" s="322" t="s">
        <v>1455</v>
      </c>
    </row>
    <row r="98" spans="1:5" x14ac:dyDescent="0.2">
      <c r="A98" s="379" t="s">
        <v>1496</v>
      </c>
      <c r="B98" s="381" t="s">
        <v>1489</v>
      </c>
      <c r="C98" s="382"/>
      <c r="D98" s="385" t="s">
        <v>56</v>
      </c>
      <c r="E98" s="323" t="s">
        <v>1454</v>
      </c>
    </row>
    <row r="99" spans="1:5" x14ac:dyDescent="0.2">
      <c r="A99" s="380"/>
      <c r="B99" s="383"/>
      <c r="C99" s="384"/>
      <c r="D99" s="386"/>
      <c r="E99" s="324" t="s">
        <v>1455</v>
      </c>
    </row>
    <row r="100" spans="1:5" x14ac:dyDescent="0.2">
      <c r="A100" s="387" t="s">
        <v>1497</v>
      </c>
      <c r="B100" s="389" t="s">
        <v>1489</v>
      </c>
      <c r="C100" s="390"/>
      <c r="D100" s="393" t="s">
        <v>56</v>
      </c>
      <c r="E100" s="321" t="s">
        <v>1454</v>
      </c>
    </row>
    <row r="101" spans="1:5" x14ac:dyDescent="0.2">
      <c r="A101" s="388"/>
      <c r="B101" s="391"/>
      <c r="C101" s="392"/>
      <c r="D101" s="394"/>
      <c r="E101" s="322" t="s">
        <v>1455</v>
      </c>
    </row>
    <row r="102" spans="1:5" x14ac:dyDescent="0.2">
      <c r="A102" s="379" t="s">
        <v>1498</v>
      </c>
      <c r="B102" s="381" t="s">
        <v>1489</v>
      </c>
      <c r="C102" s="382"/>
      <c r="D102" s="385" t="s">
        <v>56</v>
      </c>
      <c r="E102" s="323" t="s">
        <v>1454</v>
      </c>
    </row>
    <row r="103" spans="1:5" x14ac:dyDescent="0.2">
      <c r="A103" s="380"/>
      <c r="B103" s="383"/>
      <c r="C103" s="384"/>
      <c r="D103" s="386"/>
      <c r="E103" s="324" t="s">
        <v>1455</v>
      </c>
    </row>
    <row r="104" spans="1:5" x14ac:dyDescent="0.2">
      <c r="A104" s="387" t="s">
        <v>1499</v>
      </c>
      <c r="B104" s="389" t="s">
        <v>1489</v>
      </c>
      <c r="C104" s="390"/>
      <c r="D104" s="393" t="s">
        <v>56</v>
      </c>
      <c r="E104" s="321" t="s">
        <v>1454</v>
      </c>
    </row>
    <row r="105" spans="1:5" x14ac:dyDescent="0.2">
      <c r="A105" s="388"/>
      <c r="B105" s="391"/>
      <c r="C105" s="392"/>
      <c r="D105" s="394"/>
      <c r="E105" s="322" t="s">
        <v>1455</v>
      </c>
    </row>
    <row r="106" spans="1:5" x14ac:dyDescent="0.2">
      <c r="A106" s="379" t="s">
        <v>1500</v>
      </c>
      <c r="B106" s="381" t="s">
        <v>1489</v>
      </c>
      <c r="C106" s="382"/>
      <c r="D106" s="385" t="s">
        <v>56</v>
      </c>
      <c r="E106" s="323" t="s">
        <v>1454</v>
      </c>
    </row>
    <row r="107" spans="1:5" x14ac:dyDescent="0.2">
      <c r="A107" s="380"/>
      <c r="B107" s="383"/>
      <c r="C107" s="384"/>
      <c r="D107" s="386"/>
      <c r="E107" s="324" t="s">
        <v>1455</v>
      </c>
    </row>
    <row r="108" spans="1:5" x14ac:dyDescent="0.2">
      <c r="A108" s="387" t="s">
        <v>1501</v>
      </c>
      <c r="B108" s="389" t="s">
        <v>1489</v>
      </c>
      <c r="C108" s="390"/>
      <c r="D108" s="393" t="s">
        <v>56</v>
      </c>
      <c r="E108" s="321" t="s">
        <v>1454</v>
      </c>
    </row>
    <row r="109" spans="1:5" x14ac:dyDescent="0.2">
      <c r="A109" s="388"/>
      <c r="B109" s="391"/>
      <c r="C109" s="392"/>
      <c r="D109" s="394"/>
      <c r="E109" s="322" t="s">
        <v>1455</v>
      </c>
    </row>
    <row r="110" spans="1:5" x14ac:dyDescent="0.2">
      <c r="A110" s="379" t="s">
        <v>1502</v>
      </c>
      <c r="B110" s="381" t="s">
        <v>1489</v>
      </c>
      <c r="C110" s="382"/>
      <c r="D110" s="385" t="s">
        <v>56</v>
      </c>
      <c r="E110" s="323" t="s">
        <v>1454</v>
      </c>
    </row>
    <row r="111" spans="1:5" x14ac:dyDescent="0.2">
      <c r="A111" s="380"/>
      <c r="B111" s="383"/>
      <c r="C111" s="384"/>
      <c r="D111" s="386"/>
      <c r="E111" s="324" t="s">
        <v>1455</v>
      </c>
    </row>
    <row r="112" spans="1:5" x14ac:dyDescent="0.2">
      <c r="A112" s="387" t="s">
        <v>1503</v>
      </c>
      <c r="B112" s="389" t="s">
        <v>1489</v>
      </c>
      <c r="C112" s="390"/>
      <c r="D112" s="393" t="s">
        <v>56</v>
      </c>
      <c r="E112" s="321" t="s">
        <v>1454</v>
      </c>
    </row>
    <row r="113" spans="1:5" x14ac:dyDescent="0.2">
      <c r="A113" s="388"/>
      <c r="B113" s="391"/>
      <c r="C113" s="392"/>
      <c r="D113" s="394"/>
      <c r="E113" s="322" t="s">
        <v>1455</v>
      </c>
    </row>
    <row r="114" spans="1:5" x14ac:dyDescent="0.2">
      <c r="A114" s="379" t="s">
        <v>1504</v>
      </c>
      <c r="B114" s="381" t="s">
        <v>1489</v>
      </c>
      <c r="C114" s="382"/>
      <c r="D114" s="385" t="s">
        <v>56</v>
      </c>
      <c r="E114" s="323" t="s">
        <v>1454</v>
      </c>
    </row>
    <row r="115" spans="1:5" x14ac:dyDescent="0.2">
      <c r="A115" s="380"/>
      <c r="B115" s="383"/>
      <c r="C115" s="384"/>
      <c r="D115" s="386"/>
      <c r="E115" s="324" t="s">
        <v>1455</v>
      </c>
    </row>
    <row r="116" spans="1:5" x14ac:dyDescent="0.2">
      <c r="A116" s="387" t="s">
        <v>1505</v>
      </c>
      <c r="B116" s="389" t="s">
        <v>1489</v>
      </c>
      <c r="C116" s="390"/>
      <c r="D116" s="393" t="s">
        <v>56</v>
      </c>
      <c r="E116" s="321" t="s">
        <v>1454</v>
      </c>
    </row>
    <row r="117" spans="1:5" x14ac:dyDescent="0.2">
      <c r="A117" s="388"/>
      <c r="B117" s="391"/>
      <c r="C117" s="392"/>
      <c r="D117" s="394"/>
      <c r="E117" s="322" t="s">
        <v>1455</v>
      </c>
    </row>
    <row r="118" spans="1:5" x14ac:dyDescent="0.2">
      <c r="A118" s="379" t="s">
        <v>1506</v>
      </c>
      <c r="B118" s="381" t="s">
        <v>1507</v>
      </c>
      <c r="C118" s="382"/>
      <c r="D118" s="385" t="s">
        <v>56</v>
      </c>
      <c r="E118" s="323" t="s">
        <v>1454</v>
      </c>
    </row>
    <row r="119" spans="1:5" x14ac:dyDescent="0.2">
      <c r="A119" s="380"/>
      <c r="B119" s="383"/>
      <c r="C119" s="384"/>
      <c r="D119" s="386"/>
      <c r="E119" s="324" t="s">
        <v>1455</v>
      </c>
    </row>
    <row r="120" spans="1:5" x14ac:dyDescent="0.2">
      <c r="A120" s="387" t="s">
        <v>1508</v>
      </c>
      <c r="B120" s="389" t="s">
        <v>1507</v>
      </c>
      <c r="C120" s="390"/>
      <c r="D120" s="393" t="s">
        <v>56</v>
      </c>
      <c r="E120" s="321" t="s">
        <v>1454</v>
      </c>
    </row>
    <row r="121" spans="1:5" x14ac:dyDescent="0.2">
      <c r="A121" s="388"/>
      <c r="B121" s="391"/>
      <c r="C121" s="392"/>
      <c r="D121" s="394"/>
      <c r="E121" s="322" t="s">
        <v>1455</v>
      </c>
    </row>
    <row r="122" spans="1:5" x14ac:dyDescent="0.2">
      <c r="A122" s="379" t="s">
        <v>1509</v>
      </c>
      <c r="B122" s="381" t="s">
        <v>1507</v>
      </c>
      <c r="C122" s="382"/>
      <c r="D122" s="385" t="s">
        <v>56</v>
      </c>
      <c r="E122" s="323" t="s">
        <v>1454</v>
      </c>
    </row>
    <row r="123" spans="1:5" x14ac:dyDescent="0.2">
      <c r="A123" s="380"/>
      <c r="B123" s="383"/>
      <c r="C123" s="384"/>
      <c r="D123" s="386"/>
      <c r="E123" s="324" t="s">
        <v>1455</v>
      </c>
    </row>
    <row r="124" spans="1:5" x14ac:dyDescent="0.2">
      <c r="A124" s="387" t="s">
        <v>1510</v>
      </c>
      <c r="B124" s="389" t="s">
        <v>1507</v>
      </c>
      <c r="C124" s="390"/>
      <c r="D124" s="393" t="s">
        <v>56</v>
      </c>
      <c r="E124" s="321" t="s">
        <v>1454</v>
      </c>
    </row>
    <row r="125" spans="1:5" x14ac:dyDescent="0.2">
      <c r="A125" s="388"/>
      <c r="B125" s="391"/>
      <c r="C125" s="392"/>
      <c r="D125" s="394"/>
      <c r="E125" s="322" t="s">
        <v>1455</v>
      </c>
    </row>
    <row r="126" spans="1:5" x14ac:dyDescent="0.2">
      <c r="A126" s="379" t="s">
        <v>1511</v>
      </c>
      <c r="B126" s="381" t="s">
        <v>1507</v>
      </c>
      <c r="C126" s="382"/>
      <c r="D126" s="385" t="s">
        <v>56</v>
      </c>
      <c r="E126" s="323" t="s">
        <v>1454</v>
      </c>
    </row>
    <row r="127" spans="1:5" x14ac:dyDescent="0.2">
      <c r="A127" s="380"/>
      <c r="B127" s="383"/>
      <c r="C127" s="384"/>
      <c r="D127" s="386"/>
      <c r="E127" s="324" t="s">
        <v>1455</v>
      </c>
    </row>
    <row r="128" spans="1:5" x14ac:dyDescent="0.2">
      <c r="A128" s="387" t="s">
        <v>1512</v>
      </c>
      <c r="B128" s="389" t="s">
        <v>1507</v>
      </c>
      <c r="C128" s="390"/>
      <c r="D128" s="393" t="s">
        <v>56</v>
      </c>
      <c r="E128" s="321" t="s">
        <v>1454</v>
      </c>
    </row>
    <row r="129" spans="1:5" x14ac:dyDescent="0.2">
      <c r="A129" s="388"/>
      <c r="B129" s="391"/>
      <c r="C129" s="392"/>
      <c r="D129" s="394"/>
      <c r="E129" s="322" t="s">
        <v>1455</v>
      </c>
    </row>
    <row r="130" spans="1:5" x14ac:dyDescent="0.2">
      <c r="A130" s="379" t="s">
        <v>1513</v>
      </c>
      <c r="B130" s="381" t="s">
        <v>1507</v>
      </c>
      <c r="C130" s="382"/>
      <c r="D130" s="385" t="s">
        <v>56</v>
      </c>
      <c r="E130" s="323" t="s">
        <v>1454</v>
      </c>
    </row>
    <row r="131" spans="1:5" x14ac:dyDescent="0.2">
      <c r="A131" s="380"/>
      <c r="B131" s="383"/>
      <c r="C131" s="384"/>
      <c r="D131" s="386"/>
      <c r="E131" s="324" t="s">
        <v>1455</v>
      </c>
    </row>
    <row r="132" spans="1:5" x14ac:dyDescent="0.2">
      <c r="A132" s="387" t="s">
        <v>1514</v>
      </c>
      <c r="B132" s="389" t="s">
        <v>1515</v>
      </c>
      <c r="C132" s="390"/>
      <c r="D132" s="393" t="s">
        <v>56</v>
      </c>
      <c r="E132" s="321" t="s">
        <v>1454</v>
      </c>
    </row>
    <row r="133" spans="1:5" x14ac:dyDescent="0.2">
      <c r="A133" s="388"/>
      <c r="B133" s="391"/>
      <c r="C133" s="392"/>
      <c r="D133" s="394"/>
      <c r="E133" s="322" t="s">
        <v>1455</v>
      </c>
    </row>
    <row r="134" spans="1:5" x14ac:dyDescent="0.2">
      <c r="A134" s="379" t="s">
        <v>1516</v>
      </c>
      <c r="B134" s="381" t="s">
        <v>1515</v>
      </c>
      <c r="C134" s="382"/>
      <c r="D134" s="385" t="s">
        <v>56</v>
      </c>
      <c r="E134" s="323" t="s">
        <v>1454</v>
      </c>
    </row>
    <row r="135" spans="1:5" x14ac:dyDescent="0.2">
      <c r="A135" s="380"/>
      <c r="B135" s="383"/>
      <c r="C135" s="384"/>
      <c r="D135" s="386"/>
      <c r="E135" s="324" t="s">
        <v>1455</v>
      </c>
    </row>
    <row r="136" spans="1:5" x14ac:dyDescent="0.2">
      <c r="A136" s="387" t="s">
        <v>1517</v>
      </c>
      <c r="B136" s="389" t="s">
        <v>1515</v>
      </c>
      <c r="C136" s="390"/>
      <c r="D136" s="393" t="s">
        <v>56</v>
      </c>
      <c r="E136" s="321" t="s">
        <v>1454</v>
      </c>
    </row>
    <row r="137" spans="1:5" x14ac:dyDescent="0.2">
      <c r="A137" s="388"/>
      <c r="B137" s="391"/>
      <c r="C137" s="392"/>
      <c r="D137" s="394"/>
      <c r="E137" s="322" t="s">
        <v>1455</v>
      </c>
    </row>
    <row r="138" spans="1:5" x14ac:dyDescent="0.2">
      <c r="A138" s="379" t="s">
        <v>1518</v>
      </c>
      <c r="B138" s="381" t="s">
        <v>1515</v>
      </c>
      <c r="C138" s="382"/>
      <c r="D138" s="385" t="s">
        <v>56</v>
      </c>
      <c r="E138" s="323" t="s">
        <v>1454</v>
      </c>
    </row>
    <row r="139" spans="1:5" x14ac:dyDescent="0.2">
      <c r="A139" s="380"/>
      <c r="B139" s="383"/>
      <c r="C139" s="384"/>
      <c r="D139" s="386"/>
      <c r="E139" s="324" t="s">
        <v>1455</v>
      </c>
    </row>
    <row r="140" spans="1:5" x14ac:dyDescent="0.2">
      <c r="A140" s="387" t="s">
        <v>1519</v>
      </c>
      <c r="B140" s="389" t="s">
        <v>1515</v>
      </c>
      <c r="C140" s="390"/>
      <c r="D140" s="393" t="s">
        <v>56</v>
      </c>
      <c r="E140" s="321" t="s">
        <v>1454</v>
      </c>
    </row>
    <row r="141" spans="1:5" x14ac:dyDescent="0.2">
      <c r="A141" s="388"/>
      <c r="B141" s="391"/>
      <c r="C141" s="392"/>
      <c r="D141" s="394"/>
      <c r="E141" s="322" t="s">
        <v>1455</v>
      </c>
    </row>
    <row r="142" spans="1:5" x14ac:dyDescent="0.2">
      <c r="A142" s="379" t="s">
        <v>1520</v>
      </c>
      <c r="B142" s="381" t="s">
        <v>1515</v>
      </c>
      <c r="C142" s="382"/>
      <c r="D142" s="385" t="s">
        <v>56</v>
      </c>
      <c r="E142" s="323" t="s">
        <v>1454</v>
      </c>
    </row>
    <row r="143" spans="1:5" x14ac:dyDescent="0.2">
      <c r="A143" s="380"/>
      <c r="B143" s="383"/>
      <c r="C143" s="384"/>
      <c r="D143" s="386"/>
      <c r="E143" s="324" t="s">
        <v>1455</v>
      </c>
    </row>
    <row r="144" spans="1:5" x14ac:dyDescent="0.2">
      <c r="A144" s="387" t="s">
        <v>1521</v>
      </c>
      <c r="B144" s="389" t="s">
        <v>1515</v>
      </c>
      <c r="C144" s="390"/>
      <c r="D144" s="393" t="s">
        <v>56</v>
      </c>
      <c r="E144" s="321" t="s">
        <v>1454</v>
      </c>
    </row>
    <row r="145" spans="1:5" x14ac:dyDescent="0.2">
      <c r="A145" s="388"/>
      <c r="B145" s="391"/>
      <c r="C145" s="392"/>
      <c r="D145" s="394"/>
      <c r="E145" s="322" t="s">
        <v>1455</v>
      </c>
    </row>
    <row r="146" spans="1:5" x14ac:dyDescent="0.2">
      <c r="A146" s="379" t="s">
        <v>1522</v>
      </c>
      <c r="B146" s="381" t="s">
        <v>1515</v>
      </c>
      <c r="C146" s="382"/>
      <c r="D146" s="385" t="s">
        <v>56</v>
      </c>
      <c r="E146" s="323" t="s">
        <v>1454</v>
      </c>
    </row>
    <row r="147" spans="1:5" x14ac:dyDescent="0.2">
      <c r="A147" s="380"/>
      <c r="B147" s="383"/>
      <c r="C147" s="384"/>
      <c r="D147" s="386"/>
      <c r="E147" s="324" t="s">
        <v>1455</v>
      </c>
    </row>
    <row r="148" spans="1:5" x14ac:dyDescent="0.2">
      <c r="A148" s="387" t="s">
        <v>1523</v>
      </c>
      <c r="B148" s="389" t="s">
        <v>1515</v>
      </c>
      <c r="C148" s="390"/>
      <c r="D148" s="393" t="s">
        <v>56</v>
      </c>
      <c r="E148" s="321" t="s">
        <v>1454</v>
      </c>
    </row>
    <row r="149" spans="1:5" x14ac:dyDescent="0.2">
      <c r="A149" s="388"/>
      <c r="B149" s="391"/>
      <c r="C149" s="392"/>
      <c r="D149" s="394"/>
      <c r="E149" s="322" t="s">
        <v>1455</v>
      </c>
    </row>
    <row r="150" spans="1:5" x14ac:dyDescent="0.2">
      <c r="A150" s="379" t="s">
        <v>1524</v>
      </c>
      <c r="B150" s="381" t="s">
        <v>1515</v>
      </c>
      <c r="C150" s="382"/>
      <c r="D150" s="385" t="s">
        <v>56</v>
      </c>
      <c r="E150" s="323" t="s">
        <v>1454</v>
      </c>
    </row>
    <row r="151" spans="1:5" x14ac:dyDescent="0.2">
      <c r="A151" s="380"/>
      <c r="B151" s="383"/>
      <c r="C151" s="384"/>
      <c r="D151" s="386"/>
      <c r="E151" s="324" t="s">
        <v>1455</v>
      </c>
    </row>
    <row r="152" spans="1:5" x14ac:dyDescent="0.2">
      <c r="A152" s="387" t="s">
        <v>1525</v>
      </c>
      <c r="B152" s="389" t="s">
        <v>1515</v>
      </c>
      <c r="C152" s="390"/>
      <c r="D152" s="393" t="s">
        <v>56</v>
      </c>
      <c r="E152" s="321" t="s">
        <v>1454</v>
      </c>
    </row>
    <row r="153" spans="1:5" x14ac:dyDescent="0.2">
      <c r="A153" s="388"/>
      <c r="B153" s="391"/>
      <c r="C153" s="392"/>
      <c r="D153" s="394"/>
      <c r="E153" s="322" t="s">
        <v>1455</v>
      </c>
    </row>
    <row r="154" spans="1:5" x14ac:dyDescent="0.2">
      <c r="A154" s="379" t="s">
        <v>1526</v>
      </c>
      <c r="B154" s="381" t="s">
        <v>1515</v>
      </c>
      <c r="C154" s="382"/>
      <c r="D154" s="385" t="s">
        <v>56</v>
      </c>
      <c r="E154" s="323" t="s">
        <v>1454</v>
      </c>
    </row>
    <row r="155" spans="1:5" x14ac:dyDescent="0.2">
      <c r="A155" s="380"/>
      <c r="B155" s="383"/>
      <c r="C155" s="384"/>
      <c r="D155" s="386"/>
      <c r="E155" s="324" t="s">
        <v>1455</v>
      </c>
    </row>
    <row r="156" spans="1:5" x14ac:dyDescent="0.2">
      <c r="A156" s="387" t="s">
        <v>1527</v>
      </c>
      <c r="B156" s="389" t="s">
        <v>1515</v>
      </c>
      <c r="C156" s="390"/>
      <c r="D156" s="393" t="s">
        <v>56</v>
      </c>
      <c r="E156" s="321" t="s">
        <v>1454</v>
      </c>
    </row>
    <row r="157" spans="1:5" x14ac:dyDescent="0.2">
      <c r="A157" s="388"/>
      <c r="B157" s="391"/>
      <c r="C157" s="392"/>
      <c r="D157" s="394"/>
      <c r="E157" s="322" t="s">
        <v>1455</v>
      </c>
    </row>
    <row r="158" spans="1:5" x14ac:dyDescent="0.2">
      <c r="A158" s="379" t="s">
        <v>1528</v>
      </c>
      <c r="B158" s="381" t="s">
        <v>1515</v>
      </c>
      <c r="C158" s="382"/>
      <c r="D158" s="385" t="s">
        <v>56</v>
      </c>
      <c r="E158" s="323" t="s">
        <v>1454</v>
      </c>
    </row>
    <row r="159" spans="1:5" x14ac:dyDescent="0.2">
      <c r="A159" s="380"/>
      <c r="B159" s="383"/>
      <c r="C159" s="384"/>
      <c r="D159" s="386"/>
      <c r="E159" s="324" t="s">
        <v>1455</v>
      </c>
    </row>
    <row r="160" spans="1:5" x14ac:dyDescent="0.2">
      <c r="A160" s="387" t="s">
        <v>1529</v>
      </c>
      <c r="B160" s="389" t="s">
        <v>1530</v>
      </c>
      <c r="C160" s="390"/>
      <c r="D160" s="393" t="s">
        <v>56</v>
      </c>
      <c r="E160" s="321" t="s">
        <v>1454</v>
      </c>
    </row>
    <row r="161" spans="1:5" x14ac:dyDescent="0.2">
      <c r="A161" s="388"/>
      <c r="B161" s="391"/>
      <c r="C161" s="392"/>
      <c r="D161" s="394"/>
      <c r="E161" s="322" t="s">
        <v>1455</v>
      </c>
    </row>
    <row r="162" spans="1:5" x14ac:dyDescent="0.2">
      <c r="A162" s="379" t="s">
        <v>1531</v>
      </c>
      <c r="B162" s="381" t="s">
        <v>1530</v>
      </c>
      <c r="C162" s="382"/>
      <c r="D162" s="385" t="s">
        <v>56</v>
      </c>
      <c r="E162" s="323" t="s">
        <v>1454</v>
      </c>
    </row>
    <row r="163" spans="1:5" x14ac:dyDescent="0.2">
      <c r="A163" s="380"/>
      <c r="B163" s="383"/>
      <c r="C163" s="384"/>
      <c r="D163" s="386"/>
      <c r="E163" s="324" t="s">
        <v>1455</v>
      </c>
    </row>
    <row r="164" spans="1:5" x14ac:dyDescent="0.2">
      <c r="A164" s="387" t="s">
        <v>1532</v>
      </c>
      <c r="B164" s="389" t="s">
        <v>1530</v>
      </c>
      <c r="C164" s="390"/>
      <c r="D164" s="393" t="s">
        <v>56</v>
      </c>
      <c r="E164" s="321" t="s">
        <v>1454</v>
      </c>
    </row>
    <row r="165" spans="1:5" x14ac:dyDescent="0.2">
      <c r="A165" s="388"/>
      <c r="B165" s="391"/>
      <c r="C165" s="392"/>
      <c r="D165" s="394"/>
      <c r="E165" s="322" t="s">
        <v>1455</v>
      </c>
    </row>
    <row r="166" spans="1:5" x14ac:dyDescent="0.2">
      <c r="A166" s="379" t="s">
        <v>1533</v>
      </c>
      <c r="B166" s="381" t="s">
        <v>1530</v>
      </c>
      <c r="C166" s="382"/>
      <c r="D166" s="385" t="s">
        <v>56</v>
      </c>
      <c r="E166" s="323" t="s">
        <v>1454</v>
      </c>
    </row>
    <row r="167" spans="1:5" x14ac:dyDescent="0.2">
      <c r="A167" s="380"/>
      <c r="B167" s="383"/>
      <c r="C167" s="384"/>
      <c r="D167" s="386"/>
      <c r="E167" s="324" t="s">
        <v>1455</v>
      </c>
    </row>
    <row r="168" spans="1:5" x14ac:dyDescent="0.2">
      <c r="A168" s="387" t="s">
        <v>1534</v>
      </c>
      <c r="B168" s="389" t="s">
        <v>1530</v>
      </c>
      <c r="C168" s="390"/>
      <c r="D168" s="393" t="s">
        <v>56</v>
      </c>
      <c r="E168" s="321" t="s">
        <v>1454</v>
      </c>
    </row>
    <row r="169" spans="1:5" x14ac:dyDescent="0.2">
      <c r="A169" s="388"/>
      <c r="B169" s="391"/>
      <c r="C169" s="392"/>
      <c r="D169" s="394"/>
      <c r="E169" s="322" t="s">
        <v>1455</v>
      </c>
    </row>
    <row r="170" spans="1:5" x14ac:dyDescent="0.2">
      <c r="A170" s="379" t="s">
        <v>1535</v>
      </c>
      <c r="B170" s="381" t="s">
        <v>1530</v>
      </c>
      <c r="C170" s="382"/>
      <c r="D170" s="385" t="s">
        <v>56</v>
      </c>
      <c r="E170" s="323" t="s">
        <v>1454</v>
      </c>
    </row>
    <row r="171" spans="1:5" x14ac:dyDescent="0.2">
      <c r="A171" s="380"/>
      <c r="B171" s="383"/>
      <c r="C171" s="384"/>
      <c r="D171" s="386"/>
      <c r="E171" s="324" t="s">
        <v>1455</v>
      </c>
    </row>
    <row r="172" spans="1:5" x14ac:dyDescent="0.2">
      <c r="A172" s="387" t="s">
        <v>1536</v>
      </c>
      <c r="B172" s="389" t="s">
        <v>1530</v>
      </c>
      <c r="C172" s="390"/>
      <c r="D172" s="393" t="s">
        <v>56</v>
      </c>
      <c r="E172" s="321" t="s">
        <v>1454</v>
      </c>
    </row>
    <row r="173" spans="1:5" x14ac:dyDescent="0.2">
      <c r="A173" s="388"/>
      <c r="B173" s="391"/>
      <c r="C173" s="392"/>
      <c r="D173" s="394"/>
      <c r="E173" s="322" t="s">
        <v>1455</v>
      </c>
    </row>
    <row r="174" spans="1:5" x14ac:dyDescent="0.2">
      <c r="A174" s="379" t="s">
        <v>1537</v>
      </c>
      <c r="B174" s="381" t="s">
        <v>1530</v>
      </c>
      <c r="C174" s="382"/>
      <c r="D174" s="385" t="s">
        <v>56</v>
      </c>
      <c r="E174" s="323" t="s">
        <v>1454</v>
      </c>
    </row>
    <row r="175" spans="1:5" x14ac:dyDescent="0.2">
      <c r="A175" s="380"/>
      <c r="B175" s="383"/>
      <c r="C175" s="384"/>
      <c r="D175" s="386"/>
      <c r="E175" s="324" t="s">
        <v>1455</v>
      </c>
    </row>
    <row r="176" spans="1:5" x14ac:dyDescent="0.2">
      <c r="A176" s="387" t="s">
        <v>1538</v>
      </c>
      <c r="B176" s="389" t="s">
        <v>1530</v>
      </c>
      <c r="C176" s="390"/>
      <c r="D176" s="393" t="s">
        <v>56</v>
      </c>
      <c r="E176" s="321" t="s">
        <v>1454</v>
      </c>
    </row>
    <row r="177" spans="1:5" x14ac:dyDescent="0.2">
      <c r="A177" s="388"/>
      <c r="B177" s="391"/>
      <c r="C177" s="392"/>
      <c r="D177" s="394"/>
      <c r="E177" s="322" t="s">
        <v>1455</v>
      </c>
    </row>
    <row r="178" spans="1:5" x14ac:dyDescent="0.2">
      <c r="A178" s="379" t="s">
        <v>1539</v>
      </c>
      <c r="B178" s="381" t="s">
        <v>1540</v>
      </c>
      <c r="C178" s="382"/>
      <c r="D178" s="385" t="s">
        <v>56</v>
      </c>
      <c r="E178" s="323" t="s">
        <v>1454</v>
      </c>
    </row>
    <row r="179" spans="1:5" x14ac:dyDescent="0.2">
      <c r="A179" s="380"/>
      <c r="B179" s="383"/>
      <c r="C179" s="384"/>
      <c r="D179" s="386"/>
      <c r="E179" s="324" t="s">
        <v>1455</v>
      </c>
    </row>
    <row r="180" spans="1:5" x14ac:dyDescent="0.2">
      <c r="A180" s="387" t="s">
        <v>1541</v>
      </c>
      <c r="B180" s="389" t="s">
        <v>1540</v>
      </c>
      <c r="C180" s="390"/>
      <c r="D180" s="393" t="s">
        <v>56</v>
      </c>
      <c r="E180" s="321" t="s">
        <v>1454</v>
      </c>
    </row>
    <row r="181" spans="1:5" x14ac:dyDescent="0.2">
      <c r="A181" s="388"/>
      <c r="B181" s="391"/>
      <c r="C181" s="392"/>
      <c r="D181" s="394"/>
      <c r="E181" s="322" t="s">
        <v>1455</v>
      </c>
    </row>
    <row r="182" spans="1:5" x14ac:dyDescent="0.2">
      <c r="A182" s="379" t="s">
        <v>1542</v>
      </c>
      <c r="B182" s="381" t="s">
        <v>1540</v>
      </c>
      <c r="C182" s="382"/>
      <c r="D182" s="385" t="s">
        <v>56</v>
      </c>
      <c r="E182" s="323" t="s">
        <v>1454</v>
      </c>
    </row>
    <row r="183" spans="1:5" x14ac:dyDescent="0.2">
      <c r="A183" s="380"/>
      <c r="B183" s="383"/>
      <c r="C183" s="384"/>
      <c r="D183" s="386"/>
      <c r="E183" s="324" t="s">
        <v>1455</v>
      </c>
    </row>
    <row r="184" spans="1:5" x14ac:dyDescent="0.2">
      <c r="A184" s="387" t="s">
        <v>1543</v>
      </c>
      <c r="B184" s="389" t="s">
        <v>1540</v>
      </c>
      <c r="C184" s="390"/>
      <c r="D184" s="393" t="s">
        <v>56</v>
      </c>
      <c r="E184" s="321" t="s">
        <v>1454</v>
      </c>
    </row>
    <row r="185" spans="1:5" x14ac:dyDescent="0.2">
      <c r="A185" s="388"/>
      <c r="B185" s="391"/>
      <c r="C185" s="392"/>
      <c r="D185" s="394"/>
      <c r="E185" s="322" t="s">
        <v>1455</v>
      </c>
    </row>
    <row r="186" spans="1:5" x14ac:dyDescent="0.2">
      <c r="A186" s="379" t="s">
        <v>1544</v>
      </c>
      <c r="B186" s="381" t="s">
        <v>1540</v>
      </c>
      <c r="C186" s="382"/>
      <c r="D186" s="385" t="s">
        <v>56</v>
      </c>
      <c r="E186" s="323" t="s">
        <v>1454</v>
      </c>
    </row>
    <row r="187" spans="1:5" x14ac:dyDescent="0.2">
      <c r="A187" s="380"/>
      <c r="B187" s="383"/>
      <c r="C187" s="384"/>
      <c r="D187" s="386"/>
      <c r="E187" s="324" t="s">
        <v>1455</v>
      </c>
    </row>
    <row r="188" spans="1:5" x14ac:dyDescent="0.2">
      <c r="A188" s="387" t="s">
        <v>1545</v>
      </c>
      <c r="B188" s="389" t="s">
        <v>1540</v>
      </c>
      <c r="C188" s="390"/>
      <c r="D188" s="393" t="s">
        <v>56</v>
      </c>
      <c r="E188" s="321" t="s">
        <v>1454</v>
      </c>
    </row>
    <row r="189" spans="1:5" x14ac:dyDescent="0.2">
      <c r="A189" s="388"/>
      <c r="B189" s="391"/>
      <c r="C189" s="392"/>
      <c r="D189" s="394"/>
      <c r="E189" s="322" t="s">
        <v>1455</v>
      </c>
    </row>
    <row r="190" spans="1:5" x14ac:dyDescent="0.2">
      <c r="A190" s="379" t="s">
        <v>1546</v>
      </c>
      <c r="B190" s="381" t="s">
        <v>1540</v>
      </c>
      <c r="C190" s="382"/>
      <c r="D190" s="385" t="s">
        <v>56</v>
      </c>
      <c r="E190" s="323" t="s">
        <v>1454</v>
      </c>
    </row>
    <row r="191" spans="1:5" x14ac:dyDescent="0.2">
      <c r="A191" s="380"/>
      <c r="B191" s="383"/>
      <c r="C191" s="384"/>
      <c r="D191" s="386"/>
      <c r="E191" s="324" t="s">
        <v>1455</v>
      </c>
    </row>
    <row r="192" spans="1:5" x14ac:dyDescent="0.2">
      <c r="A192" s="387" t="s">
        <v>1547</v>
      </c>
      <c r="B192" s="389" t="s">
        <v>1540</v>
      </c>
      <c r="C192" s="390"/>
      <c r="D192" s="393" t="s">
        <v>56</v>
      </c>
      <c r="E192" s="321" t="s">
        <v>1454</v>
      </c>
    </row>
    <row r="193" spans="1:5" x14ac:dyDescent="0.2">
      <c r="A193" s="388"/>
      <c r="B193" s="391"/>
      <c r="C193" s="392"/>
      <c r="D193" s="394"/>
      <c r="E193" s="322" t="s">
        <v>1455</v>
      </c>
    </row>
    <row r="194" spans="1:5" x14ac:dyDescent="0.2">
      <c r="A194" s="379" t="s">
        <v>1548</v>
      </c>
      <c r="B194" s="381" t="s">
        <v>1540</v>
      </c>
      <c r="C194" s="382"/>
      <c r="D194" s="385" t="s">
        <v>56</v>
      </c>
      <c r="E194" s="323" t="s">
        <v>1454</v>
      </c>
    </row>
    <row r="195" spans="1:5" x14ac:dyDescent="0.2">
      <c r="A195" s="380"/>
      <c r="B195" s="383"/>
      <c r="C195" s="384"/>
      <c r="D195" s="386"/>
      <c r="E195" s="324" t="s">
        <v>1455</v>
      </c>
    </row>
    <row r="196" spans="1:5" x14ac:dyDescent="0.2">
      <c r="A196" s="387" t="s">
        <v>1549</v>
      </c>
      <c r="B196" s="389" t="s">
        <v>1540</v>
      </c>
      <c r="C196" s="390"/>
      <c r="D196" s="393" t="s">
        <v>56</v>
      </c>
      <c r="E196" s="321" t="s">
        <v>1454</v>
      </c>
    </row>
    <row r="197" spans="1:5" x14ac:dyDescent="0.2">
      <c r="A197" s="388"/>
      <c r="B197" s="391"/>
      <c r="C197" s="392"/>
      <c r="D197" s="394"/>
      <c r="E197" s="322" t="s">
        <v>1455</v>
      </c>
    </row>
    <row r="198" spans="1:5" x14ac:dyDescent="0.2">
      <c r="A198" s="379" t="s">
        <v>1550</v>
      </c>
      <c r="B198" s="381" t="s">
        <v>1540</v>
      </c>
      <c r="C198" s="382"/>
      <c r="D198" s="385" t="s">
        <v>56</v>
      </c>
      <c r="E198" s="323" t="s">
        <v>1454</v>
      </c>
    </row>
    <row r="199" spans="1:5" x14ac:dyDescent="0.2">
      <c r="A199" s="380"/>
      <c r="B199" s="383"/>
      <c r="C199" s="384"/>
      <c r="D199" s="386"/>
      <c r="E199" s="324" t="s">
        <v>1455</v>
      </c>
    </row>
    <row r="200" spans="1:5" x14ac:dyDescent="0.2">
      <c r="A200" s="387" t="s">
        <v>1551</v>
      </c>
      <c r="B200" s="389" t="s">
        <v>1540</v>
      </c>
      <c r="C200" s="390"/>
      <c r="D200" s="393" t="s">
        <v>56</v>
      </c>
      <c r="E200" s="321" t="s">
        <v>1454</v>
      </c>
    </row>
    <row r="201" spans="1:5" x14ac:dyDescent="0.2">
      <c r="A201" s="388"/>
      <c r="B201" s="391"/>
      <c r="C201" s="392"/>
      <c r="D201" s="394"/>
      <c r="E201" s="322" t="s">
        <v>1455</v>
      </c>
    </row>
    <row r="202" spans="1:5" x14ac:dyDescent="0.2">
      <c r="A202" s="379" t="s">
        <v>1552</v>
      </c>
      <c r="B202" s="381" t="s">
        <v>1540</v>
      </c>
      <c r="C202" s="382"/>
      <c r="D202" s="385" t="s">
        <v>56</v>
      </c>
      <c r="E202" s="323" t="s">
        <v>1454</v>
      </c>
    </row>
    <row r="203" spans="1:5" x14ac:dyDescent="0.2">
      <c r="A203" s="380"/>
      <c r="B203" s="383"/>
      <c r="C203" s="384"/>
      <c r="D203" s="386"/>
      <c r="E203" s="324" t="s">
        <v>1455</v>
      </c>
    </row>
    <row r="204" spans="1:5" x14ac:dyDescent="0.2">
      <c r="A204" s="387" t="s">
        <v>1553</v>
      </c>
      <c r="B204" s="389" t="s">
        <v>1540</v>
      </c>
      <c r="C204" s="390"/>
      <c r="D204" s="393" t="s">
        <v>56</v>
      </c>
      <c r="E204" s="321" t="s">
        <v>1454</v>
      </c>
    </row>
    <row r="205" spans="1:5" x14ac:dyDescent="0.2">
      <c r="A205" s="388"/>
      <c r="B205" s="391"/>
      <c r="C205" s="392"/>
      <c r="D205" s="394"/>
      <c r="E205" s="322" t="s">
        <v>1455</v>
      </c>
    </row>
    <row r="206" spans="1:5" x14ac:dyDescent="0.2">
      <c r="A206" s="379" t="s">
        <v>1554</v>
      </c>
      <c r="B206" s="381" t="s">
        <v>1555</v>
      </c>
      <c r="C206" s="382"/>
      <c r="D206" s="385" t="s">
        <v>56</v>
      </c>
      <c r="E206" s="323" t="s">
        <v>1454</v>
      </c>
    </row>
    <row r="207" spans="1:5" x14ac:dyDescent="0.2">
      <c r="A207" s="380"/>
      <c r="B207" s="383"/>
      <c r="C207" s="384"/>
      <c r="D207" s="386"/>
      <c r="E207" s="324" t="s">
        <v>1455</v>
      </c>
    </row>
    <row r="208" spans="1:5" x14ac:dyDescent="0.2">
      <c r="A208" s="387" t="s">
        <v>1556</v>
      </c>
      <c r="B208" s="389" t="s">
        <v>1555</v>
      </c>
      <c r="C208" s="390"/>
      <c r="D208" s="393" t="s">
        <v>56</v>
      </c>
      <c r="E208" s="321" t="s">
        <v>1454</v>
      </c>
    </row>
    <row r="209" spans="1:5" x14ac:dyDescent="0.2">
      <c r="A209" s="388"/>
      <c r="B209" s="391"/>
      <c r="C209" s="392"/>
      <c r="D209" s="394"/>
      <c r="E209" s="322" t="s">
        <v>1455</v>
      </c>
    </row>
    <row r="210" spans="1:5" x14ac:dyDescent="0.2">
      <c r="A210" s="379" t="s">
        <v>1557</v>
      </c>
      <c r="B210" s="381" t="s">
        <v>1540</v>
      </c>
      <c r="C210" s="382"/>
      <c r="D210" s="385" t="s">
        <v>56</v>
      </c>
      <c r="E210" s="323" t="s">
        <v>1454</v>
      </c>
    </row>
    <row r="211" spans="1:5" x14ac:dyDescent="0.2">
      <c r="A211" s="380"/>
      <c r="B211" s="383"/>
      <c r="C211" s="384"/>
      <c r="D211" s="386"/>
      <c r="E211" s="324" t="s">
        <v>1455</v>
      </c>
    </row>
    <row r="212" spans="1:5" x14ac:dyDescent="0.2">
      <c r="A212" s="387" t="s">
        <v>1558</v>
      </c>
      <c r="B212" s="389" t="s">
        <v>1540</v>
      </c>
      <c r="C212" s="390"/>
      <c r="D212" s="393" t="s">
        <v>56</v>
      </c>
      <c r="E212" s="321" t="s">
        <v>1454</v>
      </c>
    </row>
    <row r="213" spans="1:5" x14ac:dyDescent="0.2">
      <c r="A213" s="388"/>
      <c r="B213" s="391"/>
      <c r="C213" s="392"/>
      <c r="D213" s="394"/>
      <c r="E213" s="322" t="s">
        <v>1455</v>
      </c>
    </row>
    <row r="214" spans="1:5" x14ac:dyDescent="0.2">
      <c r="A214" s="379" t="s">
        <v>1559</v>
      </c>
      <c r="B214" s="381" t="s">
        <v>1555</v>
      </c>
      <c r="C214" s="382"/>
      <c r="D214" s="385" t="s">
        <v>56</v>
      </c>
      <c r="E214" s="323" t="s">
        <v>1454</v>
      </c>
    </row>
    <row r="215" spans="1:5" x14ac:dyDescent="0.2">
      <c r="A215" s="380"/>
      <c r="B215" s="383"/>
      <c r="C215" s="384"/>
      <c r="D215" s="386"/>
      <c r="E215" s="324" t="s">
        <v>1455</v>
      </c>
    </row>
    <row r="216" spans="1:5" x14ac:dyDescent="0.2">
      <c r="A216" s="387" t="s">
        <v>1560</v>
      </c>
      <c r="B216" s="389" t="s">
        <v>1561</v>
      </c>
      <c r="C216" s="390"/>
      <c r="D216" s="393" t="s">
        <v>56</v>
      </c>
      <c r="E216" s="321" t="s">
        <v>1454</v>
      </c>
    </row>
    <row r="217" spans="1:5" x14ac:dyDescent="0.2">
      <c r="A217" s="388"/>
      <c r="B217" s="391"/>
      <c r="C217" s="392"/>
      <c r="D217" s="394"/>
      <c r="E217" s="322" t="s">
        <v>1455</v>
      </c>
    </row>
    <row r="218" spans="1:5" x14ac:dyDescent="0.2">
      <c r="A218" s="379" t="s">
        <v>1562</v>
      </c>
      <c r="B218" s="381" t="s">
        <v>1561</v>
      </c>
      <c r="C218" s="382"/>
      <c r="D218" s="385" t="s">
        <v>56</v>
      </c>
      <c r="E218" s="323" t="s">
        <v>1454</v>
      </c>
    </row>
    <row r="219" spans="1:5" x14ac:dyDescent="0.2">
      <c r="A219" s="380"/>
      <c r="B219" s="383"/>
      <c r="C219" s="384"/>
      <c r="D219" s="386"/>
      <c r="E219" s="324" t="s">
        <v>1455</v>
      </c>
    </row>
    <row r="220" spans="1:5" x14ac:dyDescent="0.2">
      <c r="A220" s="387" t="s">
        <v>1563</v>
      </c>
      <c r="B220" s="389" t="s">
        <v>1561</v>
      </c>
      <c r="C220" s="390"/>
      <c r="D220" s="393" t="s">
        <v>56</v>
      </c>
      <c r="E220" s="321" t="s">
        <v>1454</v>
      </c>
    </row>
    <row r="221" spans="1:5" x14ac:dyDescent="0.2">
      <c r="A221" s="388"/>
      <c r="B221" s="391"/>
      <c r="C221" s="392"/>
      <c r="D221" s="394"/>
      <c r="E221" s="322" t="s">
        <v>1455</v>
      </c>
    </row>
    <row r="222" spans="1:5" x14ac:dyDescent="0.2">
      <c r="A222" s="379" t="s">
        <v>1564</v>
      </c>
      <c r="B222" s="381" t="s">
        <v>1561</v>
      </c>
      <c r="C222" s="382"/>
      <c r="D222" s="385" t="s">
        <v>56</v>
      </c>
      <c r="E222" s="323" t="s">
        <v>1454</v>
      </c>
    </row>
    <row r="223" spans="1:5" x14ac:dyDescent="0.2">
      <c r="A223" s="380"/>
      <c r="B223" s="383"/>
      <c r="C223" s="384"/>
      <c r="D223" s="386"/>
      <c r="E223" s="324" t="s">
        <v>1455</v>
      </c>
    </row>
    <row r="224" spans="1:5" x14ac:dyDescent="0.2">
      <c r="A224" s="387" t="s">
        <v>1565</v>
      </c>
      <c r="B224" s="389" t="s">
        <v>1561</v>
      </c>
      <c r="C224" s="390"/>
      <c r="D224" s="393" t="s">
        <v>56</v>
      </c>
      <c r="E224" s="321" t="s">
        <v>1454</v>
      </c>
    </row>
    <row r="225" spans="1:5" x14ac:dyDescent="0.2">
      <c r="A225" s="388"/>
      <c r="B225" s="391"/>
      <c r="C225" s="392"/>
      <c r="D225" s="394"/>
      <c r="E225" s="322" t="s">
        <v>1455</v>
      </c>
    </row>
    <row r="226" spans="1:5" x14ac:dyDescent="0.2">
      <c r="A226" s="379" t="s">
        <v>1566</v>
      </c>
      <c r="B226" s="381" t="s">
        <v>1561</v>
      </c>
      <c r="C226" s="382"/>
      <c r="D226" s="385" t="s">
        <v>56</v>
      </c>
      <c r="E226" s="323" t="s">
        <v>1454</v>
      </c>
    </row>
    <row r="227" spans="1:5" x14ac:dyDescent="0.2">
      <c r="A227" s="380"/>
      <c r="B227" s="383"/>
      <c r="C227" s="384"/>
      <c r="D227" s="386"/>
      <c r="E227" s="324" t="s">
        <v>1455</v>
      </c>
    </row>
    <row r="228" spans="1:5" x14ac:dyDescent="0.2">
      <c r="A228" s="387" t="s">
        <v>1567</v>
      </c>
      <c r="B228" s="389" t="s">
        <v>1561</v>
      </c>
      <c r="C228" s="390"/>
      <c r="D228" s="393" t="s">
        <v>56</v>
      </c>
      <c r="E228" s="321" t="s">
        <v>1454</v>
      </c>
    </row>
    <row r="229" spans="1:5" x14ac:dyDescent="0.2">
      <c r="A229" s="388"/>
      <c r="B229" s="391"/>
      <c r="C229" s="392"/>
      <c r="D229" s="394"/>
      <c r="E229" s="322" t="s">
        <v>1455</v>
      </c>
    </row>
    <row r="230" spans="1:5" x14ac:dyDescent="0.2">
      <c r="A230" s="379" t="s">
        <v>1568</v>
      </c>
      <c r="B230" s="381" t="s">
        <v>1561</v>
      </c>
      <c r="C230" s="382"/>
      <c r="D230" s="385" t="s">
        <v>56</v>
      </c>
      <c r="E230" s="323" t="s">
        <v>1454</v>
      </c>
    </row>
    <row r="231" spans="1:5" x14ac:dyDescent="0.2">
      <c r="A231" s="380"/>
      <c r="B231" s="383"/>
      <c r="C231" s="384"/>
      <c r="D231" s="386"/>
      <c r="E231" s="324" t="s">
        <v>1455</v>
      </c>
    </row>
    <row r="232" spans="1:5" x14ac:dyDescent="0.2">
      <c r="A232" s="387" t="s">
        <v>1569</v>
      </c>
      <c r="B232" s="389" t="s">
        <v>1561</v>
      </c>
      <c r="C232" s="390"/>
      <c r="D232" s="393" t="s">
        <v>56</v>
      </c>
      <c r="E232" s="321" t="s">
        <v>1454</v>
      </c>
    </row>
    <row r="233" spans="1:5" x14ac:dyDescent="0.2">
      <c r="A233" s="388"/>
      <c r="B233" s="391"/>
      <c r="C233" s="392"/>
      <c r="D233" s="394"/>
      <c r="E233" s="322" t="s">
        <v>1455</v>
      </c>
    </row>
    <row r="234" spans="1:5" x14ac:dyDescent="0.2">
      <c r="A234" s="379" t="s">
        <v>1570</v>
      </c>
      <c r="B234" s="381" t="s">
        <v>1561</v>
      </c>
      <c r="C234" s="382"/>
      <c r="D234" s="385" t="s">
        <v>56</v>
      </c>
      <c r="E234" s="323" t="s">
        <v>1454</v>
      </c>
    </row>
    <row r="235" spans="1:5" x14ac:dyDescent="0.2">
      <c r="A235" s="380"/>
      <c r="B235" s="383"/>
      <c r="C235" s="384"/>
      <c r="D235" s="386"/>
      <c r="E235" s="324" t="s">
        <v>1455</v>
      </c>
    </row>
    <row r="236" spans="1:5" x14ac:dyDescent="0.2">
      <c r="A236" s="387" t="s">
        <v>1571</v>
      </c>
      <c r="B236" s="389" t="s">
        <v>1561</v>
      </c>
      <c r="C236" s="390"/>
      <c r="D236" s="393" t="s">
        <v>56</v>
      </c>
      <c r="E236" s="321" t="s">
        <v>1454</v>
      </c>
    </row>
    <row r="237" spans="1:5" x14ac:dyDescent="0.2">
      <c r="A237" s="388"/>
      <c r="B237" s="391"/>
      <c r="C237" s="392"/>
      <c r="D237" s="394"/>
      <c r="E237" s="322" t="s">
        <v>1455</v>
      </c>
    </row>
    <row r="238" spans="1:5" x14ac:dyDescent="0.2">
      <c r="A238" s="379" t="s">
        <v>1572</v>
      </c>
      <c r="B238" s="381" t="s">
        <v>1561</v>
      </c>
      <c r="C238" s="382"/>
      <c r="D238" s="385" t="s">
        <v>56</v>
      </c>
      <c r="E238" s="323" t="s">
        <v>1454</v>
      </c>
    </row>
    <row r="239" spans="1:5" x14ac:dyDescent="0.2">
      <c r="A239" s="380"/>
      <c r="B239" s="383"/>
      <c r="C239" s="384"/>
      <c r="D239" s="386"/>
      <c r="E239" s="324" t="s">
        <v>1455</v>
      </c>
    </row>
    <row r="240" spans="1:5" x14ac:dyDescent="0.2">
      <c r="A240" s="387" t="s">
        <v>1573</v>
      </c>
      <c r="B240" s="389" t="s">
        <v>1561</v>
      </c>
      <c r="C240" s="390"/>
      <c r="D240" s="393" t="s">
        <v>56</v>
      </c>
      <c r="E240" s="321" t="s">
        <v>1454</v>
      </c>
    </row>
    <row r="241" spans="1:5" x14ac:dyDescent="0.2">
      <c r="A241" s="388"/>
      <c r="B241" s="391"/>
      <c r="C241" s="392"/>
      <c r="D241" s="394"/>
      <c r="E241" s="322" t="s">
        <v>1455</v>
      </c>
    </row>
    <row r="242" spans="1:5" x14ac:dyDescent="0.2">
      <c r="A242" s="379" t="s">
        <v>1574</v>
      </c>
      <c r="B242" s="381" t="s">
        <v>1561</v>
      </c>
      <c r="C242" s="382"/>
      <c r="D242" s="385" t="s">
        <v>56</v>
      </c>
      <c r="E242" s="323" t="s">
        <v>1454</v>
      </c>
    </row>
    <row r="243" spans="1:5" x14ac:dyDescent="0.2">
      <c r="A243" s="380"/>
      <c r="B243" s="383"/>
      <c r="C243" s="384"/>
      <c r="D243" s="386"/>
      <c r="E243" s="324" t="s">
        <v>1455</v>
      </c>
    </row>
    <row r="244" spans="1:5" x14ac:dyDescent="0.2">
      <c r="A244" s="387" t="s">
        <v>1575</v>
      </c>
      <c r="B244" s="389" t="s">
        <v>1561</v>
      </c>
      <c r="C244" s="390"/>
      <c r="D244" s="393" t="s">
        <v>56</v>
      </c>
      <c r="E244" s="321" t="s">
        <v>1454</v>
      </c>
    </row>
    <row r="245" spans="1:5" x14ac:dyDescent="0.2">
      <c r="A245" s="388"/>
      <c r="B245" s="391"/>
      <c r="C245" s="392"/>
      <c r="D245" s="394"/>
      <c r="E245" s="322" t="s">
        <v>1455</v>
      </c>
    </row>
    <row r="246" spans="1:5" x14ac:dyDescent="0.2">
      <c r="A246" s="379" t="s">
        <v>1576</v>
      </c>
      <c r="B246" s="381" t="s">
        <v>1561</v>
      </c>
      <c r="C246" s="382"/>
      <c r="D246" s="385" t="s">
        <v>56</v>
      </c>
      <c r="E246" s="323" t="s">
        <v>1454</v>
      </c>
    </row>
    <row r="247" spans="1:5" x14ac:dyDescent="0.2">
      <c r="A247" s="380"/>
      <c r="B247" s="383"/>
      <c r="C247" s="384"/>
      <c r="D247" s="386"/>
      <c r="E247" s="324" t="s">
        <v>1455</v>
      </c>
    </row>
    <row r="248" spans="1:5" x14ac:dyDescent="0.2">
      <c r="A248" s="387" t="s">
        <v>1577</v>
      </c>
      <c r="B248" s="389" t="s">
        <v>1561</v>
      </c>
      <c r="C248" s="390"/>
      <c r="D248" s="393" t="s">
        <v>56</v>
      </c>
      <c r="E248" s="321" t="s">
        <v>1454</v>
      </c>
    </row>
    <row r="249" spans="1:5" x14ac:dyDescent="0.2">
      <c r="A249" s="388"/>
      <c r="B249" s="391"/>
      <c r="C249" s="392"/>
      <c r="D249" s="394"/>
      <c r="E249" s="322" t="s">
        <v>1455</v>
      </c>
    </row>
    <row r="250" spans="1:5" x14ac:dyDescent="0.2">
      <c r="A250" s="379" t="s">
        <v>1578</v>
      </c>
      <c r="B250" s="381" t="s">
        <v>1561</v>
      </c>
      <c r="C250" s="382"/>
      <c r="D250" s="385" t="s">
        <v>56</v>
      </c>
      <c r="E250" s="323" t="s">
        <v>1454</v>
      </c>
    </row>
    <row r="251" spans="1:5" x14ac:dyDescent="0.2">
      <c r="A251" s="380"/>
      <c r="B251" s="383"/>
      <c r="C251" s="384"/>
      <c r="D251" s="386"/>
      <c r="E251" s="324" t="s">
        <v>1455</v>
      </c>
    </row>
    <row r="252" spans="1:5" x14ac:dyDescent="0.2">
      <c r="A252" s="387" t="s">
        <v>1579</v>
      </c>
      <c r="B252" s="389" t="s">
        <v>1580</v>
      </c>
      <c r="C252" s="390"/>
      <c r="D252" s="393" t="s">
        <v>56</v>
      </c>
      <c r="E252" s="321" t="s">
        <v>1454</v>
      </c>
    </row>
    <row r="253" spans="1:5" x14ac:dyDescent="0.2">
      <c r="A253" s="388"/>
      <c r="B253" s="391"/>
      <c r="C253" s="392"/>
      <c r="D253" s="394"/>
      <c r="E253" s="322" t="s">
        <v>1455</v>
      </c>
    </row>
    <row r="254" spans="1:5" x14ac:dyDescent="0.2">
      <c r="A254" s="379" t="s">
        <v>1581</v>
      </c>
      <c r="B254" s="381" t="s">
        <v>1580</v>
      </c>
      <c r="C254" s="382"/>
      <c r="D254" s="385" t="s">
        <v>56</v>
      </c>
      <c r="E254" s="323" t="s">
        <v>1454</v>
      </c>
    </row>
    <row r="255" spans="1:5" x14ac:dyDescent="0.2">
      <c r="A255" s="380"/>
      <c r="B255" s="383"/>
      <c r="C255" s="384"/>
      <c r="D255" s="386"/>
      <c r="E255" s="324" t="s">
        <v>1455</v>
      </c>
    </row>
    <row r="256" spans="1:5" x14ac:dyDescent="0.2">
      <c r="A256" s="387" t="s">
        <v>1582</v>
      </c>
      <c r="B256" s="389" t="s">
        <v>1580</v>
      </c>
      <c r="C256" s="390"/>
      <c r="D256" s="393" t="s">
        <v>56</v>
      </c>
      <c r="E256" s="321" t="s">
        <v>1454</v>
      </c>
    </row>
    <row r="257" spans="1:5" x14ac:dyDescent="0.2">
      <c r="A257" s="388"/>
      <c r="B257" s="391"/>
      <c r="C257" s="392"/>
      <c r="D257" s="394"/>
      <c r="E257" s="322" t="s">
        <v>1455</v>
      </c>
    </row>
    <row r="258" spans="1:5" x14ac:dyDescent="0.2">
      <c r="A258" s="379" t="s">
        <v>1583</v>
      </c>
      <c r="B258" s="381" t="s">
        <v>1580</v>
      </c>
      <c r="C258" s="382"/>
      <c r="D258" s="385" t="s">
        <v>56</v>
      </c>
      <c r="E258" s="323" t="s">
        <v>1454</v>
      </c>
    </row>
    <row r="259" spans="1:5" x14ac:dyDescent="0.2">
      <c r="A259" s="380"/>
      <c r="B259" s="383"/>
      <c r="C259" s="384"/>
      <c r="D259" s="386"/>
      <c r="E259" s="324" t="s">
        <v>1455</v>
      </c>
    </row>
    <row r="260" spans="1:5" x14ac:dyDescent="0.2">
      <c r="A260" s="387" t="s">
        <v>1584</v>
      </c>
      <c r="B260" s="389" t="s">
        <v>1580</v>
      </c>
      <c r="C260" s="390"/>
      <c r="D260" s="393" t="s">
        <v>56</v>
      </c>
      <c r="E260" s="321" t="s">
        <v>1454</v>
      </c>
    </row>
    <row r="261" spans="1:5" x14ac:dyDescent="0.2">
      <c r="A261" s="388"/>
      <c r="B261" s="391"/>
      <c r="C261" s="392"/>
      <c r="D261" s="394"/>
      <c r="E261" s="322" t="s">
        <v>1455</v>
      </c>
    </row>
    <row r="262" spans="1:5" x14ac:dyDescent="0.2">
      <c r="A262" s="379" t="s">
        <v>1585</v>
      </c>
      <c r="B262" s="381" t="s">
        <v>1580</v>
      </c>
      <c r="C262" s="382"/>
      <c r="D262" s="385" t="s">
        <v>56</v>
      </c>
      <c r="E262" s="323" t="s">
        <v>1454</v>
      </c>
    </row>
    <row r="263" spans="1:5" x14ac:dyDescent="0.2">
      <c r="A263" s="380"/>
      <c r="B263" s="383"/>
      <c r="C263" s="384"/>
      <c r="D263" s="386"/>
      <c r="E263" s="324" t="s">
        <v>1455</v>
      </c>
    </row>
    <row r="264" spans="1:5" x14ac:dyDescent="0.2">
      <c r="A264" s="387" t="s">
        <v>1586</v>
      </c>
      <c r="B264" s="389" t="s">
        <v>1580</v>
      </c>
      <c r="C264" s="390"/>
      <c r="D264" s="393" t="s">
        <v>56</v>
      </c>
      <c r="E264" s="321" t="s">
        <v>1454</v>
      </c>
    </row>
    <row r="265" spans="1:5" x14ac:dyDescent="0.2">
      <c r="A265" s="388"/>
      <c r="B265" s="391"/>
      <c r="C265" s="392"/>
      <c r="D265" s="394"/>
      <c r="E265" s="322" t="s">
        <v>1455</v>
      </c>
    </row>
    <row r="266" spans="1:5" x14ac:dyDescent="0.2">
      <c r="A266" s="379" t="s">
        <v>1587</v>
      </c>
      <c r="B266" s="381" t="s">
        <v>1580</v>
      </c>
      <c r="C266" s="382"/>
      <c r="D266" s="385" t="s">
        <v>56</v>
      </c>
      <c r="E266" s="323" t="s">
        <v>1454</v>
      </c>
    </row>
    <row r="267" spans="1:5" x14ac:dyDescent="0.2">
      <c r="A267" s="380"/>
      <c r="B267" s="383"/>
      <c r="C267" s="384"/>
      <c r="D267" s="386"/>
      <c r="E267" s="324" t="s">
        <v>1455</v>
      </c>
    </row>
    <row r="268" spans="1:5" x14ac:dyDescent="0.2">
      <c r="A268" s="387" t="s">
        <v>1588</v>
      </c>
      <c r="B268" s="389" t="s">
        <v>1580</v>
      </c>
      <c r="C268" s="390"/>
      <c r="D268" s="393" t="s">
        <v>56</v>
      </c>
      <c r="E268" s="321" t="s">
        <v>1454</v>
      </c>
    </row>
    <row r="269" spans="1:5" x14ac:dyDescent="0.2">
      <c r="A269" s="388"/>
      <c r="B269" s="391"/>
      <c r="C269" s="392"/>
      <c r="D269" s="394"/>
      <c r="E269" s="322" t="s">
        <v>1455</v>
      </c>
    </row>
    <row r="270" spans="1:5" x14ac:dyDescent="0.2">
      <c r="A270" s="379" t="s">
        <v>1589</v>
      </c>
      <c r="B270" s="381" t="s">
        <v>1590</v>
      </c>
      <c r="C270" s="382"/>
      <c r="D270" s="385" t="s">
        <v>56</v>
      </c>
      <c r="E270" s="323" t="s">
        <v>1454</v>
      </c>
    </row>
    <row r="271" spans="1:5" x14ac:dyDescent="0.2">
      <c r="A271" s="380"/>
      <c r="B271" s="383"/>
      <c r="C271" s="384"/>
      <c r="D271" s="386"/>
      <c r="E271" s="324" t="s">
        <v>1455</v>
      </c>
    </row>
    <row r="272" spans="1:5" x14ac:dyDescent="0.2">
      <c r="A272" s="387" t="s">
        <v>1591</v>
      </c>
      <c r="B272" s="389" t="s">
        <v>1590</v>
      </c>
      <c r="C272" s="390"/>
      <c r="D272" s="393" t="s">
        <v>56</v>
      </c>
      <c r="E272" s="321" t="s">
        <v>1454</v>
      </c>
    </row>
    <row r="273" spans="1:5" x14ac:dyDescent="0.2">
      <c r="A273" s="388"/>
      <c r="B273" s="391"/>
      <c r="C273" s="392"/>
      <c r="D273" s="394"/>
      <c r="E273" s="322" t="s">
        <v>1455</v>
      </c>
    </row>
    <row r="274" spans="1:5" x14ac:dyDescent="0.2">
      <c r="A274" s="379" t="s">
        <v>1549</v>
      </c>
      <c r="B274" s="381" t="s">
        <v>1590</v>
      </c>
      <c r="C274" s="382"/>
      <c r="D274" s="385" t="s">
        <v>56</v>
      </c>
      <c r="E274" s="323" t="s">
        <v>1454</v>
      </c>
    </row>
    <row r="275" spans="1:5" x14ac:dyDescent="0.2">
      <c r="A275" s="380"/>
      <c r="B275" s="383"/>
      <c r="C275" s="384"/>
      <c r="D275" s="386"/>
      <c r="E275" s="324" t="s">
        <v>1455</v>
      </c>
    </row>
    <row r="276" spans="1:5" x14ac:dyDescent="0.2">
      <c r="A276" s="387" t="s">
        <v>1592</v>
      </c>
      <c r="B276" s="389" t="s">
        <v>1590</v>
      </c>
      <c r="C276" s="390"/>
      <c r="D276" s="393" t="s">
        <v>56</v>
      </c>
      <c r="E276" s="321" t="s">
        <v>1454</v>
      </c>
    </row>
    <row r="277" spans="1:5" x14ac:dyDescent="0.2">
      <c r="A277" s="388"/>
      <c r="B277" s="391"/>
      <c r="C277" s="392"/>
      <c r="D277" s="394"/>
      <c r="E277" s="322" t="s">
        <v>1455</v>
      </c>
    </row>
    <row r="278" spans="1:5" x14ac:dyDescent="0.2">
      <c r="A278" s="379" t="s">
        <v>1593</v>
      </c>
      <c r="B278" s="381" t="s">
        <v>1590</v>
      </c>
      <c r="C278" s="382"/>
      <c r="D278" s="385" t="s">
        <v>56</v>
      </c>
      <c r="E278" s="323" t="s">
        <v>1454</v>
      </c>
    </row>
    <row r="279" spans="1:5" x14ac:dyDescent="0.2">
      <c r="A279" s="380"/>
      <c r="B279" s="383"/>
      <c r="C279" s="384"/>
      <c r="D279" s="386"/>
      <c r="E279" s="324" t="s">
        <v>1455</v>
      </c>
    </row>
    <row r="280" spans="1:5" x14ac:dyDescent="0.2">
      <c r="A280" s="387" t="s">
        <v>1594</v>
      </c>
      <c r="B280" s="389" t="s">
        <v>1590</v>
      </c>
      <c r="C280" s="390"/>
      <c r="D280" s="393" t="s">
        <v>56</v>
      </c>
      <c r="E280" s="321" t="s">
        <v>1454</v>
      </c>
    </row>
    <row r="281" spans="1:5" x14ac:dyDescent="0.2">
      <c r="A281" s="388"/>
      <c r="B281" s="391"/>
      <c r="C281" s="392"/>
      <c r="D281" s="394"/>
      <c r="E281" s="322" t="s">
        <v>1455</v>
      </c>
    </row>
    <row r="282" spans="1:5" x14ac:dyDescent="0.2">
      <c r="A282" s="379" t="s">
        <v>1595</v>
      </c>
      <c r="B282" s="381" t="s">
        <v>1590</v>
      </c>
      <c r="C282" s="382"/>
      <c r="D282" s="385" t="s">
        <v>56</v>
      </c>
      <c r="E282" s="323" t="s">
        <v>1454</v>
      </c>
    </row>
    <row r="283" spans="1:5" x14ac:dyDescent="0.2">
      <c r="A283" s="380"/>
      <c r="B283" s="383"/>
      <c r="C283" s="384"/>
      <c r="D283" s="386"/>
      <c r="E283" s="324" t="s">
        <v>1455</v>
      </c>
    </row>
    <row r="284" spans="1:5" x14ac:dyDescent="0.2">
      <c r="A284" s="387" t="s">
        <v>1596</v>
      </c>
      <c r="B284" s="389" t="s">
        <v>1590</v>
      </c>
      <c r="C284" s="390"/>
      <c r="D284" s="393" t="s">
        <v>56</v>
      </c>
      <c r="E284" s="321" t="s">
        <v>1454</v>
      </c>
    </row>
    <row r="285" spans="1:5" x14ac:dyDescent="0.2">
      <c r="A285" s="388"/>
      <c r="B285" s="391"/>
      <c r="C285" s="392"/>
      <c r="D285" s="394"/>
      <c r="E285" s="322" t="s">
        <v>1455</v>
      </c>
    </row>
    <row r="286" spans="1:5" x14ac:dyDescent="0.2">
      <c r="A286" s="379" t="s">
        <v>1597</v>
      </c>
      <c r="B286" s="381" t="s">
        <v>1590</v>
      </c>
      <c r="C286" s="382"/>
      <c r="D286" s="385" t="s">
        <v>56</v>
      </c>
      <c r="E286" s="323" t="s">
        <v>1454</v>
      </c>
    </row>
    <row r="287" spans="1:5" x14ac:dyDescent="0.2">
      <c r="A287" s="380"/>
      <c r="B287" s="383"/>
      <c r="C287" s="384"/>
      <c r="D287" s="386"/>
      <c r="E287" s="324" t="s">
        <v>1455</v>
      </c>
    </row>
    <row r="288" spans="1:5" x14ac:dyDescent="0.2">
      <c r="A288" s="387" t="s">
        <v>1598</v>
      </c>
      <c r="B288" s="389" t="s">
        <v>1590</v>
      </c>
      <c r="C288" s="390"/>
      <c r="D288" s="393" t="s">
        <v>56</v>
      </c>
      <c r="E288" s="321" t="s">
        <v>1454</v>
      </c>
    </row>
    <row r="289" spans="1:5" x14ac:dyDescent="0.2">
      <c r="A289" s="388"/>
      <c r="B289" s="391"/>
      <c r="C289" s="392"/>
      <c r="D289" s="394"/>
      <c r="E289" s="322" t="s">
        <v>1455</v>
      </c>
    </row>
    <row r="290" spans="1:5" x14ac:dyDescent="0.2">
      <c r="A290" s="379" t="s">
        <v>1599</v>
      </c>
      <c r="B290" s="381" t="s">
        <v>1600</v>
      </c>
      <c r="C290" s="382"/>
      <c r="D290" s="385" t="s">
        <v>56</v>
      </c>
      <c r="E290" s="323" t="s">
        <v>1454</v>
      </c>
    </row>
    <row r="291" spans="1:5" x14ac:dyDescent="0.2">
      <c r="A291" s="380"/>
      <c r="B291" s="383"/>
      <c r="C291" s="384"/>
      <c r="D291" s="386"/>
      <c r="E291" s="324" t="s">
        <v>1455</v>
      </c>
    </row>
    <row r="292" spans="1:5" x14ac:dyDescent="0.2">
      <c r="A292" s="387" t="s">
        <v>1601</v>
      </c>
      <c r="B292" s="389" t="s">
        <v>1600</v>
      </c>
      <c r="C292" s="390"/>
      <c r="D292" s="393" t="s">
        <v>56</v>
      </c>
      <c r="E292" s="321" t="s">
        <v>1454</v>
      </c>
    </row>
    <row r="293" spans="1:5" x14ac:dyDescent="0.2">
      <c r="A293" s="388"/>
      <c r="B293" s="391"/>
      <c r="C293" s="392"/>
      <c r="D293" s="394"/>
      <c r="E293" s="322" t="s">
        <v>1455</v>
      </c>
    </row>
    <row r="294" spans="1:5" x14ac:dyDescent="0.2">
      <c r="A294" s="379" t="s">
        <v>1602</v>
      </c>
      <c r="B294" s="381" t="s">
        <v>1600</v>
      </c>
      <c r="C294" s="382"/>
      <c r="D294" s="385" t="s">
        <v>56</v>
      </c>
      <c r="E294" s="323" t="s">
        <v>1454</v>
      </c>
    </row>
    <row r="295" spans="1:5" x14ac:dyDescent="0.2">
      <c r="A295" s="380"/>
      <c r="B295" s="383"/>
      <c r="C295" s="384"/>
      <c r="D295" s="386"/>
      <c r="E295" s="324" t="s">
        <v>1455</v>
      </c>
    </row>
    <row r="296" spans="1:5" x14ac:dyDescent="0.2">
      <c r="A296" s="387" t="s">
        <v>1603</v>
      </c>
      <c r="B296" s="389" t="s">
        <v>1600</v>
      </c>
      <c r="C296" s="390"/>
      <c r="D296" s="393" t="s">
        <v>56</v>
      </c>
      <c r="E296" s="321" t="s">
        <v>1454</v>
      </c>
    </row>
    <row r="297" spans="1:5" x14ac:dyDescent="0.2">
      <c r="A297" s="388"/>
      <c r="B297" s="391"/>
      <c r="C297" s="392"/>
      <c r="D297" s="394"/>
      <c r="E297" s="322" t="s">
        <v>1455</v>
      </c>
    </row>
    <row r="298" spans="1:5" x14ac:dyDescent="0.2">
      <c r="A298" s="379" t="s">
        <v>1604</v>
      </c>
      <c r="B298" s="381" t="s">
        <v>1600</v>
      </c>
      <c r="C298" s="382"/>
      <c r="D298" s="385" t="s">
        <v>56</v>
      </c>
      <c r="E298" s="323" t="s">
        <v>1454</v>
      </c>
    </row>
    <row r="299" spans="1:5" x14ac:dyDescent="0.2">
      <c r="A299" s="380"/>
      <c r="B299" s="383"/>
      <c r="C299" s="384"/>
      <c r="D299" s="386"/>
      <c r="E299" s="324" t="s">
        <v>1455</v>
      </c>
    </row>
    <row r="300" spans="1:5" x14ac:dyDescent="0.2">
      <c r="A300" s="387" t="s">
        <v>1605</v>
      </c>
      <c r="B300" s="389" t="s">
        <v>1507</v>
      </c>
      <c r="C300" s="390"/>
      <c r="D300" s="393" t="s">
        <v>56</v>
      </c>
      <c r="E300" s="321" t="s">
        <v>1454</v>
      </c>
    </row>
    <row r="301" spans="1:5" x14ac:dyDescent="0.2">
      <c r="A301" s="388"/>
      <c r="B301" s="391"/>
      <c r="C301" s="392"/>
      <c r="D301" s="394"/>
      <c r="E301" s="322" t="s">
        <v>1455</v>
      </c>
    </row>
    <row r="302" spans="1:5" x14ac:dyDescent="0.2">
      <c r="A302" s="379" t="s">
        <v>1453</v>
      </c>
      <c r="B302" s="381"/>
      <c r="C302" s="382"/>
      <c r="D302" s="385" t="s">
        <v>56</v>
      </c>
      <c r="E302" s="323" t="s">
        <v>1454</v>
      </c>
    </row>
    <row r="303" spans="1:5" x14ac:dyDescent="0.2">
      <c r="A303" s="380"/>
      <c r="B303" s="383"/>
      <c r="C303" s="384"/>
      <c r="D303" s="386"/>
      <c r="E303" s="324" t="s">
        <v>1455</v>
      </c>
    </row>
    <row r="304" spans="1:5" x14ac:dyDescent="0.2">
      <c r="A304" s="387" t="s">
        <v>1479</v>
      </c>
      <c r="B304" s="389"/>
      <c r="C304" s="390"/>
      <c r="D304" s="393" t="s">
        <v>56</v>
      </c>
      <c r="E304" s="321" t="s">
        <v>1454</v>
      </c>
    </row>
    <row r="305" spans="1:5" x14ac:dyDescent="0.2">
      <c r="A305" s="388"/>
      <c r="B305" s="391"/>
      <c r="C305" s="392"/>
      <c r="D305" s="394"/>
      <c r="E305" s="322" t="s">
        <v>1455</v>
      </c>
    </row>
    <row r="306" spans="1:5" x14ac:dyDescent="0.2">
      <c r="A306" s="379" t="s">
        <v>1489</v>
      </c>
      <c r="B306" s="381"/>
      <c r="C306" s="382"/>
      <c r="D306" s="385" t="s">
        <v>56</v>
      </c>
      <c r="E306" s="323" t="s">
        <v>1454</v>
      </c>
    </row>
    <row r="307" spans="1:5" x14ac:dyDescent="0.2">
      <c r="A307" s="380"/>
      <c r="B307" s="383"/>
      <c r="C307" s="384"/>
      <c r="D307" s="386"/>
      <c r="E307" s="324" t="s">
        <v>1455</v>
      </c>
    </row>
    <row r="308" spans="1:5" x14ac:dyDescent="0.2">
      <c r="A308" s="387" t="s">
        <v>1507</v>
      </c>
      <c r="B308" s="389"/>
      <c r="C308" s="390"/>
      <c r="D308" s="393" t="s">
        <v>56</v>
      </c>
      <c r="E308" s="321" t="s">
        <v>1454</v>
      </c>
    </row>
    <row r="309" spans="1:5" x14ac:dyDescent="0.2">
      <c r="A309" s="388"/>
      <c r="B309" s="391"/>
      <c r="C309" s="392"/>
      <c r="D309" s="394"/>
      <c r="E309" s="322" t="s">
        <v>1455</v>
      </c>
    </row>
    <row r="310" spans="1:5" x14ac:dyDescent="0.2">
      <c r="A310" s="379" t="s">
        <v>1600</v>
      </c>
      <c r="B310" s="381"/>
      <c r="C310" s="382"/>
      <c r="D310" s="385" t="s">
        <v>56</v>
      </c>
      <c r="E310" s="323" t="s">
        <v>1454</v>
      </c>
    </row>
    <row r="311" spans="1:5" x14ac:dyDescent="0.2">
      <c r="A311" s="380"/>
      <c r="B311" s="383"/>
      <c r="C311" s="384"/>
      <c r="D311" s="386"/>
      <c r="E311" s="324" t="s">
        <v>1455</v>
      </c>
    </row>
    <row r="312" spans="1:5" x14ac:dyDescent="0.2">
      <c r="A312" s="387" t="s">
        <v>1530</v>
      </c>
      <c r="B312" s="389"/>
      <c r="C312" s="390"/>
      <c r="D312" s="393" t="s">
        <v>56</v>
      </c>
      <c r="E312" s="321" t="s">
        <v>1454</v>
      </c>
    </row>
    <row r="313" spans="1:5" x14ac:dyDescent="0.2">
      <c r="A313" s="388"/>
      <c r="B313" s="391"/>
      <c r="C313" s="392"/>
      <c r="D313" s="394"/>
      <c r="E313" s="322" t="s">
        <v>1455</v>
      </c>
    </row>
    <row r="314" spans="1:5" x14ac:dyDescent="0.2">
      <c r="A314" s="379" t="s">
        <v>1540</v>
      </c>
      <c r="B314" s="381"/>
      <c r="C314" s="382"/>
      <c r="D314" s="385" t="s">
        <v>56</v>
      </c>
      <c r="E314" s="323" t="s">
        <v>1454</v>
      </c>
    </row>
    <row r="315" spans="1:5" x14ac:dyDescent="0.2">
      <c r="A315" s="380"/>
      <c r="B315" s="383"/>
      <c r="C315" s="384"/>
      <c r="D315" s="386"/>
      <c r="E315" s="324" t="s">
        <v>1455</v>
      </c>
    </row>
    <row r="316" spans="1:5" x14ac:dyDescent="0.2">
      <c r="A316" s="387" t="s">
        <v>1561</v>
      </c>
      <c r="B316" s="389"/>
      <c r="C316" s="390"/>
      <c r="D316" s="393" t="s">
        <v>56</v>
      </c>
      <c r="E316" s="321" t="s">
        <v>1454</v>
      </c>
    </row>
    <row r="317" spans="1:5" x14ac:dyDescent="0.2">
      <c r="A317" s="388"/>
      <c r="B317" s="391"/>
      <c r="C317" s="392"/>
      <c r="D317" s="394"/>
      <c r="E317" s="322" t="s">
        <v>1455</v>
      </c>
    </row>
    <row r="318" spans="1:5" x14ac:dyDescent="0.2">
      <c r="A318" s="379" t="s">
        <v>1580</v>
      </c>
      <c r="B318" s="381"/>
      <c r="C318" s="382"/>
      <c r="D318" s="385" t="s">
        <v>56</v>
      </c>
      <c r="E318" s="323" t="s">
        <v>1454</v>
      </c>
    </row>
    <row r="319" spans="1:5" x14ac:dyDescent="0.2">
      <c r="A319" s="380"/>
      <c r="B319" s="383"/>
      <c r="C319" s="384"/>
      <c r="D319" s="386"/>
      <c r="E319" s="324" t="s">
        <v>1455</v>
      </c>
    </row>
    <row r="320" spans="1:5" x14ac:dyDescent="0.2">
      <c r="A320" s="387" t="s">
        <v>1590</v>
      </c>
      <c r="B320" s="389"/>
      <c r="C320" s="390"/>
      <c r="D320" s="393" t="s">
        <v>56</v>
      </c>
      <c r="E320" s="321" t="s">
        <v>1454</v>
      </c>
    </row>
    <row r="321" spans="1:5" x14ac:dyDescent="0.2">
      <c r="A321" s="388"/>
      <c r="B321" s="391"/>
      <c r="C321" s="392"/>
      <c r="D321" s="394"/>
      <c r="E321" s="322" t="s">
        <v>1455</v>
      </c>
    </row>
    <row r="322" spans="1:5" x14ac:dyDescent="0.2">
      <c r="A322" s="379" t="s">
        <v>1515</v>
      </c>
      <c r="B322" s="381"/>
      <c r="C322" s="382"/>
      <c r="D322" s="385" t="s">
        <v>56</v>
      </c>
      <c r="E322" s="323" t="s">
        <v>1454</v>
      </c>
    </row>
    <row r="323" spans="1:5" x14ac:dyDescent="0.2">
      <c r="A323" s="380"/>
      <c r="B323" s="383"/>
      <c r="C323" s="384"/>
      <c r="D323" s="386"/>
      <c r="E323" s="324" t="s">
        <v>1455</v>
      </c>
    </row>
    <row r="324" spans="1:5" x14ac:dyDescent="0.2">
      <c r="A324" s="387" t="s">
        <v>1606</v>
      </c>
      <c r="B324" s="389" t="s">
        <v>1515</v>
      </c>
      <c r="C324" s="390"/>
      <c r="D324" s="393" t="s">
        <v>56</v>
      </c>
      <c r="E324" s="321" t="s">
        <v>1454</v>
      </c>
    </row>
    <row r="325" spans="1:5" x14ac:dyDescent="0.2">
      <c r="A325" s="388"/>
      <c r="B325" s="391"/>
      <c r="C325" s="392"/>
      <c r="D325" s="394"/>
      <c r="E325" s="322" t="s">
        <v>1455</v>
      </c>
    </row>
    <row r="326" spans="1:5" x14ac:dyDescent="0.2">
      <c r="A326" s="379" t="s">
        <v>1607</v>
      </c>
      <c r="B326" s="381" t="s">
        <v>1453</v>
      </c>
      <c r="C326" s="382"/>
      <c r="D326" s="385" t="s">
        <v>56</v>
      </c>
      <c r="E326" s="323" t="s">
        <v>1454</v>
      </c>
    </row>
    <row r="327" spans="1:5" x14ac:dyDescent="0.2">
      <c r="A327" s="380"/>
      <c r="B327" s="383"/>
      <c r="C327" s="384"/>
      <c r="D327" s="386"/>
      <c r="E327" s="324" t="s">
        <v>1455</v>
      </c>
    </row>
    <row r="328" spans="1:5" x14ac:dyDescent="0.2">
      <c r="A328" s="387" t="s">
        <v>1608</v>
      </c>
      <c r="B328" s="389" t="s">
        <v>1507</v>
      </c>
      <c r="C328" s="390"/>
      <c r="D328" s="393" t="s">
        <v>56</v>
      </c>
      <c r="E328" s="321" t="s">
        <v>1454</v>
      </c>
    </row>
    <row r="329" spans="1:5" x14ac:dyDescent="0.2">
      <c r="A329" s="388"/>
      <c r="B329" s="391"/>
      <c r="C329" s="392"/>
      <c r="D329" s="394"/>
      <c r="E329" s="322" t="s">
        <v>1455</v>
      </c>
    </row>
    <row r="330" spans="1:5" x14ac:dyDescent="0.2">
      <c r="A330" s="379" t="s">
        <v>1609</v>
      </c>
      <c r="B330" s="381" t="s">
        <v>1540</v>
      </c>
      <c r="C330" s="382"/>
      <c r="D330" s="385" t="s">
        <v>56</v>
      </c>
      <c r="E330" s="323" t="s">
        <v>1454</v>
      </c>
    </row>
    <row r="331" spans="1:5" x14ac:dyDescent="0.2">
      <c r="A331" s="380"/>
      <c r="B331" s="383"/>
      <c r="C331" s="384"/>
      <c r="D331" s="386"/>
      <c r="E331" s="324" t="s">
        <v>1455</v>
      </c>
    </row>
    <row r="332" spans="1:5" x14ac:dyDescent="0.2">
      <c r="A332" s="387" t="s">
        <v>1610</v>
      </c>
      <c r="B332" s="389" t="s">
        <v>1540</v>
      </c>
      <c r="C332" s="390"/>
      <c r="D332" s="393" t="s">
        <v>56</v>
      </c>
      <c r="E332" s="321" t="s">
        <v>1454</v>
      </c>
    </row>
    <row r="333" spans="1:5" x14ac:dyDescent="0.2">
      <c r="A333" s="388"/>
      <c r="B333" s="391"/>
      <c r="C333" s="392"/>
      <c r="D333" s="394"/>
      <c r="E333" s="322" t="s">
        <v>1455</v>
      </c>
    </row>
    <row r="334" spans="1:5" x14ac:dyDescent="0.2">
      <c r="A334" s="379" t="s">
        <v>1611</v>
      </c>
      <c r="B334" s="381" t="s">
        <v>1555</v>
      </c>
      <c r="C334" s="382"/>
      <c r="D334" s="385" t="s">
        <v>56</v>
      </c>
      <c r="E334" s="323" t="s">
        <v>1454</v>
      </c>
    </row>
    <row r="335" spans="1:5" x14ac:dyDescent="0.2">
      <c r="A335" s="380"/>
      <c r="B335" s="383"/>
      <c r="C335" s="384"/>
      <c r="D335" s="386"/>
      <c r="E335" s="324" t="s">
        <v>1455</v>
      </c>
    </row>
    <row r="336" spans="1:5" x14ac:dyDescent="0.2">
      <c r="A336" s="387" t="s">
        <v>1612</v>
      </c>
      <c r="B336" s="389" t="s">
        <v>1453</v>
      </c>
      <c r="C336" s="390"/>
      <c r="D336" s="393" t="s">
        <v>56</v>
      </c>
      <c r="E336" s="321" t="s">
        <v>1454</v>
      </c>
    </row>
    <row r="337" spans="1:5" x14ac:dyDescent="0.2">
      <c r="A337" s="388"/>
      <c r="B337" s="391"/>
      <c r="C337" s="392"/>
      <c r="D337" s="394"/>
      <c r="E337" s="322" t="s">
        <v>1455</v>
      </c>
    </row>
    <row r="338" spans="1:5" x14ac:dyDescent="0.2">
      <c r="A338" s="379" t="s">
        <v>1613</v>
      </c>
      <c r="B338" s="381" t="s">
        <v>1530</v>
      </c>
      <c r="C338" s="382"/>
      <c r="D338" s="385" t="s">
        <v>56</v>
      </c>
      <c r="E338" s="323" t="s">
        <v>1454</v>
      </c>
    </row>
    <row r="339" spans="1:5" x14ac:dyDescent="0.2">
      <c r="A339" s="380"/>
      <c r="B339" s="383"/>
      <c r="C339" s="384"/>
      <c r="D339" s="386"/>
      <c r="E339" s="324" t="s">
        <v>1455</v>
      </c>
    </row>
    <row r="340" spans="1:5" x14ac:dyDescent="0.2">
      <c r="A340" s="387" t="s">
        <v>1614</v>
      </c>
      <c r="B340" s="389" t="s">
        <v>1590</v>
      </c>
      <c r="C340" s="390"/>
      <c r="D340" s="393" t="s">
        <v>56</v>
      </c>
      <c r="E340" s="321" t="s">
        <v>1454</v>
      </c>
    </row>
    <row r="341" spans="1:5" x14ac:dyDescent="0.2">
      <c r="A341" s="388"/>
      <c r="B341" s="391"/>
      <c r="C341" s="392"/>
      <c r="D341" s="394"/>
      <c r="E341" s="322" t="s">
        <v>1455</v>
      </c>
    </row>
    <row r="342" spans="1:5" x14ac:dyDescent="0.2">
      <c r="A342" s="379" t="s">
        <v>1615</v>
      </c>
      <c r="B342" s="381" t="s">
        <v>1540</v>
      </c>
      <c r="C342" s="382"/>
      <c r="D342" s="385" t="s">
        <v>56</v>
      </c>
      <c r="E342" s="323" t="s">
        <v>1454</v>
      </c>
    </row>
    <row r="343" spans="1:5" x14ac:dyDescent="0.2">
      <c r="A343" s="380"/>
      <c r="B343" s="383"/>
      <c r="C343" s="384"/>
      <c r="D343" s="386"/>
      <c r="E343" s="324" t="s">
        <v>1455</v>
      </c>
    </row>
    <row r="344" spans="1:5" x14ac:dyDescent="0.2">
      <c r="A344" s="387" t="s">
        <v>1555</v>
      </c>
      <c r="B344" s="389"/>
      <c r="C344" s="390"/>
      <c r="D344" s="393" t="s">
        <v>56</v>
      </c>
      <c r="E344" s="321" t="s">
        <v>1454</v>
      </c>
    </row>
    <row r="345" spans="1:5" x14ac:dyDescent="0.2">
      <c r="A345" s="388"/>
      <c r="B345" s="391"/>
      <c r="C345" s="392"/>
      <c r="D345" s="394"/>
      <c r="E345" s="322" t="s">
        <v>1455</v>
      </c>
    </row>
    <row r="346" spans="1:5" x14ac:dyDescent="0.2">
      <c r="A346" s="319" t="s">
        <v>1616</v>
      </c>
      <c r="B346" s="368"/>
      <c r="C346" s="369"/>
      <c r="D346" s="309" t="s">
        <v>57</v>
      </c>
      <c r="E346" s="320"/>
    </row>
    <row r="347" spans="1:5" x14ac:dyDescent="0.2">
      <c r="A347" s="317" t="s">
        <v>1617</v>
      </c>
      <c r="B347" s="370"/>
      <c r="C347" s="371"/>
      <c r="D347" s="308" t="s">
        <v>57</v>
      </c>
      <c r="E347" s="318"/>
    </row>
    <row r="348" spans="1:5" x14ac:dyDescent="0.2">
      <c r="A348" s="319" t="s">
        <v>1618</v>
      </c>
      <c r="B348" s="368"/>
      <c r="C348" s="369"/>
      <c r="D348" s="309" t="s">
        <v>57</v>
      </c>
      <c r="E348" s="320"/>
    </row>
    <row r="349" spans="1:5" x14ac:dyDescent="0.2">
      <c r="A349" s="317" t="s">
        <v>1619</v>
      </c>
      <c r="B349" s="370"/>
      <c r="C349" s="371"/>
      <c r="D349" s="308" t="s">
        <v>57</v>
      </c>
      <c r="E349" s="318"/>
    </row>
    <row r="350" spans="1:5" x14ac:dyDescent="0.2">
      <c r="A350" s="379" t="s">
        <v>1620</v>
      </c>
      <c r="B350" s="381"/>
      <c r="C350" s="382"/>
      <c r="D350" s="385" t="s">
        <v>57</v>
      </c>
      <c r="E350" s="323" t="s">
        <v>1454</v>
      </c>
    </row>
    <row r="351" spans="1:5" x14ac:dyDescent="0.2">
      <c r="A351" s="380"/>
      <c r="B351" s="383"/>
      <c r="C351" s="384"/>
      <c r="D351" s="386"/>
      <c r="E351" s="324" t="s">
        <v>1455</v>
      </c>
    </row>
    <row r="352" spans="1:5" x14ac:dyDescent="0.2">
      <c r="A352" s="317" t="s">
        <v>1621</v>
      </c>
      <c r="B352" s="370"/>
      <c r="C352" s="371"/>
      <c r="D352" s="308" t="s">
        <v>57</v>
      </c>
      <c r="E352" s="318"/>
    </row>
    <row r="353" spans="1:5" x14ac:dyDescent="0.2">
      <c r="A353" s="379" t="s">
        <v>1622</v>
      </c>
      <c r="B353" s="381"/>
      <c r="C353" s="382"/>
      <c r="D353" s="385" t="s">
        <v>57</v>
      </c>
      <c r="E353" s="323" t="s">
        <v>1454</v>
      </c>
    </row>
    <row r="354" spans="1:5" x14ac:dyDescent="0.2">
      <c r="A354" s="380"/>
      <c r="B354" s="383"/>
      <c r="C354" s="384"/>
      <c r="D354" s="386"/>
      <c r="E354" s="324" t="s">
        <v>1455</v>
      </c>
    </row>
    <row r="355" spans="1:5" x14ac:dyDescent="0.2">
      <c r="A355" s="387" t="s">
        <v>1623</v>
      </c>
      <c r="B355" s="389"/>
      <c r="C355" s="390"/>
      <c r="D355" s="393" t="s">
        <v>57</v>
      </c>
      <c r="E355" s="321" t="s">
        <v>1454</v>
      </c>
    </row>
    <row r="356" spans="1:5" x14ac:dyDescent="0.2">
      <c r="A356" s="388"/>
      <c r="B356" s="391"/>
      <c r="C356" s="392"/>
      <c r="D356" s="394"/>
      <c r="E356" s="322" t="s">
        <v>1455</v>
      </c>
    </row>
    <row r="357" spans="1:5" x14ac:dyDescent="0.2">
      <c r="A357" s="379" t="s">
        <v>1624</v>
      </c>
      <c r="B357" s="381" t="s">
        <v>1625</v>
      </c>
      <c r="C357" s="382"/>
      <c r="D357" s="385" t="s">
        <v>57</v>
      </c>
      <c r="E357" s="323" t="s">
        <v>1454</v>
      </c>
    </row>
    <row r="358" spans="1:5" x14ac:dyDescent="0.2">
      <c r="A358" s="380"/>
      <c r="B358" s="383"/>
      <c r="C358" s="384"/>
      <c r="D358" s="386"/>
      <c r="E358" s="324" t="s">
        <v>1455</v>
      </c>
    </row>
    <row r="359" spans="1:5" x14ac:dyDescent="0.2">
      <c r="A359" s="387" t="s">
        <v>1626</v>
      </c>
      <c r="B359" s="389" t="s">
        <v>1625</v>
      </c>
      <c r="C359" s="390"/>
      <c r="D359" s="393" t="s">
        <v>57</v>
      </c>
      <c r="E359" s="321" t="s">
        <v>1454</v>
      </c>
    </row>
    <row r="360" spans="1:5" x14ac:dyDescent="0.2">
      <c r="A360" s="388"/>
      <c r="B360" s="391"/>
      <c r="C360" s="392"/>
      <c r="D360" s="394"/>
      <c r="E360" s="322" t="s">
        <v>1455</v>
      </c>
    </row>
    <row r="361" spans="1:5" x14ac:dyDescent="0.2">
      <c r="A361" s="379" t="s">
        <v>1627</v>
      </c>
      <c r="B361" s="381" t="s">
        <v>1625</v>
      </c>
      <c r="C361" s="382"/>
      <c r="D361" s="385" t="s">
        <v>57</v>
      </c>
      <c r="E361" s="323" t="s">
        <v>1454</v>
      </c>
    </row>
    <row r="362" spans="1:5" x14ac:dyDescent="0.2">
      <c r="A362" s="380"/>
      <c r="B362" s="383"/>
      <c r="C362" s="384"/>
      <c r="D362" s="386"/>
      <c r="E362" s="324" t="s">
        <v>1455</v>
      </c>
    </row>
    <row r="363" spans="1:5" x14ac:dyDescent="0.2">
      <c r="A363" s="387" t="s">
        <v>1628</v>
      </c>
      <c r="B363" s="389" t="s">
        <v>1625</v>
      </c>
      <c r="C363" s="390"/>
      <c r="D363" s="393" t="s">
        <v>57</v>
      </c>
      <c r="E363" s="321" t="s">
        <v>1454</v>
      </c>
    </row>
    <row r="364" spans="1:5" x14ac:dyDescent="0.2">
      <c r="A364" s="388"/>
      <c r="B364" s="391"/>
      <c r="C364" s="392"/>
      <c r="D364" s="394"/>
      <c r="E364" s="322" t="s">
        <v>1455</v>
      </c>
    </row>
    <row r="365" spans="1:5" x14ac:dyDescent="0.2">
      <c r="A365" s="379" t="s">
        <v>1629</v>
      </c>
      <c r="B365" s="381" t="s">
        <v>1625</v>
      </c>
      <c r="C365" s="382"/>
      <c r="D365" s="385" t="s">
        <v>57</v>
      </c>
      <c r="E365" s="323" t="s">
        <v>1454</v>
      </c>
    </row>
    <row r="366" spans="1:5" x14ac:dyDescent="0.2">
      <c r="A366" s="380"/>
      <c r="B366" s="383"/>
      <c r="C366" s="384"/>
      <c r="D366" s="386"/>
      <c r="E366" s="324" t="s">
        <v>1455</v>
      </c>
    </row>
    <row r="367" spans="1:5" x14ac:dyDescent="0.2">
      <c r="A367" s="387" t="s">
        <v>1630</v>
      </c>
      <c r="B367" s="389" t="s">
        <v>1625</v>
      </c>
      <c r="C367" s="390"/>
      <c r="D367" s="393" t="s">
        <v>57</v>
      </c>
      <c r="E367" s="321" t="s">
        <v>1454</v>
      </c>
    </row>
    <row r="368" spans="1:5" x14ac:dyDescent="0.2">
      <c r="A368" s="388"/>
      <c r="B368" s="391"/>
      <c r="C368" s="392"/>
      <c r="D368" s="394"/>
      <c r="E368" s="322" t="s">
        <v>1455</v>
      </c>
    </row>
    <row r="369" spans="1:5" x14ac:dyDescent="0.2">
      <c r="A369" s="379" t="s">
        <v>1631</v>
      </c>
      <c r="B369" s="381" t="s">
        <v>1625</v>
      </c>
      <c r="C369" s="382"/>
      <c r="D369" s="385" t="s">
        <v>57</v>
      </c>
      <c r="E369" s="323" t="s">
        <v>1454</v>
      </c>
    </row>
    <row r="370" spans="1:5" x14ac:dyDescent="0.2">
      <c r="A370" s="380"/>
      <c r="B370" s="383"/>
      <c r="C370" s="384"/>
      <c r="D370" s="386"/>
      <c r="E370" s="324" t="s">
        <v>1455</v>
      </c>
    </row>
    <row r="371" spans="1:5" x14ac:dyDescent="0.2">
      <c r="A371" s="387" t="s">
        <v>1632</v>
      </c>
      <c r="B371" s="389" t="s">
        <v>1625</v>
      </c>
      <c r="C371" s="390"/>
      <c r="D371" s="393" t="s">
        <v>57</v>
      </c>
      <c r="E371" s="321" t="s">
        <v>1454</v>
      </c>
    </row>
    <row r="372" spans="1:5" x14ac:dyDescent="0.2">
      <c r="A372" s="388"/>
      <c r="B372" s="391"/>
      <c r="C372" s="392"/>
      <c r="D372" s="394"/>
      <c r="E372" s="322" t="s">
        <v>1455</v>
      </c>
    </row>
    <row r="373" spans="1:5" x14ac:dyDescent="0.2">
      <c r="A373" s="379" t="s">
        <v>1633</v>
      </c>
      <c r="B373" s="381" t="s">
        <v>1625</v>
      </c>
      <c r="C373" s="382"/>
      <c r="D373" s="385" t="s">
        <v>57</v>
      </c>
      <c r="E373" s="323" t="s">
        <v>1454</v>
      </c>
    </row>
    <row r="374" spans="1:5" x14ac:dyDescent="0.2">
      <c r="A374" s="380"/>
      <c r="B374" s="383"/>
      <c r="C374" s="384"/>
      <c r="D374" s="386"/>
      <c r="E374" s="324" t="s">
        <v>1455</v>
      </c>
    </row>
    <row r="375" spans="1:5" x14ac:dyDescent="0.2">
      <c r="A375" s="387" t="s">
        <v>1634</v>
      </c>
      <c r="B375" s="389" t="s">
        <v>1625</v>
      </c>
      <c r="C375" s="390"/>
      <c r="D375" s="393" t="s">
        <v>57</v>
      </c>
      <c r="E375" s="321" t="s">
        <v>1454</v>
      </c>
    </row>
    <row r="376" spans="1:5" x14ac:dyDescent="0.2">
      <c r="A376" s="388"/>
      <c r="B376" s="391"/>
      <c r="C376" s="392"/>
      <c r="D376" s="394"/>
      <c r="E376" s="322" t="s">
        <v>1455</v>
      </c>
    </row>
    <row r="377" spans="1:5" x14ac:dyDescent="0.2">
      <c r="A377" s="379" t="s">
        <v>1635</v>
      </c>
      <c r="B377" s="381" t="s">
        <v>1625</v>
      </c>
      <c r="C377" s="382"/>
      <c r="D377" s="385" t="s">
        <v>57</v>
      </c>
      <c r="E377" s="323" t="s">
        <v>1454</v>
      </c>
    </row>
    <row r="378" spans="1:5" x14ac:dyDescent="0.2">
      <c r="A378" s="380"/>
      <c r="B378" s="383"/>
      <c r="C378" s="384"/>
      <c r="D378" s="386"/>
      <c r="E378" s="324" t="s">
        <v>1455</v>
      </c>
    </row>
    <row r="379" spans="1:5" x14ac:dyDescent="0.2">
      <c r="A379" s="387" t="s">
        <v>1636</v>
      </c>
      <c r="B379" s="389" t="s">
        <v>1625</v>
      </c>
      <c r="C379" s="390"/>
      <c r="D379" s="393" t="s">
        <v>57</v>
      </c>
      <c r="E379" s="321" t="s">
        <v>1454</v>
      </c>
    </row>
    <row r="380" spans="1:5" x14ac:dyDescent="0.2">
      <c r="A380" s="388"/>
      <c r="B380" s="391"/>
      <c r="C380" s="392"/>
      <c r="D380" s="394"/>
      <c r="E380" s="322" t="s">
        <v>1455</v>
      </c>
    </row>
    <row r="381" spans="1:5" x14ac:dyDescent="0.2">
      <c r="A381" s="379" t="s">
        <v>1637</v>
      </c>
      <c r="B381" s="381" t="s">
        <v>1625</v>
      </c>
      <c r="C381" s="382"/>
      <c r="D381" s="385" t="s">
        <v>57</v>
      </c>
      <c r="E381" s="323" t="s">
        <v>1454</v>
      </c>
    </row>
    <row r="382" spans="1:5" x14ac:dyDescent="0.2">
      <c r="A382" s="380"/>
      <c r="B382" s="383"/>
      <c r="C382" s="384"/>
      <c r="D382" s="386"/>
      <c r="E382" s="324" t="s">
        <v>1455</v>
      </c>
    </row>
    <row r="383" spans="1:5" x14ac:dyDescent="0.2">
      <c r="A383" s="387" t="s">
        <v>1638</v>
      </c>
      <c r="B383" s="389" t="s">
        <v>1639</v>
      </c>
      <c r="C383" s="390"/>
      <c r="D383" s="393" t="s">
        <v>57</v>
      </c>
      <c r="E383" s="321" t="s">
        <v>1454</v>
      </c>
    </row>
    <row r="384" spans="1:5" x14ac:dyDescent="0.2">
      <c r="A384" s="388"/>
      <c r="B384" s="391"/>
      <c r="C384" s="392"/>
      <c r="D384" s="394"/>
      <c r="E384" s="322" t="s">
        <v>1455</v>
      </c>
    </row>
    <row r="385" spans="1:5" x14ac:dyDescent="0.2">
      <c r="A385" s="379" t="s">
        <v>1640</v>
      </c>
      <c r="B385" s="381" t="s">
        <v>1639</v>
      </c>
      <c r="C385" s="382"/>
      <c r="D385" s="385" t="s">
        <v>57</v>
      </c>
      <c r="E385" s="323" t="s">
        <v>1454</v>
      </c>
    </row>
    <row r="386" spans="1:5" x14ac:dyDescent="0.2">
      <c r="A386" s="380"/>
      <c r="B386" s="383"/>
      <c r="C386" s="384"/>
      <c r="D386" s="386"/>
      <c r="E386" s="324" t="s">
        <v>1455</v>
      </c>
    </row>
    <row r="387" spans="1:5" x14ac:dyDescent="0.2">
      <c r="A387" s="387" t="s">
        <v>1641</v>
      </c>
      <c r="B387" s="389" t="s">
        <v>1639</v>
      </c>
      <c r="C387" s="390"/>
      <c r="D387" s="393" t="s">
        <v>57</v>
      </c>
      <c r="E387" s="321" t="s">
        <v>1454</v>
      </c>
    </row>
    <row r="388" spans="1:5" x14ac:dyDescent="0.2">
      <c r="A388" s="388"/>
      <c r="B388" s="391"/>
      <c r="C388" s="392"/>
      <c r="D388" s="394"/>
      <c r="E388" s="322" t="s">
        <v>1455</v>
      </c>
    </row>
    <row r="389" spans="1:5" x14ac:dyDescent="0.2">
      <c r="A389" s="379" t="s">
        <v>1642</v>
      </c>
      <c r="B389" s="381" t="s">
        <v>1639</v>
      </c>
      <c r="C389" s="382"/>
      <c r="D389" s="385" t="s">
        <v>57</v>
      </c>
      <c r="E389" s="323" t="s">
        <v>1454</v>
      </c>
    </row>
    <row r="390" spans="1:5" x14ac:dyDescent="0.2">
      <c r="A390" s="380"/>
      <c r="B390" s="383"/>
      <c r="C390" s="384"/>
      <c r="D390" s="386"/>
      <c r="E390" s="324" t="s">
        <v>1455</v>
      </c>
    </row>
    <row r="391" spans="1:5" x14ac:dyDescent="0.2">
      <c r="A391" s="387" t="s">
        <v>1643</v>
      </c>
      <c r="B391" s="389" t="s">
        <v>1639</v>
      </c>
      <c r="C391" s="390"/>
      <c r="D391" s="393" t="s">
        <v>57</v>
      </c>
      <c r="E391" s="321" t="s">
        <v>1454</v>
      </c>
    </row>
    <row r="392" spans="1:5" x14ac:dyDescent="0.2">
      <c r="A392" s="388"/>
      <c r="B392" s="391"/>
      <c r="C392" s="392"/>
      <c r="D392" s="394"/>
      <c r="E392" s="322" t="s">
        <v>1455</v>
      </c>
    </row>
    <row r="393" spans="1:5" x14ac:dyDescent="0.2">
      <c r="A393" s="379" t="s">
        <v>1644</v>
      </c>
      <c r="B393" s="381" t="s">
        <v>1645</v>
      </c>
      <c r="C393" s="382"/>
      <c r="D393" s="385" t="s">
        <v>57</v>
      </c>
      <c r="E393" s="323" t="s">
        <v>1454</v>
      </c>
    </row>
    <row r="394" spans="1:5" x14ac:dyDescent="0.2">
      <c r="A394" s="380"/>
      <c r="B394" s="383"/>
      <c r="C394" s="384"/>
      <c r="D394" s="386"/>
      <c r="E394" s="324" t="s">
        <v>1455</v>
      </c>
    </row>
    <row r="395" spans="1:5" x14ac:dyDescent="0.2">
      <c r="A395" s="387" t="s">
        <v>1646</v>
      </c>
      <c r="B395" s="389" t="s">
        <v>1647</v>
      </c>
      <c r="C395" s="390"/>
      <c r="D395" s="393" t="s">
        <v>57</v>
      </c>
      <c r="E395" s="321" t="s">
        <v>1454</v>
      </c>
    </row>
    <row r="396" spans="1:5" x14ac:dyDescent="0.2">
      <c r="A396" s="388"/>
      <c r="B396" s="391"/>
      <c r="C396" s="392"/>
      <c r="D396" s="394"/>
      <c r="E396" s="322" t="s">
        <v>1455</v>
      </c>
    </row>
    <row r="397" spans="1:5" x14ac:dyDescent="0.2">
      <c r="A397" s="379" t="s">
        <v>1648</v>
      </c>
      <c r="B397" s="381" t="s">
        <v>1645</v>
      </c>
      <c r="C397" s="382"/>
      <c r="D397" s="385" t="s">
        <v>57</v>
      </c>
      <c r="E397" s="323" t="s">
        <v>1454</v>
      </c>
    </row>
    <row r="398" spans="1:5" x14ac:dyDescent="0.2">
      <c r="A398" s="380"/>
      <c r="B398" s="383"/>
      <c r="C398" s="384"/>
      <c r="D398" s="386"/>
      <c r="E398" s="324" t="s">
        <v>1455</v>
      </c>
    </row>
    <row r="399" spans="1:5" x14ac:dyDescent="0.2">
      <c r="A399" s="387" t="s">
        <v>1649</v>
      </c>
      <c r="B399" s="389" t="s">
        <v>1645</v>
      </c>
      <c r="C399" s="390"/>
      <c r="D399" s="393" t="s">
        <v>57</v>
      </c>
      <c r="E399" s="321" t="s">
        <v>1454</v>
      </c>
    </row>
    <row r="400" spans="1:5" x14ac:dyDescent="0.2">
      <c r="A400" s="388"/>
      <c r="B400" s="391"/>
      <c r="C400" s="392"/>
      <c r="D400" s="394"/>
      <c r="E400" s="322" t="s">
        <v>1455</v>
      </c>
    </row>
    <row r="401" spans="1:5" x14ac:dyDescent="0.2">
      <c r="A401" s="379" t="s">
        <v>1650</v>
      </c>
      <c r="B401" s="381" t="s">
        <v>1645</v>
      </c>
      <c r="C401" s="382"/>
      <c r="D401" s="385" t="s">
        <v>57</v>
      </c>
      <c r="E401" s="323" t="s">
        <v>1454</v>
      </c>
    </row>
    <row r="402" spans="1:5" x14ac:dyDescent="0.2">
      <c r="A402" s="380"/>
      <c r="B402" s="383"/>
      <c r="C402" s="384"/>
      <c r="D402" s="386"/>
      <c r="E402" s="324" t="s">
        <v>1455</v>
      </c>
    </row>
    <row r="403" spans="1:5" x14ac:dyDescent="0.2">
      <c r="A403" s="387" t="s">
        <v>1651</v>
      </c>
      <c r="B403" s="389" t="s">
        <v>1645</v>
      </c>
      <c r="C403" s="390"/>
      <c r="D403" s="393" t="s">
        <v>57</v>
      </c>
      <c r="E403" s="321" t="s">
        <v>1454</v>
      </c>
    </row>
    <row r="404" spans="1:5" x14ac:dyDescent="0.2">
      <c r="A404" s="388"/>
      <c r="B404" s="391"/>
      <c r="C404" s="392"/>
      <c r="D404" s="394"/>
      <c r="E404" s="322" t="s">
        <v>1455</v>
      </c>
    </row>
    <row r="405" spans="1:5" x14ac:dyDescent="0.2">
      <c r="A405" s="379" t="s">
        <v>1652</v>
      </c>
      <c r="B405" s="381" t="s">
        <v>1645</v>
      </c>
      <c r="C405" s="382"/>
      <c r="D405" s="385" t="s">
        <v>57</v>
      </c>
      <c r="E405" s="323" t="s">
        <v>1454</v>
      </c>
    </row>
    <row r="406" spans="1:5" x14ac:dyDescent="0.2">
      <c r="A406" s="380"/>
      <c r="B406" s="383"/>
      <c r="C406" s="384"/>
      <c r="D406" s="386"/>
      <c r="E406" s="324" t="s">
        <v>1455</v>
      </c>
    </row>
    <row r="407" spans="1:5" x14ac:dyDescent="0.2">
      <c r="A407" s="387" t="s">
        <v>1653</v>
      </c>
      <c r="B407" s="389" t="s">
        <v>1645</v>
      </c>
      <c r="C407" s="390"/>
      <c r="D407" s="393" t="s">
        <v>57</v>
      </c>
      <c r="E407" s="321" t="s">
        <v>1454</v>
      </c>
    </row>
    <row r="408" spans="1:5" x14ac:dyDescent="0.2">
      <c r="A408" s="388"/>
      <c r="B408" s="391"/>
      <c r="C408" s="392"/>
      <c r="D408" s="394"/>
      <c r="E408" s="322" t="s">
        <v>1455</v>
      </c>
    </row>
    <row r="409" spans="1:5" x14ac:dyDescent="0.2">
      <c r="A409" s="379" t="s">
        <v>1654</v>
      </c>
      <c r="B409" s="381" t="s">
        <v>1625</v>
      </c>
      <c r="C409" s="382"/>
      <c r="D409" s="385" t="s">
        <v>57</v>
      </c>
      <c r="E409" s="323" t="s">
        <v>1454</v>
      </c>
    </row>
    <row r="410" spans="1:5" x14ac:dyDescent="0.2">
      <c r="A410" s="380"/>
      <c r="B410" s="383"/>
      <c r="C410" s="384"/>
      <c r="D410" s="386"/>
      <c r="E410" s="324" t="s">
        <v>1455</v>
      </c>
    </row>
    <row r="411" spans="1:5" x14ac:dyDescent="0.2">
      <c r="A411" s="387" t="s">
        <v>1655</v>
      </c>
      <c r="B411" s="389" t="s">
        <v>1645</v>
      </c>
      <c r="C411" s="390"/>
      <c r="D411" s="393" t="s">
        <v>57</v>
      </c>
      <c r="E411" s="321" t="s">
        <v>1454</v>
      </c>
    </row>
    <row r="412" spans="1:5" x14ac:dyDescent="0.2">
      <c r="A412" s="388"/>
      <c r="B412" s="391"/>
      <c r="C412" s="392"/>
      <c r="D412" s="394"/>
      <c r="E412" s="322" t="s">
        <v>1455</v>
      </c>
    </row>
    <row r="413" spans="1:5" x14ac:dyDescent="0.2">
      <c r="A413" s="379" t="s">
        <v>1656</v>
      </c>
      <c r="B413" s="381" t="s">
        <v>1657</v>
      </c>
      <c r="C413" s="382"/>
      <c r="D413" s="385" t="s">
        <v>57</v>
      </c>
      <c r="E413" s="323" t="s">
        <v>1454</v>
      </c>
    </row>
    <row r="414" spans="1:5" x14ac:dyDescent="0.2">
      <c r="A414" s="380"/>
      <c r="B414" s="383"/>
      <c r="C414" s="384"/>
      <c r="D414" s="386"/>
      <c r="E414" s="324" t="s">
        <v>1455</v>
      </c>
    </row>
    <row r="415" spans="1:5" x14ac:dyDescent="0.2">
      <c r="A415" s="387" t="s">
        <v>1658</v>
      </c>
      <c r="B415" s="389" t="s">
        <v>1657</v>
      </c>
      <c r="C415" s="390"/>
      <c r="D415" s="393" t="s">
        <v>57</v>
      </c>
      <c r="E415" s="321" t="s">
        <v>1454</v>
      </c>
    </row>
    <row r="416" spans="1:5" x14ac:dyDescent="0.2">
      <c r="A416" s="388"/>
      <c r="B416" s="391"/>
      <c r="C416" s="392"/>
      <c r="D416" s="394"/>
      <c r="E416" s="322" t="s">
        <v>1455</v>
      </c>
    </row>
    <row r="417" spans="1:5" x14ac:dyDescent="0.2">
      <c r="A417" s="379" t="s">
        <v>1659</v>
      </c>
      <c r="B417" s="381" t="s">
        <v>1657</v>
      </c>
      <c r="C417" s="382"/>
      <c r="D417" s="385" t="s">
        <v>57</v>
      </c>
      <c r="E417" s="323" t="s">
        <v>1454</v>
      </c>
    </row>
    <row r="418" spans="1:5" x14ac:dyDescent="0.2">
      <c r="A418" s="380"/>
      <c r="B418" s="383"/>
      <c r="C418" s="384"/>
      <c r="D418" s="386"/>
      <c r="E418" s="324" t="s">
        <v>1455</v>
      </c>
    </row>
    <row r="419" spans="1:5" x14ac:dyDescent="0.2">
      <c r="A419" s="387" t="s">
        <v>1660</v>
      </c>
      <c r="B419" s="389" t="s">
        <v>1657</v>
      </c>
      <c r="C419" s="390"/>
      <c r="D419" s="393" t="s">
        <v>57</v>
      </c>
      <c r="E419" s="321" t="s">
        <v>1454</v>
      </c>
    </row>
    <row r="420" spans="1:5" x14ac:dyDescent="0.2">
      <c r="A420" s="388"/>
      <c r="B420" s="391"/>
      <c r="C420" s="392"/>
      <c r="D420" s="394"/>
      <c r="E420" s="322" t="s">
        <v>1455</v>
      </c>
    </row>
    <row r="421" spans="1:5" x14ac:dyDescent="0.2">
      <c r="A421" s="379" t="s">
        <v>1661</v>
      </c>
      <c r="B421" s="381" t="s">
        <v>1657</v>
      </c>
      <c r="C421" s="382"/>
      <c r="D421" s="385" t="s">
        <v>57</v>
      </c>
      <c r="E421" s="323" t="s">
        <v>1454</v>
      </c>
    </row>
    <row r="422" spans="1:5" x14ac:dyDescent="0.2">
      <c r="A422" s="380"/>
      <c r="B422" s="383"/>
      <c r="C422" s="384"/>
      <c r="D422" s="386"/>
      <c r="E422" s="324" t="s">
        <v>1455</v>
      </c>
    </row>
    <row r="423" spans="1:5" x14ac:dyDescent="0.2">
      <c r="A423" s="387" t="s">
        <v>1662</v>
      </c>
      <c r="B423" s="389" t="s">
        <v>1657</v>
      </c>
      <c r="C423" s="390"/>
      <c r="D423" s="393" t="s">
        <v>57</v>
      </c>
      <c r="E423" s="321" t="s">
        <v>1454</v>
      </c>
    </row>
    <row r="424" spans="1:5" x14ac:dyDescent="0.2">
      <c r="A424" s="388"/>
      <c r="B424" s="391"/>
      <c r="C424" s="392"/>
      <c r="D424" s="394"/>
      <c r="E424" s="322" t="s">
        <v>1455</v>
      </c>
    </row>
    <row r="425" spans="1:5" x14ac:dyDescent="0.2">
      <c r="A425" s="379" t="s">
        <v>1663</v>
      </c>
      <c r="B425" s="381" t="s">
        <v>1657</v>
      </c>
      <c r="C425" s="382"/>
      <c r="D425" s="385" t="s">
        <v>57</v>
      </c>
      <c r="E425" s="323" t="s">
        <v>1454</v>
      </c>
    </row>
    <row r="426" spans="1:5" x14ac:dyDescent="0.2">
      <c r="A426" s="380"/>
      <c r="B426" s="383"/>
      <c r="C426" s="384"/>
      <c r="D426" s="386"/>
      <c r="E426" s="324" t="s">
        <v>1455</v>
      </c>
    </row>
    <row r="427" spans="1:5" x14ac:dyDescent="0.2">
      <c r="A427" s="387" t="s">
        <v>1664</v>
      </c>
      <c r="B427" s="389" t="s">
        <v>1657</v>
      </c>
      <c r="C427" s="390"/>
      <c r="D427" s="393" t="s">
        <v>57</v>
      </c>
      <c r="E427" s="321" t="s">
        <v>1454</v>
      </c>
    </row>
    <row r="428" spans="1:5" x14ac:dyDescent="0.2">
      <c r="A428" s="388"/>
      <c r="B428" s="391"/>
      <c r="C428" s="392"/>
      <c r="D428" s="394"/>
      <c r="E428" s="322" t="s">
        <v>1455</v>
      </c>
    </row>
    <row r="429" spans="1:5" x14ac:dyDescent="0.2">
      <c r="A429" s="379" t="s">
        <v>1665</v>
      </c>
      <c r="B429" s="381" t="s">
        <v>1639</v>
      </c>
      <c r="C429" s="382"/>
      <c r="D429" s="385" t="s">
        <v>57</v>
      </c>
      <c r="E429" s="323" t="s">
        <v>1454</v>
      </c>
    </row>
    <row r="430" spans="1:5" x14ac:dyDescent="0.2">
      <c r="A430" s="380"/>
      <c r="B430" s="383"/>
      <c r="C430" s="384"/>
      <c r="D430" s="386"/>
      <c r="E430" s="324" t="s">
        <v>1455</v>
      </c>
    </row>
    <row r="431" spans="1:5" x14ac:dyDescent="0.2">
      <c r="A431" s="387" t="s">
        <v>1666</v>
      </c>
      <c r="B431" s="389" t="s">
        <v>1657</v>
      </c>
      <c r="C431" s="390"/>
      <c r="D431" s="393" t="s">
        <v>57</v>
      </c>
      <c r="E431" s="321" t="s">
        <v>1454</v>
      </c>
    </row>
    <row r="432" spans="1:5" x14ac:dyDescent="0.2">
      <c r="A432" s="388"/>
      <c r="B432" s="391"/>
      <c r="C432" s="392"/>
      <c r="D432" s="394"/>
      <c r="E432" s="322" t="s">
        <v>1455</v>
      </c>
    </row>
    <row r="433" spans="1:5" x14ac:dyDescent="0.2">
      <c r="A433" s="379" t="s">
        <v>1667</v>
      </c>
      <c r="B433" s="381" t="s">
        <v>1657</v>
      </c>
      <c r="C433" s="382"/>
      <c r="D433" s="385" t="s">
        <v>57</v>
      </c>
      <c r="E433" s="323" t="s">
        <v>1454</v>
      </c>
    </row>
    <row r="434" spans="1:5" x14ac:dyDescent="0.2">
      <c r="A434" s="380"/>
      <c r="B434" s="383"/>
      <c r="C434" s="384"/>
      <c r="D434" s="386"/>
      <c r="E434" s="324" t="s">
        <v>1455</v>
      </c>
    </row>
    <row r="435" spans="1:5" x14ac:dyDescent="0.2">
      <c r="A435" s="387" t="s">
        <v>1668</v>
      </c>
      <c r="B435" s="389" t="s">
        <v>1647</v>
      </c>
      <c r="C435" s="390"/>
      <c r="D435" s="393" t="s">
        <v>57</v>
      </c>
      <c r="E435" s="321" t="s">
        <v>1454</v>
      </c>
    </row>
    <row r="436" spans="1:5" x14ac:dyDescent="0.2">
      <c r="A436" s="388"/>
      <c r="B436" s="391"/>
      <c r="C436" s="392"/>
      <c r="D436" s="394"/>
      <c r="E436" s="322" t="s">
        <v>1455</v>
      </c>
    </row>
    <row r="437" spans="1:5" x14ac:dyDescent="0.2">
      <c r="A437" s="379" t="s">
        <v>1669</v>
      </c>
      <c r="B437" s="381" t="s">
        <v>1647</v>
      </c>
      <c r="C437" s="382"/>
      <c r="D437" s="385" t="s">
        <v>57</v>
      </c>
      <c r="E437" s="323" t="s">
        <v>1454</v>
      </c>
    </row>
    <row r="438" spans="1:5" x14ac:dyDescent="0.2">
      <c r="A438" s="380"/>
      <c r="B438" s="383"/>
      <c r="C438" s="384"/>
      <c r="D438" s="386"/>
      <c r="E438" s="324" t="s">
        <v>1455</v>
      </c>
    </row>
    <row r="439" spans="1:5" x14ac:dyDescent="0.2">
      <c r="A439" s="387" t="s">
        <v>1670</v>
      </c>
      <c r="B439" s="389" t="s">
        <v>1647</v>
      </c>
      <c r="C439" s="390"/>
      <c r="D439" s="393" t="s">
        <v>57</v>
      </c>
      <c r="E439" s="321" t="s">
        <v>1454</v>
      </c>
    </row>
    <row r="440" spans="1:5" x14ac:dyDescent="0.2">
      <c r="A440" s="388"/>
      <c r="B440" s="391"/>
      <c r="C440" s="392"/>
      <c r="D440" s="394"/>
      <c r="E440" s="322" t="s">
        <v>1455</v>
      </c>
    </row>
    <row r="441" spans="1:5" x14ac:dyDescent="0.2">
      <c r="A441" s="379" t="s">
        <v>1671</v>
      </c>
      <c r="B441" s="381" t="s">
        <v>1647</v>
      </c>
      <c r="C441" s="382"/>
      <c r="D441" s="385" t="s">
        <v>57</v>
      </c>
      <c r="E441" s="323" t="s">
        <v>1454</v>
      </c>
    </row>
    <row r="442" spans="1:5" x14ac:dyDescent="0.2">
      <c r="A442" s="380"/>
      <c r="B442" s="383"/>
      <c r="C442" s="384"/>
      <c r="D442" s="386"/>
      <c r="E442" s="324" t="s">
        <v>1455</v>
      </c>
    </row>
    <row r="443" spans="1:5" x14ac:dyDescent="0.2">
      <c r="A443" s="387" t="s">
        <v>1672</v>
      </c>
      <c r="B443" s="389" t="s">
        <v>1647</v>
      </c>
      <c r="C443" s="390"/>
      <c r="D443" s="393" t="s">
        <v>57</v>
      </c>
      <c r="E443" s="321" t="s">
        <v>1454</v>
      </c>
    </row>
    <row r="444" spans="1:5" x14ac:dyDescent="0.2">
      <c r="A444" s="388"/>
      <c r="B444" s="391"/>
      <c r="C444" s="392"/>
      <c r="D444" s="394"/>
      <c r="E444" s="322" t="s">
        <v>1455</v>
      </c>
    </row>
    <row r="445" spans="1:5" x14ac:dyDescent="0.2">
      <c r="A445" s="379" t="s">
        <v>1673</v>
      </c>
      <c r="B445" s="381" t="s">
        <v>1674</v>
      </c>
      <c r="C445" s="382"/>
      <c r="D445" s="385" t="s">
        <v>57</v>
      </c>
      <c r="E445" s="323" t="s">
        <v>1454</v>
      </c>
    </row>
    <row r="446" spans="1:5" x14ac:dyDescent="0.2">
      <c r="A446" s="380"/>
      <c r="B446" s="383"/>
      <c r="C446" s="384"/>
      <c r="D446" s="386"/>
      <c r="E446" s="324" t="s">
        <v>1455</v>
      </c>
    </row>
    <row r="447" spans="1:5" x14ac:dyDescent="0.2">
      <c r="A447" s="387" t="s">
        <v>1675</v>
      </c>
      <c r="B447" s="389" t="s">
        <v>1674</v>
      </c>
      <c r="C447" s="390"/>
      <c r="D447" s="393" t="s">
        <v>57</v>
      </c>
      <c r="E447" s="321" t="s">
        <v>1454</v>
      </c>
    </row>
    <row r="448" spans="1:5" x14ac:dyDescent="0.2">
      <c r="A448" s="388"/>
      <c r="B448" s="391"/>
      <c r="C448" s="392"/>
      <c r="D448" s="394"/>
      <c r="E448" s="322" t="s">
        <v>1455</v>
      </c>
    </row>
    <row r="449" spans="1:5" x14ac:dyDescent="0.2">
      <c r="A449" s="379" t="s">
        <v>1676</v>
      </c>
      <c r="B449" s="381" t="s">
        <v>1674</v>
      </c>
      <c r="C449" s="382"/>
      <c r="D449" s="385" t="s">
        <v>57</v>
      </c>
      <c r="E449" s="323" t="s">
        <v>1454</v>
      </c>
    </row>
    <row r="450" spans="1:5" x14ac:dyDescent="0.2">
      <c r="A450" s="380"/>
      <c r="B450" s="383"/>
      <c r="C450" s="384"/>
      <c r="D450" s="386"/>
      <c r="E450" s="324" t="s">
        <v>1455</v>
      </c>
    </row>
    <row r="451" spans="1:5" x14ac:dyDescent="0.2">
      <c r="A451" s="387" t="s">
        <v>1677</v>
      </c>
      <c r="B451" s="389" t="s">
        <v>1674</v>
      </c>
      <c r="C451" s="390"/>
      <c r="D451" s="393" t="s">
        <v>57</v>
      </c>
      <c r="E451" s="321" t="s">
        <v>1454</v>
      </c>
    </row>
    <row r="452" spans="1:5" x14ac:dyDescent="0.2">
      <c r="A452" s="388"/>
      <c r="B452" s="391"/>
      <c r="C452" s="392"/>
      <c r="D452" s="394"/>
      <c r="E452" s="322" t="s">
        <v>1455</v>
      </c>
    </row>
    <row r="453" spans="1:5" x14ac:dyDescent="0.2">
      <c r="A453" s="379" t="s">
        <v>1678</v>
      </c>
      <c r="B453" s="381" t="s">
        <v>1679</v>
      </c>
      <c r="C453" s="382"/>
      <c r="D453" s="385" t="s">
        <v>57</v>
      </c>
      <c r="E453" s="323" t="s">
        <v>1454</v>
      </c>
    </row>
    <row r="454" spans="1:5" x14ac:dyDescent="0.2">
      <c r="A454" s="380"/>
      <c r="B454" s="383"/>
      <c r="C454" s="384"/>
      <c r="D454" s="386"/>
      <c r="E454" s="324" t="s">
        <v>1455</v>
      </c>
    </row>
    <row r="455" spans="1:5" x14ac:dyDescent="0.2">
      <c r="A455" s="387" t="s">
        <v>1680</v>
      </c>
      <c r="B455" s="389" t="s">
        <v>1679</v>
      </c>
      <c r="C455" s="390"/>
      <c r="D455" s="393" t="s">
        <v>57</v>
      </c>
      <c r="E455" s="321" t="s">
        <v>1454</v>
      </c>
    </row>
    <row r="456" spans="1:5" x14ac:dyDescent="0.2">
      <c r="A456" s="388"/>
      <c r="B456" s="391"/>
      <c r="C456" s="392"/>
      <c r="D456" s="394"/>
      <c r="E456" s="322" t="s">
        <v>1455</v>
      </c>
    </row>
    <row r="457" spans="1:5" x14ac:dyDescent="0.2">
      <c r="A457" s="379" t="s">
        <v>1681</v>
      </c>
      <c r="B457" s="381" t="s">
        <v>1679</v>
      </c>
      <c r="C457" s="382"/>
      <c r="D457" s="385" t="s">
        <v>57</v>
      </c>
      <c r="E457" s="323" t="s">
        <v>1454</v>
      </c>
    </row>
    <row r="458" spans="1:5" x14ac:dyDescent="0.2">
      <c r="A458" s="380"/>
      <c r="B458" s="383"/>
      <c r="C458" s="384"/>
      <c r="D458" s="386"/>
      <c r="E458" s="324" t="s">
        <v>1455</v>
      </c>
    </row>
    <row r="459" spans="1:5" x14ac:dyDescent="0.2">
      <c r="A459" s="387" t="s">
        <v>1682</v>
      </c>
      <c r="B459" s="389" t="s">
        <v>1679</v>
      </c>
      <c r="C459" s="390"/>
      <c r="D459" s="393" t="s">
        <v>57</v>
      </c>
      <c r="E459" s="321" t="s">
        <v>1454</v>
      </c>
    </row>
    <row r="460" spans="1:5" x14ac:dyDescent="0.2">
      <c r="A460" s="388"/>
      <c r="B460" s="391"/>
      <c r="C460" s="392"/>
      <c r="D460" s="394"/>
      <c r="E460" s="322" t="s">
        <v>1455</v>
      </c>
    </row>
    <row r="461" spans="1:5" x14ac:dyDescent="0.2">
      <c r="A461" s="379" t="s">
        <v>1683</v>
      </c>
      <c r="B461" s="381" t="s">
        <v>1679</v>
      </c>
      <c r="C461" s="382"/>
      <c r="D461" s="385" t="s">
        <v>57</v>
      </c>
      <c r="E461" s="323" t="s">
        <v>1454</v>
      </c>
    </row>
    <row r="462" spans="1:5" x14ac:dyDescent="0.2">
      <c r="A462" s="380"/>
      <c r="B462" s="383"/>
      <c r="C462" s="384"/>
      <c r="D462" s="386"/>
      <c r="E462" s="324" t="s">
        <v>1455</v>
      </c>
    </row>
    <row r="463" spans="1:5" x14ac:dyDescent="0.2">
      <c r="A463" s="387" t="s">
        <v>1684</v>
      </c>
      <c r="B463" s="389" t="s">
        <v>1685</v>
      </c>
      <c r="C463" s="390"/>
      <c r="D463" s="393" t="s">
        <v>57</v>
      </c>
      <c r="E463" s="321" t="s">
        <v>1454</v>
      </c>
    </row>
    <row r="464" spans="1:5" x14ac:dyDescent="0.2">
      <c r="A464" s="388"/>
      <c r="B464" s="391"/>
      <c r="C464" s="392"/>
      <c r="D464" s="394"/>
      <c r="E464" s="322" t="s">
        <v>1455</v>
      </c>
    </row>
    <row r="465" spans="1:5" x14ac:dyDescent="0.2">
      <c r="A465" s="379" t="s">
        <v>1686</v>
      </c>
      <c r="B465" s="381" t="s">
        <v>1685</v>
      </c>
      <c r="C465" s="382"/>
      <c r="D465" s="385" t="s">
        <v>57</v>
      </c>
      <c r="E465" s="323" t="s">
        <v>1454</v>
      </c>
    </row>
    <row r="466" spans="1:5" x14ac:dyDescent="0.2">
      <c r="A466" s="380"/>
      <c r="B466" s="383"/>
      <c r="C466" s="384"/>
      <c r="D466" s="386"/>
      <c r="E466" s="324" t="s">
        <v>1455</v>
      </c>
    </row>
    <row r="467" spans="1:5" x14ac:dyDescent="0.2">
      <c r="A467" s="387" t="s">
        <v>1687</v>
      </c>
      <c r="B467" s="389" t="s">
        <v>1645</v>
      </c>
      <c r="C467" s="390"/>
      <c r="D467" s="393" t="s">
        <v>57</v>
      </c>
      <c r="E467" s="321" t="s">
        <v>1454</v>
      </c>
    </row>
    <row r="468" spans="1:5" x14ac:dyDescent="0.2">
      <c r="A468" s="388"/>
      <c r="B468" s="391"/>
      <c r="C468" s="392"/>
      <c r="D468" s="394"/>
      <c r="E468" s="322" t="s">
        <v>1455</v>
      </c>
    </row>
    <row r="469" spans="1:5" x14ac:dyDescent="0.2">
      <c r="A469" s="379" t="s">
        <v>1688</v>
      </c>
      <c r="B469" s="381" t="s">
        <v>1639</v>
      </c>
      <c r="C469" s="382"/>
      <c r="D469" s="385" t="s">
        <v>57</v>
      </c>
      <c r="E469" s="323" t="s">
        <v>1454</v>
      </c>
    </row>
    <row r="470" spans="1:5" x14ac:dyDescent="0.2">
      <c r="A470" s="380"/>
      <c r="B470" s="383"/>
      <c r="C470" s="384"/>
      <c r="D470" s="386"/>
      <c r="E470" s="324" t="s">
        <v>1455</v>
      </c>
    </row>
    <row r="471" spans="1:5" x14ac:dyDescent="0.2">
      <c r="A471" s="387" t="s">
        <v>1625</v>
      </c>
      <c r="B471" s="389"/>
      <c r="C471" s="390"/>
      <c r="D471" s="393" t="s">
        <v>57</v>
      </c>
      <c r="E471" s="321" t="s">
        <v>1454</v>
      </c>
    </row>
    <row r="472" spans="1:5" x14ac:dyDescent="0.2">
      <c r="A472" s="388"/>
      <c r="B472" s="391"/>
      <c r="C472" s="392"/>
      <c r="D472" s="394"/>
      <c r="E472" s="322" t="s">
        <v>1455</v>
      </c>
    </row>
    <row r="473" spans="1:5" x14ac:dyDescent="0.2">
      <c r="A473" s="379" t="s">
        <v>1639</v>
      </c>
      <c r="B473" s="381"/>
      <c r="C473" s="382"/>
      <c r="D473" s="385" t="s">
        <v>57</v>
      </c>
      <c r="E473" s="323" t="s">
        <v>1454</v>
      </c>
    </row>
    <row r="474" spans="1:5" x14ac:dyDescent="0.2">
      <c r="A474" s="380"/>
      <c r="B474" s="383"/>
      <c r="C474" s="384"/>
      <c r="D474" s="386"/>
      <c r="E474" s="324" t="s">
        <v>1455</v>
      </c>
    </row>
    <row r="475" spans="1:5" x14ac:dyDescent="0.2">
      <c r="A475" s="387" t="s">
        <v>1645</v>
      </c>
      <c r="B475" s="389"/>
      <c r="C475" s="390"/>
      <c r="D475" s="393" t="s">
        <v>57</v>
      </c>
      <c r="E475" s="321" t="s">
        <v>1454</v>
      </c>
    </row>
    <row r="476" spans="1:5" x14ac:dyDescent="0.2">
      <c r="A476" s="388"/>
      <c r="B476" s="391"/>
      <c r="C476" s="392"/>
      <c r="D476" s="394"/>
      <c r="E476" s="322" t="s">
        <v>1455</v>
      </c>
    </row>
    <row r="477" spans="1:5" x14ac:dyDescent="0.2">
      <c r="A477" s="379" t="s">
        <v>1657</v>
      </c>
      <c r="B477" s="381"/>
      <c r="C477" s="382"/>
      <c r="D477" s="385" t="s">
        <v>57</v>
      </c>
      <c r="E477" s="323" t="s">
        <v>1454</v>
      </c>
    </row>
    <row r="478" spans="1:5" x14ac:dyDescent="0.2">
      <c r="A478" s="380"/>
      <c r="B478" s="383"/>
      <c r="C478" s="384"/>
      <c r="D478" s="386"/>
      <c r="E478" s="324" t="s">
        <v>1455</v>
      </c>
    </row>
    <row r="479" spans="1:5" x14ac:dyDescent="0.2">
      <c r="A479" s="387" t="s">
        <v>1647</v>
      </c>
      <c r="B479" s="389"/>
      <c r="C479" s="390"/>
      <c r="D479" s="393" t="s">
        <v>57</v>
      </c>
      <c r="E479" s="321" t="s">
        <v>1454</v>
      </c>
    </row>
    <row r="480" spans="1:5" x14ac:dyDescent="0.2">
      <c r="A480" s="388"/>
      <c r="B480" s="391"/>
      <c r="C480" s="392"/>
      <c r="D480" s="394"/>
      <c r="E480" s="322" t="s">
        <v>1455</v>
      </c>
    </row>
    <row r="481" spans="1:5" x14ac:dyDescent="0.2">
      <c r="A481" s="379" t="s">
        <v>1674</v>
      </c>
      <c r="B481" s="381"/>
      <c r="C481" s="382"/>
      <c r="D481" s="385" t="s">
        <v>57</v>
      </c>
      <c r="E481" s="323" t="s">
        <v>1454</v>
      </c>
    </row>
    <row r="482" spans="1:5" x14ac:dyDescent="0.2">
      <c r="A482" s="380"/>
      <c r="B482" s="383"/>
      <c r="C482" s="384"/>
      <c r="D482" s="386"/>
      <c r="E482" s="324" t="s">
        <v>1455</v>
      </c>
    </row>
    <row r="483" spans="1:5" x14ac:dyDescent="0.2">
      <c r="A483" s="387" t="s">
        <v>1679</v>
      </c>
      <c r="B483" s="389"/>
      <c r="C483" s="390"/>
      <c r="D483" s="393" t="s">
        <v>57</v>
      </c>
      <c r="E483" s="321" t="s">
        <v>1454</v>
      </c>
    </row>
    <row r="484" spans="1:5" x14ac:dyDescent="0.2">
      <c r="A484" s="388"/>
      <c r="B484" s="391"/>
      <c r="C484" s="392"/>
      <c r="D484" s="394"/>
      <c r="E484" s="322" t="s">
        <v>1455</v>
      </c>
    </row>
    <row r="485" spans="1:5" x14ac:dyDescent="0.2">
      <c r="A485" s="379" t="s">
        <v>1685</v>
      </c>
      <c r="B485" s="381"/>
      <c r="C485" s="382"/>
      <c r="D485" s="385" t="s">
        <v>57</v>
      </c>
      <c r="E485" s="323" t="s">
        <v>1454</v>
      </c>
    </row>
    <row r="486" spans="1:5" x14ac:dyDescent="0.2">
      <c r="A486" s="380"/>
      <c r="B486" s="383"/>
      <c r="C486" s="384"/>
      <c r="D486" s="386"/>
      <c r="E486" s="324" t="s">
        <v>1455</v>
      </c>
    </row>
    <row r="487" spans="1:5" x14ac:dyDescent="0.2">
      <c r="A487" s="387" t="s">
        <v>1689</v>
      </c>
      <c r="B487" s="389" t="s">
        <v>1625</v>
      </c>
      <c r="C487" s="390"/>
      <c r="D487" s="393" t="s">
        <v>57</v>
      </c>
      <c r="E487" s="321" t="s">
        <v>1454</v>
      </c>
    </row>
    <row r="488" spans="1:5" x14ac:dyDescent="0.2">
      <c r="A488" s="388"/>
      <c r="B488" s="391"/>
      <c r="C488" s="392"/>
      <c r="D488" s="394"/>
      <c r="E488" s="322" t="s">
        <v>1455</v>
      </c>
    </row>
    <row r="489" spans="1:5" x14ac:dyDescent="0.2">
      <c r="A489" s="379" t="s">
        <v>1690</v>
      </c>
      <c r="B489" s="381" t="s">
        <v>1647</v>
      </c>
      <c r="C489" s="382"/>
      <c r="D489" s="385" t="s">
        <v>57</v>
      </c>
      <c r="E489" s="323" t="s">
        <v>1454</v>
      </c>
    </row>
    <row r="490" spans="1:5" x14ac:dyDescent="0.2">
      <c r="A490" s="380"/>
      <c r="B490" s="383"/>
      <c r="C490" s="384"/>
      <c r="D490" s="386"/>
      <c r="E490" s="324" t="s">
        <v>1455</v>
      </c>
    </row>
    <row r="491" spans="1:5" x14ac:dyDescent="0.2">
      <c r="A491" s="387" t="s">
        <v>1691</v>
      </c>
      <c r="B491" s="389" t="s">
        <v>1685</v>
      </c>
      <c r="C491" s="390"/>
      <c r="D491" s="393" t="s">
        <v>57</v>
      </c>
      <c r="E491" s="321" t="s">
        <v>1454</v>
      </c>
    </row>
    <row r="492" spans="1:5" x14ac:dyDescent="0.2">
      <c r="A492" s="388"/>
      <c r="B492" s="391"/>
      <c r="C492" s="392"/>
      <c r="D492" s="394"/>
      <c r="E492" s="322" t="s">
        <v>1455</v>
      </c>
    </row>
    <row r="493" spans="1:5" x14ac:dyDescent="0.2">
      <c r="A493" s="379" t="s">
        <v>1692</v>
      </c>
      <c r="B493" s="381" t="s">
        <v>1639</v>
      </c>
      <c r="C493" s="382"/>
      <c r="D493" s="385" t="s">
        <v>57</v>
      </c>
      <c r="E493" s="323" t="s">
        <v>1454</v>
      </c>
    </row>
    <row r="494" spans="1:5" x14ac:dyDescent="0.2">
      <c r="A494" s="380"/>
      <c r="B494" s="383"/>
      <c r="C494" s="384"/>
      <c r="D494" s="386"/>
      <c r="E494" s="324" t="s">
        <v>1455</v>
      </c>
    </row>
    <row r="495" spans="1:5" x14ac:dyDescent="0.2">
      <c r="A495" s="317" t="s">
        <v>1693</v>
      </c>
      <c r="B495" s="370"/>
      <c r="C495" s="371"/>
      <c r="D495" s="308" t="s">
        <v>58</v>
      </c>
      <c r="E495" s="318"/>
    </row>
    <row r="496" spans="1:5" x14ac:dyDescent="0.2">
      <c r="A496" s="319" t="s">
        <v>1694</v>
      </c>
      <c r="B496" s="368"/>
      <c r="C496" s="369"/>
      <c r="D496" s="309" t="s">
        <v>58</v>
      </c>
      <c r="E496" s="320"/>
    </row>
    <row r="497" spans="1:5" x14ac:dyDescent="0.2">
      <c r="A497" s="317" t="s">
        <v>1695</v>
      </c>
      <c r="B497" s="370"/>
      <c r="C497" s="371"/>
      <c r="D497" s="308" t="s">
        <v>58</v>
      </c>
      <c r="E497" s="318"/>
    </row>
    <row r="498" spans="1:5" x14ac:dyDescent="0.2">
      <c r="A498" s="319" t="s">
        <v>1696</v>
      </c>
      <c r="B498" s="368"/>
      <c r="C498" s="369"/>
      <c r="D498" s="309" t="s">
        <v>58</v>
      </c>
      <c r="E498" s="320"/>
    </row>
    <row r="499" spans="1:5" x14ac:dyDescent="0.2">
      <c r="A499" s="317" t="s">
        <v>1697</v>
      </c>
      <c r="B499" s="370"/>
      <c r="C499" s="371"/>
      <c r="D499" s="308" t="s">
        <v>58</v>
      </c>
      <c r="E499" s="318"/>
    </row>
    <row r="500" spans="1:5" x14ac:dyDescent="0.2">
      <c r="A500" s="319" t="s">
        <v>1698</v>
      </c>
      <c r="B500" s="368"/>
      <c r="C500" s="369"/>
      <c r="D500" s="309" t="s">
        <v>58</v>
      </c>
      <c r="E500" s="320"/>
    </row>
    <row r="501" spans="1:5" x14ac:dyDescent="0.2">
      <c r="A501" s="317" t="s">
        <v>1699</v>
      </c>
      <c r="B501" s="370"/>
      <c r="C501" s="371"/>
      <c r="D501" s="308" t="s">
        <v>58</v>
      </c>
      <c r="E501" s="318"/>
    </row>
    <row r="502" spans="1:5" x14ac:dyDescent="0.2">
      <c r="A502" s="319" t="s">
        <v>1700</v>
      </c>
      <c r="B502" s="368"/>
      <c r="C502" s="369"/>
      <c r="D502" s="309" t="s">
        <v>58</v>
      </c>
      <c r="E502" s="320"/>
    </row>
    <row r="503" spans="1:5" x14ac:dyDescent="0.2">
      <c r="A503" s="317" t="s">
        <v>1701</v>
      </c>
      <c r="B503" s="370"/>
      <c r="C503" s="371"/>
      <c r="D503" s="308" t="s">
        <v>58</v>
      </c>
      <c r="E503" s="318"/>
    </row>
    <row r="504" spans="1:5" x14ac:dyDescent="0.2">
      <c r="A504" s="319" t="s">
        <v>1702</v>
      </c>
      <c r="B504" s="368"/>
      <c r="C504" s="369"/>
      <c r="D504" s="309" t="s">
        <v>58</v>
      </c>
      <c r="E504" s="320"/>
    </row>
    <row r="505" spans="1:5" x14ac:dyDescent="0.2">
      <c r="A505" s="317" t="s">
        <v>1703</v>
      </c>
      <c r="B505" s="370"/>
      <c r="C505" s="371"/>
      <c r="D505" s="308" t="s">
        <v>58</v>
      </c>
      <c r="E505" s="318"/>
    </row>
    <row r="506" spans="1:5" x14ac:dyDescent="0.2">
      <c r="A506" s="319" t="s">
        <v>1704</v>
      </c>
      <c r="B506" s="368"/>
      <c r="C506" s="369"/>
      <c r="D506" s="309" t="s">
        <v>58</v>
      </c>
      <c r="E506" s="320"/>
    </row>
    <row r="507" spans="1:5" x14ac:dyDescent="0.2">
      <c r="A507" s="317" t="s">
        <v>1705</v>
      </c>
      <c r="B507" s="370"/>
      <c r="C507" s="371"/>
      <c r="D507" s="308" t="s">
        <v>58</v>
      </c>
      <c r="E507" s="318"/>
    </row>
    <row r="508" spans="1:5" x14ac:dyDescent="0.2">
      <c r="A508" s="379" t="s">
        <v>1706</v>
      </c>
      <c r="B508" s="381" t="s">
        <v>1707</v>
      </c>
      <c r="C508" s="382"/>
      <c r="D508" s="385" t="s">
        <v>58</v>
      </c>
      <c r="E508" s="323" t="s">
        <v>1454</v>
      </c>
    </row>
    <row r="509" spans="1:5" x14ac:dyDescent="0.2">
      <c r="A509" s="380"/>
      <c r="B509" s="383"/>
      <c r="C509" s="384"/>
      <c r="D509" s="386"/>
      <c r="E509" s="324" t="s">
        <v>1455</v>
      </c>
    </row>
    <row r="510" spans="1:5" x14ac:dyDescent="0.2">
      <c r="A510" s="387" t="s">
        <v>1708</v>
      </c>
      <c r="B510" s="389" t="s">
        <v>1707</v>
      </c>
      <c r="C510" s="390"/>
      <c r="D510" s="393" t="s">
        <v>58</v>
      </c>
      <c r="E510" s="321" t="s">
        <v>1454</v>
      </c>
    </row>
    <row r="511" spans="1:5" x14ac:dyDescent="0.2">
      <c r="A511" s="388"/>
      <c r="B511" s="391"/>
      <c r="C511" s="392"/>
      <c r="D511" s="394"/>
      <c r="E511" s="322" t="s">
        <v>1455</v>
      </c>
    </row>
    <row r="512" spans="1:5" x14ac:dyDescent="0.2">
      <c r="A512" s="379" t="s">
        <v>1709</v>
      </c>
      <c r="B512" s="381" t="s">
        <v>1707</v>
      </c>
      <c r="C512" s="382"/>
      <c r="D512" s="385" t="s">
        <v>58</v>
      </c>
      <c r="E512" s="323" t="s">
        <v>1454</v>
      </c>
    </row>
    <row r="513" spans="1:5" x14ac:dyDescent="0.2">
      <c r="A513" s="380"/>
      <c r="B513" s="383"/>
      <c r="C513" s="384"/>
      <c r="D513" s="386"/>
      <c r="E513" s="324" t="s">
        <v>1455</v>
      </c>
    </row>
    <row r="514" spans="1:5" x14ac:dyDescent="0.2">
      <c r="A514" s="387" t="s">
        <v>1710</v>
      </c>
      <c r="B514" s="389" t="s">
        <v>1707</v>
      </c>
      <c r="C514" s="390"/>
      <c r="D514" s="393" t="s">
        <v>58</v>
      </c>
      <c r="E514" s="321" t="s">
        <v>1454</v>
      </c>
    </row>
    <row r="515" spans="1:5" x14ac:dyDescent="0.2">
      <c r="A515" s="388"/>
      <c r="B515" s="391"/>
      <c r="C515" s="392"/>
      <c r="D515" s="394"/>
      <c r="E515" s="322" t="s">
        <v>1455</v>
      </c>
    </row>
    <row r="516" spans="1:5" x14ac:dyDescent="0.2">
      <c r="A516" s="379" t="s">
        <v>1711</v>
      </c>
      <c r="B516" s="381" t="s">
        <v>1707</v>
      </c>
      <c r="C516" s="382"/>
      <c r="D516" s="385" t="s">
        <v>58</v>
      </c>
      <c r="E516" s="323" t="s">
        <v>1454</v>
      </c>
    </row>
    <row r="517" spans="1:5" x14ac:dyDescent="0.2">
      <c r="A517" s="380"/>
      <c r="B517" s="383"/>
      <c r="C517" s="384"/>
      <c r="D517" s="386"/>
      <c r="E517" s="324" t="s">
        <v>1455</v>
      </c>
    </row>
    <row r="518" spans="1:5" x14ac:dyDescent="0.2">
      <c r="A518" s="387" t="s">
        <v>1712</v>
      </c>
      <c r="B518" s="389" t="s">
        <v>1707</v>
      </c>
      <c r="C518" s="390"/>
      <c r="D518" s="393" t="s">
        <v>58</v>
      </c>
      <c r="E518" s="321" t="s">
        <v>1454</v>
      </c>
    </row>
    <row r="519" spans="1:5" x14ac:dyDescent="0.2">
      <c r="A519" s="388"/>
      <c r="B519" s="391"/>
      <c r="C519" s="392"/>
      <c r="D519" s="394"/>
      <c r="E519" s="322" t="s">
        <v>1455</v>
      </c>
    </row>
    <row r="520" spans="1:5" x14ac:dyDescent="0.2">
      <c r="A520" s="379" t="s">
        <v>1713</v>
      </c>
      <c r="B520" s="381" t="s">
        <v>1707</v>
      </c>
      <c r="C520" s="382"/>
      <c r="D520" s="385" t="s">
        <v>58</v>
      </c>
      <c r="E520" s="323" t="s">
        <v>1454</v>
      </c>
    </row>
    <row r="521" spans="1:5" x14ac:dyDescent="0.2">
      <c r="A521" s="380"/>
      <c r="B521" s="383"/>
      <c r="C521" s="384"/>
      <c r="D521" s="386"/>
      <c r="E521" s="324" t="s">
        <v>1455</v>
      </c>
    </row>
    <row r="522" spans="1:5" x14ac:dyDescent="0.2">
      <c r="A522" s="387" t="s">
        <v>1714</v>
      </c>
      <c r="B522" s="389" t="s">
        <v>1707</v>
      </c>
      <c r="C522" s="390"/>
      <c r="D522" s="393" t="s">
        <v>58</v>
      </c>
      <c r="E522" s="321" t="s">
        <v>1454</v>
      </c>
    </row>
    <row r="523" spans="1:5" x14ac:dyDescent="0.2">
      <c r="A523" s="388"/>
      <c r="B523" s="391"/>
      <c r="C523" s="392"/>
      <c r="D523" s="394"/>
      <c r="E523" s="322" t="s">
        <v>1455</v>
      </c>
    </row>
    <row r="524" spans="1:5" x14ac:dyDescent="0.2">
      <c r="A524" s="379" t="s">
        <v>1715</v>
      </c>
      <c r="B524" s="381" t="s">
        <v>1707</v>
      </c>
      <c r="C524" s="382"/>
      <c r="D524" s="385" t="s">
        <v>58</v>
      </c>
      <c r="E524" s="323" t="s">
        <v>1454</v>
      </c>
    </row>
    <row r="525" spans="1:5" x14ac:dyDescent="0.2">
      <c r="A525" s="380"/>
      <c r="B525" s="383"/>
      <c r="C525" s="384"/>
      <c r="D525" s="386"/>
      <c r="E525" s="324" t="s">
        <v>1455</v>
      </c>
    </row>
    <row r="526" spans="1:5" x14ac:dyDescent="0.2">
      <c r="A526" s="387" t="s">
        <v>1716</v>
      </c>
      <c r="B526" s="389" t="s">
        <v>1707</v>
      </c>
      <c r="C526" s="390"/>
      <c r="D526" s="393" t="s">
        <v>58</v>
      </c>
      <c r="E526" s="321" t="s">
        <v>1454</v>
      </c>
    </row>
    <row r="527" spans="1:5" x14ac:dyDescent="0.2">
      <c r="A527" s="388"/>
      <c r="B527" s="391"/>
      <c r="C527" s="392"/>
      <c r="D527" s="394"/>
      <c r="E527" s="322" t="s">
        <v>1455</v>
      </c>
    </row>
    <row r="528" spans="1:5" x14ac:dyDescent="0.2">
      <c r="A528" s="379" t="s">
        <v>1717</v>
      </c>
      <c r="B528" s="381" t="s">
        <v>1707</v>
      </c>
      <c r="C528" s="382"/>
      <c r="D528" s="385" t="s">
        <v>58</v>
      </c>
      <c r="E528" s="323" t="s">
        <v>1454</v>
      </c>
    </row>
    <row r="529" spans="1:5" x14ac:dyDescent="0.2">
      <c r="A529" s="380"/>
      <c r="B529" s="383"/>
      <c r="C529" s="384"/>
      <c r="D529" s="386"/>
      <c r="E529" s="324" t="s">
        <v>1455</v>
      </c>
    </row>
    <row r="530" spans="1:5" x14ac:dyDescent="0.2">
      <c r="A530" s="387" t="s">
        <v>1718</v>
      </c>
      <c r="B530" s="389" t="s">
        <v>1707</v>
      </c>
      <c r="C530" s="390"/>
      <c r="D530" s="393" t="s">
        <v>58</v>
      </c>
      <c r="E530" s="321" t="s">
        <v>1454</v>
      </c>
    </row>
    <row r="531" spans="1:5" x14ac:dyDescent="0.2">
      <c r="A531" s="388"/>
      <c r="B531" s="391"/>
      <c r="C531" s="392"/>
      <c r="D531" s="394"/>
      <c r="E531" s="322" t="s">
        <v>1455</v>
      </c>
    </row>
    <row r="532" spans="1:5" x14ac:dyDescent="0.2">
      <c r="A532" s="379" t="s">
        <v>1719</v>
      </c>
      <c r="B532" s="381" t="s">
        <v>1707</v>
      </c>
      <c r="C532" s="382"/>
      <c r="D532" s="385" t="s">
        <v>58</v>
      </c>
      <c r="E532" s="323" t="s">
        <v>1454</v>
      </c>
    </row>
    <row r="533" spans="1:5" x14ac:dyDescent="0.2">
      <c r="A533" s="380"/>
      <c r="B533" s="383"/>
      <c r="C533" s="384"/>
      <c r="D533" s="386"/>
      <c r="E533" s="324" t="s">
        <v>1455</v>
      </c>
    </row>
    <row r="534" spans="1:5" x14ac:dyDescent="0.2">
      <c r="A534" s="387" t="s">
        <v>1720</v>
      </c>
      <c r="B534" s="389" t="s">
        <v>1707</v>
      </c>
      <c r="C534" s="390"/>
      <c r="D534" s="393" t="s">
        <v>58</v>
      </c>
      <c r="E534" s="321" t="s">
        <v>1454</v>
      </c>
    </row>
    <row r="535" spans="1:5" x14ac:dyDescent="0.2">
      <c r="A535" s="388"/>
      <c r="B535" s="391"/>
      <c r="C535" s="392"/>
      <c r="D535" s="394"/>
      <c r="E535" s="322" t="s">
        <v>1455</v>
      </c>
    </row>
    <row r="536" spans="1:5" x14ac:dyDescent="0.2">
      <c r="A536" s="379" t="s">
        <v>1721</v>
      </c>
      <c r="B536" s="381" t="s">
        <v>1707</v>
      </c>
      <c r="C536" s="382"/>
      <c r="D536" s="385" t="s">
        <v>58</v>
      </c>
      <c r="E536" s="323" t="s">
        <v>1454</v>
      </c>
    </row>
    <row r="537" spans="1:5" x14ac:dyDescent="0.2">
      <c r="A537" s="380"/>
      <c r="B537" s="383"/>
      <c r="C537" s="384"/>
      <c r="D537" s="386"/>
      <c r="E537" s="324" t="s">
        <v>1455</v>
      </c>
    </row>
    <row r="538" spans="1:5" x14ac:dyDescent="0.2">
      <c r="A538" s="387" t="s">
        <v>1722</v>
      </c>
      <c r="B538" s="389" t="s">
        <v>1707</v>
      </c>
      <c r="C538" s="390"/>
      <c r="D538" s="393" t="s">
        <v>58</v>
      </c>
      <c r="E538" s="321" t="s">
        <v>1454</v>
      </c>
    </row>
    <row r="539" spans="1:5" x14ac:dyDescent="0.2">
      <c r="A539" s="388"/>
      <c r="B539" s="391"/>
      <c r="C539" s="392"/>
      <c r="D539" s="394"/>
      <c r="E539" s="322" t="s">
        <v>1455</v>
      </c>
    </row>
    <row r="540" spans="1:5" x14ac:dyDescent="0.2">
      <c r="A540" s="379" t="s">
        <v>1723</v>
      </c>
      <c r="B540" s="381" t="s">
        <v>1707</v>
      </c>
      <c r="C540" s="382"/>
      <c r="D540" s="385" t="s">
        <v>58</v>
      </c>
      <c r="E540" s="323" t="s">
        <v>1454</v>
      </c>
    </row>
    <row r="541" spans="1:5" x14ac:dyDescent="0.2">
      <c r="A541" s="380"/>
      <c r="B541" s="383"/>
      <c r="C541" s="384"/>
      <c r="D541" s="386"/>
      <c r="E541" s="324" t="s">
        <v>1455</v>
      </c>
    </row>
    <row r="542" spans="1:5" x14ac:dyDescent="0.2">
      <c r="A542" s="387" t="s">
        <v>1724</v>
      </c>
      <c r="B542" s="389" t="s">
        <v>1707</v>
      </c>
      <c r="C542" s="390"/>
      <c r="D542" s="393" t="s">
        <v>58</v>
      </c>
      <c r="E542" s="321" t="s">
        <v>1454</v>
      </c>
    </row>
    <row r="543" spans="1:5" x14ac:dyDescent="0.2">
      <c r="A543" s="388"/>
      <c r="B543" s="391"/>
      <c r="C543" s="392"/>
      <c r="D543" s="394"/>
      <c r="E543" s="322" t="s">
        <v>1455</v>
      </c>
    </row>
    <row r="544" spans="1:5" x14ac:dyDescent="0.2">
      <c r="A544" s="379" t="s">
        <v>1725</v>
      </c>
      <c r="B544" s="381" t="s">
        <v>1726</v>
      </c>
      <c r="C544" s="382"/>
      <c r="D544" s="385" t="s">
        <v>58</v>
      </c>
      <c r="E544" s="323" t="s">
        <v>1454</v>
      </c>
    </row>
    <row r="545" spans="1:5" x14ac:dyDescent="0.2">
      <c r="A545" s="380"/>
      <c r="B545" s="383"/>
      <c r="C545" s="384"/>
      <c r="D545" s="386"/>
      <c r="E545" s="324" t="s">
        <v>1455</v>
      </c>
    </row>
    <row r="546" spans="1:5" x14ac:dyDescent="0.2">
      <c r="A546" s="387" t="s">
        <v>1727</v>
      </c>
      <c r="B546" s="389" t="s">
        <v>1726</v>
      </c>
      <c r="C546" s="390"/>
      <c r="D546" s="393" t="s">
        <v>58</v>
      </c>
      <c r="E546" s="321" t="s">
        <v>1454</v>
      </c>
    </row>
    <row r="547" spans="1:5" x14ac:dyDescent="0.2">
      <c r="A547" s="388"/>
      <c r="B547" s="391"/>
      <c r="C547" s="392"/>
      <c r="D547" s="394"/>
      <c r="E547" s="322" t="s">
        <v>1455</v>
      </c>
    </row>
    <row r="548" spans="1:5" x14ac:dyDescent="0.2">
      <c r="A548" s="379" t="s">
        <v>1728</v>
      </c>
      <c r="B548" s="381" t="s">
        <v>1726</v>
      </c>
      <c r="C548" s="382"/>
      <c r="D548" s="385" t="s">
        <v>58</v>
      </c>
      <c r="E548" s="323" t="s">
        <v>1454</v>
      </c>
    </row>
    <row r="549" spans="1:5" x14ac:dyDescent="0.2">
      <c r="A549" s="380"/>
      <c r="B549" s="383"/>
      <c r="C549" s="384"/>
      <c r="D549" s="386"/>
      <c r="E549" s="324" t="s">
        <v>1455</v>
      </c>
    </row>
    <row r="550" spans="1:5" x14ac:dyDescent="0.2">
      <c r="A550" s="387" t="s">
        <v>1729</v>
      </c>
      <c r="B550" s="389" t="s">
        <v>1726</v>
      </c>
      <c r="C550" s="390"/>
      <c r="D550" s="393" t="s">
        <v>58</v>
      </c>
      <c r="E550" s="321" t="s">
        <v>1454</v>
      </c>
    </row>
    <row r="551" spans="1:5" x14ac:dyDescent="0.2">
      <c r="A551" s="388"/>
      <c r="B551" s="391"/>
      <c r="C551" s="392"/>
      <c r="D551" s="394"/>
      <c r="E551" s="322" t="s">
        <v>1455</v>
      </c>
    </row>
    <row r="552" spans="1:5" x14ac:dyDescent="0.2">
      <c r="A552" s="379" t="s">
        <v>1730</v>
      </c>
      <c r="B552" s="381" t="s">
        <v>1726</v>
      </c>
      <c r="C552" s="382"/>
      <c r="D552" s="385" t="s">
        <v>58</v>
      </c>
      <c r="E552" s="323" t="s">
        <v>1454</v>
      </c>
    </row>
    <row r="553" spans="1:5" x14ac:dyDescent="0.2">
      <c r="A553" s="380"/>
      <c r="B553" s="383"/>
      <c r="C553" s="384"/>
      <c r="D553" s="386"/>
      <c r="E553" s="324" t="s">
        <v>1455</v>
      </c>
    </row>
    <row r="554" spans="1:5" x14ac:dyDescent="0.2">
      <c r="A554" s="387" t="s">
        <v>1731</v>
      </c>
      <c r="B554" s="389" t="s">
        <v>1732</v>
      </c>
      <c r="C554" s="390"/>
      <c r="D554" s="393" t="s">
        <v>58</v>
      </c>
      <c r="E554" s="321" t="s">
        <v>1454</v>
      </c>
    </row>
    <row r="555" spans="1:5" x14ac:dyDescent="0.2">
      <c r="A555" s="388"/>
      <c r="B555" s="391"/>
      <c r="C555" s="392"/>
      <c r="D555" s="394"/>
      <c r="E555" s="322" t="s">
        <v>1455</v>
      </c>
    </row>
    <row r="556" spans="1:5" x14ac:dyDescent="0.2">
      <c r="A556" s="379" t="s">
        <v>1733</v>
      </c>
      <c r="B556" s="381" t="s">
        <v>1732</v>
      </c>
      <c r="C556" s="382"/>
      <c r="D556" s="385" t="s">
        <v>58</v>
      </c>
      <c r="E556" s="323" t="s">
        <v>1454</v>
      </c>
    </row>
    <row r="557" spans="1:5" x14ac:dyDescent="0.2">
      <c r="A557" s="380"/>
      <c r="B557" s="383"/>
      <c r="C557" s="384"/>
      <c r="D557" s="386"/>
      <c r="E557" s="324" t="s">
        <v>1455</v>
      </c>
    </row>
    <row r="558" spans="1:5" x14ac:dyDescent="0.2">
      <c r="A558" s="387" t="s">
        <v>1490</v>
      </c>
      <c r="B558" s="389" t="s">
        <v>1732</v>
      </c>
      <c r="C558" s="390"/>
      <c r="D558" s="393" t="s">
        <v>58</v>
      </c>
      <c r="E558" s="321" t="s">
        <v>1454</v>
      </c>
    </row>
    <row r="559" spans="1:5" x14ac:dyDescent="0.2">
      <c r="A559" s="388"/>
      <c r="B559" s="391"/>
      <c r="C559" s="392"/>
      <c r="D559" s="394"/>
      <c r="E559" s="322" t="s">
        <v>1455</v>
      </c>
    </row>
    <row r="560" spans="1:5" x14ac:dyDescent="0.2">
      <c r="A560" s="379" t="s">
        <v>1734</v>
      </c>
      <c r="B560" s="381" t="s">
        <v>1732</v>
      </c>
      <c r="C560" s="382"/>
      <c r="D560" s="385" t="s">
        <v>58</v>
      </c>
      <c r="E560" s="323" t="s">
        <v>1454</v>
      </c>
    </row>
    <row r="561" spans="1:5" x14ac:dyDescent="0.2">
      <c r="A561" s="380"/>
      <c r="B561" s="383"/>
      <c r="C561" s="384"/>
      <c r="D561" s="386"/>
      <c r="E561" s="324" t="s">
        <v>1455</v>
      </c>
    </row>
    <row r="562" spans="1:5" x14ac:dyDescent="0.2">
      <c r="A562" s="387" t="s">
        <v>1735</v>
      </c>
      <c r="B562" s="389" t="s">
        <v>1732</v>
      </c>
      <c r="C562" s="390"/>
      <c r="D562" s="393" t="s">
        <v>58</v>
      </c>
      <c r="E562" s="321" t="s">
        <v>1454</v>
      </c>
    </row>
    <row r="563" spans="1:5" x14ac:dyDescent="0.2">
      <c r="A563" s="388"/>
      <c r="B563" s="391"/>
      <c r="C563" s="392"/>
      <c r="D563" s="394"/>
      <c r="E563" s="322" t="s">
        <v>1455</v>
      </c>
    </row>
    <row r="564" spans="1:5" x14ac:dyDescent="0.2">
      <c r="A564" s="379" t="s">
        <v>1736</v>
      </c>
      <c r="B564" s="381" t="s">
        <v>1732</v>
      </c>
      <c r="C564" s="382"/>
      <c r="D564" s="385" t="s">
        <v>58</v>
      </c>
      <c r="E564" s="323" t="s">
        <v>1454</v>
      </c>
    </row>
    <row r="565" spans="1:5" x14ac:dyDescent="0.2">
      <c r="A565" s="380"/>
      <c r="B565" s="383"/>
      <c r="C565" s="384"/>
      <c r="D565" s="386"/>
      <c r="E565" s="324" t="s">
        <v>1455</v>
      </c>
    </row>
    <row r="566" spans="1:5" x14ac:dyDescent="0.2">
      <c r="A566" s="387" t="s">
        <v>1737</v>
      </c>
      <c r="B566" s="389" t="s">
        <v>1732</v>
      </c>
      <c r="C566" s="390"/>
      <c r="D566" s="393" t="s">
        <v>58</v>
      </c>
      <c r="E566" s="321" t="s">
        <v>1454</v>
      </c>
    </row>
    <row r="567" spans="1:5" x14ac:dyDescent="0.2">
      <c r="A567" s="388"/>
      <c r="B567" s="391"/>
      <c r="C567" s="392"/>
      <c r="D567" s="394"/>
      <c r="E567" s="322" t="s">
        <v>1455</v>
      </c>
    </row>
    <row r="568" spans="1:5" x14ac:dyDescent="0.2">
      <c r="A568" s="379" t="s">
        <v>1738</v>
      </c>
      <c r="B568" s="381" t="s">
        <v>1732</v>
      </c>
      <c r="C568" s="382"/>
      <c r="D568" s="385" t="s">
        <v>58</v>
      </c>
      <c r="E568" s="323" t="s">
        <v>1454</v>
      </c>
    </row>
    <row r="569" spans="1:5" x14ac:dyDescent="0.2">
      <c r="A569" s="380"/>
      <c r="B569" s="383"/>
      <c r="C569" s="384"/>
      <c r="D569" s="386"/>
      <c r="E569" s="324" t="s">
        <v>1455</v>
      </c>
    </row>
    <row r="570" spans="1:5" x14ac:dyDescent="0.2">
      <c r="A570" s="387" t="s">
        <v>1739</v>
      </c>
      <c r="B570" s="389" t="s">
        <v>1732</v>
      </c>
      <c r="C570" s="390"/>
      <c r="D570" s="393" t="s">
        <v>58</v>
      </c>
      <c r="E570" s="321" t="s">
        <v>1454</v>
      </c>
    </row>
    <row r="571" spans="1:5" x14ac:dyDescent="0.2">
      <c r="A571" s="388"/>
      <c r="B571" s="391"/>
      <c r="C571" s="392"/>
      <c r="D571" s="394"/>
      <c r="E571" s="322" t="s">
        <v>1455</v>
      </c>
    </row>
    <row r="572" spans="1:5" x14ac:dyDescent="0.2">
      <c r="A572" s="379" t="s">
        <v>1740</v>
      </c>
      <c r="B572" s="381" t="s">
        <v>1732</v>
      </c>
      <c r="C572" s="382"/>
      <c r="D572" s="385" t="s">
        <v>58</v>
      </c>
      <c r="E572" s="323" t="s">
        <v>1454</v>
      </c>
    </row>
    <row r="573" spans="1:5" x14ac:dyDescent="0.2">
      <c r="A573" s="380"/>
      <c r="B573" s="383"/>
      <c r="C573" s="384"/>
      <c r="D573" s="386"/>
      <c r="E573" s="324" t="s">
        <v>1455</v>
      </c>
    </row>
    <row r="574" spans="1:5" x14ac:dyDescent="0.2">
      <c r="A574" s="387" t="s">
        <v>1741</v>
      </c>
      <c r="B574" s="389" t="s">
        <v>1732</v>
      </c>
      <c r="C574" s="390"/>
      <c r="D574" s="393" t="s">
        <v>58</v>
      </c>
      <c r="E574" s="321" t="s">
        <v>1454</v>
      </c>
    </row>
    <row r="575" spans="1:5" x14ac:dyDescent="0.2">
      <c r="A575" s="388"/>
      <c r="B575" s="391"/>
      <c r="C575" s="392"/>
      <c r="D575" s="394"/>
      <c r="E575" s="322" t="s">
        <v>1455</v>
      </c>
    </row>
    <row r="576" spans="1:5" x14ac:dyDescent="0.2">
      <c r="A576" s="379" t="s">
        <v>1742</v>
      </c>
      <c r="B576" s="381" t="s">
        <v>1732</v>
      </c>
      <c r="C576" s="382"/>
      <c r="D576" s="385" t="s">
        <v>58</v>
      </c>
      <c r="E576" s="323" t="s">
        <v>1454</v>
      </c>
    </row>
    <row r="577" spans="1:5" x14ac:dyDescent="0.2">
      <c r="A577" s="380"/>
      <c r="B577" s="383"/>
      <c r="C577" s="384"/>
      <c r="D577" s="386"/>
      <c r="E577" s="324" t="s">
        <v>1455</v>
      </c>
    </row>
    <row r="578" spans="1:5" x14ac:dyDescent="0.2">
      <c r="A578" s="387" t="s">
        <v>1743</v>
      </c>
      <c r="B578" s="389" t="s">
        <v>1732</v>
      </c>
      <c r="C578" s="390"/>
      <c r="D578" s="393" t="s">
        <v>58</v>
      </c>
      <c r="E578" s="321" t="s">
        <v>1454</v>
      </c>
    </row>
    <row r="579" spans="1:5" x14ac:dyDescent="0.2">
      <c r="A579" s="388"/>
      <c r="B579" s="391"/>
      <c r="C579" s="392"/>
      <c r="D579" s="394"/>
      <c r="E579" s="322" t="s">
        <v>1455</v>
      </c>
    </row>
    <row r="580" spans="1:5" x14ac:dyDescent="0.2">
      <c r="A580" s="379" t="s">
        <v>1744</v>
      </c>
      <c r="B580" s="381" t="s">
        <v>1745</v>
      </c>
      <c r="C580" s="382"/>
      <c r="D580" s="385" t="s">
        <v>58</v>
      </c>
      <c r="E580" s="323" t="s">
        <v>1454</v>
      </c>
    </row>
    <row r="581" spans="1:5" x14ac:dyDescent="0.2">
      <c r="A581" s="380"/>
      <c r="B581" s="383"/>
      <c r="C581" s="384"/>
      <c r="D581" s="386"/>
      <c r="E581" s="324" t="s">
        <v>1455</v>
      </c>
    </row>
    <row r="582" spans="1:5" x14ac:dyDescent="0.2">
      <c r="A582" s="387" t="s">
        <v>1746</v>
      </c>
      <c r="B582" s="389" t="s">
        <v>1745</v>
      </c>
      <c r="C582" s="390"/>
      <c r="D582" s="393" t="s">
        <v>58</v>
      </c>
      <c r="E582" s="321" t="s">
        <v>1454</v>
      </c>
    </row>
    <row r="583" spans="1:5" x14ac:dyDescent="0.2">
      <c r="A583" s="388"/>
      <c r="B583" s="391"/>
      <c r="C583" s="392"/>
      <c r="D583" s="394"/>
      <c r="E583" s="322" t="s">
        <v>1455</v>
      </c>
    </row>
    <row r="584" spans="1:5" x14ac:dyDescent="0.2">
      <c r="A584" s="379" t="s">
        <v>1747</v>
      </c>
      <c r="B584" s="381" t="s">
        <v>1745</v>
      </c>
      <c r="C584" s="382"/>
      <c r="D584" s="385" t="s">
        <v>58</v>
      </c>
      <c r="E584" s="323" t="s">
        <v>1454</v>
      </c>
    </row>
    <row r="585" spans="1:5" x14ac:dyDescent="0.2">
      <c r="A585" s="380"/>
      <c r="B585" s="383"/>
      <c r="C585" s="384"/>
      <c r="D585" s="386"/>
      <c r="E585" s="324" t="s">
        <v>1455</v>
      </c>
    </row>
    <row r="586" spans="1:5" x14ac:dyDescent="0.2">
      <c r="A586" s="387" t="s">
        <v>1748</v>
      </c>
      <c r="B586" s="389" t="s">
        <v>1745</v>
      </c>
      <c r="C586" s="390"/>
      <c r="D586" s="393" t="s">
        <v>58</v>
      </c>
      <c r="E586" s="321" t="s">
        <v>1454</v>
      </c>
    </row>
    <row r="587" spans="1:5" x14ac:dyDescent="0.2">
      <c r="A587" s="388"/>
      <c r="B587" s="391"/>
      <c r="C587" s="392"/>
      <c r="D587" s="394"/>
      <c r="E587" s="322" t="s">
        <v>1455</v>
      </c>
    </row>
    <row r="588" spans="1:5" x14ac:dyDescent="0.2">
      <c r="A588" s="379" t="s">
        <v>1749</v>
      </c>
      <c r="B588" s="381" t="s">
        <v>1745</v>
      </c>
      <c r="C588" s="382"/>
      <c r="D588" s="385" t="s">
        <v>58</v>
      </c>
      <c r="E588" s="323" t="s">
        <v>1454</v>
      </c>
    </row>
    <row r="589" spans="1:5" x14ac:dyDescent="0.2">
      <c r="A589" s="380"/>
      <c r="B589" s="383"/>
      <c r="C589" s="384"/>
      <c r="D589" s="386"/>
      <c r="E589" s="324" t="s">
        <v>1455</v>
      </c>
    </row>
    <row r="590" spans="1:5" x14ac:dyDescent="0.2">
      <c r="A590" s="387" t="s">
        <v>1750</v>
      </c>
      <c r="B590" s="389" t="s">
        <v>1745</v>
      </c>
      <c r="C590" s="390"/>
      <c r="D590" s="393" t="s">
        <v>58</v>
      </c>
      <c r="E590" s="321" t="s">
        <v>1454</v>
      </c>
    </row>
    <row r="591" spans="1:5" x14ac:dyDescent="0.2">
      <c r="A591" s="388"/>
      <c r="B591" s="391"/>
      <c r="C591" s="392"/>
      <c r="D591" s="394"/>
      <c r="E591" s="322" t="s">
        <v>1455</v>
      </c>
    </row>
    <row r="592" spans="1:5" x14ac:dyDescent="0.2">
      <c r="A592" s="379" t="s">
        <v>1751</v>
      </c>
      <c r="B592" s="381" t="s">
        <v>1745</v>
      </c>
      <c r="C592" s="382"/>
      <c r="D592" s="385" t="s">
        <v>58</v>
      </c>
      <c r="E592" s="323" t="s">
        <v>1454</v>
      </c>
    </row>
    <row r="593" spans="1:5" x14ac:dyDescent="0.2">
      <c r="A593" s="380"/>
      <c r="B593" s="383"/>
      <c r="C593" s="384"/>
      <c r="D593" s="386"/>
      <c r="E593" s="324" t="s">
        <v>1455</v>
      </c>
    </row>
    <row r="594" spans="1:5" x14ac:dyDescent="0.2">
      <c r="A594" s="387" t="s">
        <v>1752</v>
      </c>
      <c r="B594" s="389" t="s">
        <v>1753</v>
      </c>
      <c r="C594" s="390"/>
      <c r="D594" s="393" t="s">
        <v>58</v>
      </c>
      <c r="E594" s="321" t="s">
        <v>1454</v>
      </c>
    </row>
    <row r="595" spans="1:5" x14ac:dyDescent="0.2">
      <c r="A595" s="388"/>
      <c r="B595" s="391"/>
      <c r="C595" s="392"/>
      <c r="D595" s="394"/>
      <c r="E595" s="322" t="s">
        <v>1455</v>
      </c>
    </row>
    <row r="596" spans="1:5" x14ac:dyDescent="0.2">
      <c r="A596" s="379" t="s">
        <v>1754</v>
      </c>
      <c r="B596" s="381" t="s">
        <v>1753</v>
      </c>
      <c r="C596" s="382"/>
      <c r="D596" s="385" t="s">
        <v>58</v>
      </c>
      <c r="E596" s="323" t="s">
        <v>1454</v>
      </c>
    </row>
    <row r="597" spans="1:5" x14ac:dyDescent="0.2">
      <c r="A597" s="380"/>
      <c r="B597" s="383"/>
      <c r="C597" s="384"/>
      <c r="D597" s="386"/>
      <c r="E597" s="324" t="s">
        <v>1455</v>
      </c>
    </row>
    <row r="598" spans="1:5" x14ac:dyDescent="0.2">
      <c r="A598" s="387" t="s">
        <v>1755</v>
      </c>
      <c r="B598" s="389" t="s">
        <v>1753</v>
      </c>
      <c r="C598" s="390"/>
      <c r="D598" s="393" t="s">
        <v>58</v>
      </c>
      <c r="E598" s="321" t="s">
        <v>1454</v>
      </c>
    </row>
    <row r="599" spans="1:5" x14ac:dyDescent="0.2">
      <c r="A599" s="388"/>
      <c r="B599" s="391"/>
      <c r="C599" s="392"/>
      <c r="D599" s="394"/>
      <c r="E599" s="322" t="s">
        <v>1455</v>
      </c>
    </row>
    <row r="600" spans="1:5" x14ac:dyDescent="0.2">
      <c r="A600" s="379" t="s">
        <v>1756</v>
      </c>
      <c r="B600" s="381" t="s">
        <v>1753</v>
      </c>
      <c r="C600" s="382"/>
      <c r="D600" s="385" t="s">
        <v>58</v>
      </c>
      <c r="E600" s="323" t="s">
        <v>1454</v>
      </c>
    </row>
    <row r="601" spans="1:5" x14ac:dyDescent="0.2">
      <c r="A601" s="380"/>
      <c r="B601" s="383"/>
      <c r="C601" s="384"/>
      <c r="D601" s="386"/>
      <c r="E601" s="324" t="s">
        <v>1455</v>
      </c>
    </row>
    <row r="602" spans="1:5" x14ac:dyDescent="0.2">
      <c r="A602" s="387" t="s">
        <v>1757</v>
      </c>
      <c r="B602" s="389" t="s">
        <v>1753</v>
      </c>
      <c r="C602" s="390"/>
      <c r="D602" s="393" t="s">
        <v>58</v>
      </c>
      <c r="E602" s="321" t="s">
        <v>1454</v>
      </c>
    </row>
    <row r="603" spans="1:5" x14ac:dyDescent="0.2">
      <c r="A603" s="388"/>
      <c r="B603" s="391"/>
      <c r="C603" s="392"/>
      <c r="D603" s="394"/>
      <c r="E603" s="322" t="s">
        <v>1455</v>
      </c>
    </row>
    <row r="604" spans="1:5" x14ac:dyDescent="0.2">
      <c r="A604" s="379" t="s">
        <v>1758</v>
      </c>
      <c r="B604" s="381" t="s">
        <v>1753</v>
      </c>
      <c r="C604" s="382"/>
      <c r="D604" s="385" t="s">
        <v>58</v>
      </c>
      <c r="E604" s="323" t="s">
        <v>1454</v>
      </c>
    </row>
    <row r="605" spans="1:5" x14ac:dyDescent="0.2">
      <c r="A605" s="380"/>
      <c r="B605" s="383"/>
      <c r="C605" s="384"/>
      <c r="D605" s="386"/>
      <c r="E605" s="324" t="s">
        <v>1455</v>
      </c>
    </row>
    <row r="606" spans="1:5" x14ac:dyDescent="0.2">
      <c r="A606" s="387" t="s">
        <v>1759</v>
      </c>
      <c r="B606" s="389" t="s">
        <v>1753</v>
      </c>
      <c r="C606" s="390"/>
      <c r="D606" s="393" t="s">
        <v>58</v>
      </c>
      <c r="E606" s="321" t="s">
        <v>1454</v>
      </c>
    </row>
    <row r="607" spans="1:5" x14ac:dyDescent="0.2">
      <c r="A607" s="388"/>
      <c r="B607" s="391"/>
      <c r="C607" s="392"/>
      <c r="D607" s="394"/>
      <c r="E607" s="322" t="s">
        <v>1455</v>
      </c>
    </row>
    <row r="608" spans="1:5" x14ac:dyDescent="0.2">
      <c r="A608" s="379" t="s">
        <v>1760</v>
      </c>
      <c r="B608" s="381" t="s">
        <v>1753</v>
      </c>
      <c r="C608" s="382"/>
      <c r="D608" s="385" t="s">
        <v>58</v>
      </c>
      <c r="E608" s="323" t="s">
        <v>1454</v>
      </c>
    </row>
    <row r="609" spans="1:5" x14ac:dyDescent="0.2">
      <c r="A609" s="380"/>
      <c r="B609" s="383"/>
      <c r="C609" s="384"/>
      <c r="D609" s="386"/>
      <c r="E609" s="324" t="s">
        <v>1455</v>
      </c>
    </row>
    <row r="610" spans="1:5" x14ac:dyDescent="0.2">
      <c r="A610" s="387" t="s">
        <v>1761</v>
      </c>
      <c r="B610" s="389" t="s">
        <v>1753</v>
      </c>
      <c r="C610" s="390"/>
      <c r="D610" s="393" t="s">
        <v>58</v>
      </c>
      <c r="E610" s="321" t="s">
        <v>1454</v>
      </c>
    </row>
    <row r="611" spans="1:5" x14ac:dyDescent="0.2">
      <c r="A611" s="388"/>
      <c r="B611" s="391"/>
      <c r="C611" s="392"/>
      <c r="D611" s="394"/>
      <c r="E611" s="322" t="s">
        <v>1455</v>
      </c>
    </row>
    <row r="612" spans="1:5" x14ac:dyDescent="0.2">
      <c r="A612" s="379" t="s">
        <v>1762</v>
      </c>
      <c r="B612" s="381" t="s">
        <v>1753</v>
      </c>
      <c r="C612" s="382"/>
      <c r="D612" s="385" t="s">
        <v>58</v>
      </c>
      <c r="E612" s="323" t="s">
        <v>1454</v>
      </c>
    </row>
    <row r="613" spans="1:5" x14ac:dyDescent="0.2">
      <c r="A613" s="380"/>
      <c r="B613" s="383"/>
      <c r="C613" s="384"/>
      <c r="D613" s="386"/>
      <c r="E613" s="324" t="s">
        <v>1455</v>
      </c>
    </row>
    <row r="614" spans="1:5" x14ac:dyDescent="0.2">
      <c r="A614" s="387" t="s">
        <v>1763</v>
      </c>
      <c r="B614" s="389" t="s">
        <v>1753</v>
      </c>
      <c r="C614" s="390"/>
      <c r="D614" s="393" t="s">
        <v>58</v>
      </c>
      <c r="E614" s="321" t="s">
        <v>1454</v>
      </c>
    </row>
    <row r="615" spans="1:5" x14ac:dyDescent="0.2">
      <c r="A615" s="388"/>
      <c r="B615" s="391"/>
      <c r="C615" s="392"/>
      <c r="D615" s="394"/>
      <c r="E615" s="322" t="s">
        <v>1455</v>
      </c>
    </row>
    <row r="616" spans="1:5" x14ac:dyDescent="0.2">
      <c r="A616" s="379" t="s">
        <v>1764</v>
      </c>
      <c r="B616" s="381" t="s">
        <v>1753</v>
      </c>
      <c r="C616" s="382"/>
      <c r="D616" s="385" t="s">
        <v>58</v>
      </c>
      <c r="E616" s="323" t="s">
        <v>1454</v>
      </c>
    </row>
    <row r="617" spans="1:5" x14ac:dyDescent="0.2">
      <c r="A617" s="380"/>
      <c r="B617" s="383"/>
      <c r="C617" s="384"/>
      <c r="D617" s="386"/>
      <c r="E617" s="324" t="s">
        <v>1455</v>
      </c>
    </row>
    <row r="618" spans="1:5" x14ac:dyDescent="0.2">
      <c r="A618" s="387" t="s">
        <v>1765</v>
      </c>
      <c r="B618" s="389" t="s">
        <v>1766</v>
      </c>
      <c r="C618" s="390"/>
      <c r="D618" s="393" t="s">
        <v>58</v>
      </c>
      <c r="E618" s="321" t="s">
        <v>1454</v>
      </c>
    </row>
    <row r="619" spans="1:5" x14ac:dyDescent="0.2">
      <c r="A619" s="388"/>
      <c r="B619" s="391"/>
      <c r="C619" s="392"/>
      <c r="D619" s="394"/>
      <c r="E619" s="322" t="s">
        <v>1455</v>
      </c>
    </row>
    <row r="620" spans="1:5" x14ac:dyDescent="0.2">
      <c r="A620" s="379" t="s">
        <v>1767</v>
      </c>
      <c r="B620" s="381" t="s">
        <v>1766</v>
      </c>
      <c r="C620" s="382"/>
      <c r="D620" s="385" t="s">
        <v>58</v>
      </c>
      <c r="E620" s="323" t="s">
        <v>1454</v>
      </c>
    </row>
    <row r="621" spans="1:5" x14ac:dyDescent="0.2">
      <c r="A621" s="380"/>
      <c r="B621" s="383"/>
      <c r="C621" s="384"/>
      <c r="D621" s="386"/>
      <c r="E621" s="324" t="s">
        <v>1455</v>
      </c>
    </row>
    <row r="622" spans="1:5" x14ac:dyDescent="0.2">
      <c r="A622" s="387" t="s">
        <v>1768</v>
      </c>
      <c r="B622" s="389" t="s">
        <v>1766</v>
      </c>
      <c r="C622" s="390"/>
      <c r="D622" s="393" t="s">
        <v>58</v>
      </c>
      <c r="E622" s="321" t="s">
        <v>1454</v>
      </c>
    </row>
    <row r="623" spans="1:5" x14ac:dyDescent="0.2">
      <c r="A623" s="388"/>
      <c r="B623" s="391"/>
      <c r="C623" s="392"/>
      <c r="D623" s="394"/>
      <c r="E623" s="322" t="s">
        <v>1455</v>
      </c>
    </row>
    <row r="624" spans="1:5" x14ac:dyDescent="0.2">
      <c r="A624" s="379" t="s">
        <v>1769</v>
      </c>
      <c r="B624" s="381" t="s">
        <v>1766</v>
      </c>
      <c r="C624" s="382"/>
      <c r="D624" s="385" t="s">
        <v>58</v>
      </c>
      <c r="E624" s="323" t="s">
        <v>1454</v>
      </c>
    </row>
    <row r="625" spans="1:5" x14ac:dyDescent="0.2">
      <c r="A625" s="380"/>
      <c r="B625" s="383"/>
      <c r="C625" s="384"/>
      <c r="D625" s="386"/>
      <c r="E625" s="324" t="s">
        <v>1455</v>
      </c>
    </row>
    <row r="626" spans="1:5" x14ac:dyDescent="0.2">
      <c r="A626" s="387" t="s">
        <v>1770</v>
      </c>
      <c r="B626" s="389" t="s">
        <v>1771</v>
      </c>
      <c r="C626" s="390"/>
      <c r="D626" s="393" t="s">
        <v>58</v>
      </c>
      <c r="E626" s="321" t="s">
        <v>1454</v>
      </c>
    </row>
    <row r="627" spans="1:5" x14ac:dyDescent="0.2">
      <c r="A627" s="388"/>
      <c r="B627" s="391"/>
      <c r="C627" s="392"/>
      <c r="D627" s="394"/>
      <c r="E627" s="322" t="s">
        <v>1455</v>
      </c>
    </row>
    <row r="628" spans="1:5" x14ac:dyDescent="0.2">
      <c r="A628" s="379" t="s">
        <v>1772</v>
      </c>
      <c r="B628" s="381" t="s">
        <v>1771</v>
      </c>
      <c r="C628" s="382"/>
      <c r="D628" s="385" t="s">
        <v>58</v>
      </c>
      <c r="E628" s="323" t="s">
        <v>1454</v>
      </c>
    </row>
    <row r="629" spans="1:5" x14ac:dyDescent="0.2">
      <c r="A629" s="380"/>
      <c r="B629" s="383"/>
      <c r="C629" s="384"/>
      <c r="D629" s="386"/>
      <c r="E629" s="324" t="s">
        <v>1455</v>
      </c>
    </row>
    <row r="630" spans="1:5" x14ac:dyDescent="0.2">
      <c r="A630" s="387" t="s">
        <v>1773</v>
      </c>
      <c r="B630" s="389" t="s">
        <v>1771</v>
      </c>
      <c r="C630" s="390"/>
      <c r="D630" s="393" t="s">
        <v>58</v>
      </c>
      <c r="E630" s="321" t="s">
        <v>1454</v>
      </c>
    </row>
    <row r="631" spans="1:5" x14ac:dyDescent="0.2">
      <c r="A631" s="388"/>
      <c r="B631" s="391"/>
      <c r="C631" s="392"/>
      <c r="D631" s="394"/>
      <c r="E631" s="322" t="s">
        <v>1455</v>
      </c>
    </row>
    <row r="632" spans="1:5" x14ac:dyDescent="0.2">
      <c r="A632" s="379" t="s">
        <v>1774</v>
      </c>
      <c r="B632" s="381" t="s">
        <v>1771</v>
      </c>
      <c r="C632" s="382"/>
      <c r="D632" s="385" t="s">
        <v>58</v>
      </c>
      <c r="E632" s="323" t="s">
        <v>1454</v>
      </c>
    </row>
    <row r="633" spans="1:5" x14ac:dyDescent="0.2">
      <c r="A633" s="380"/>
      <c r="B633" s="383"/>
      <c r="C633" s="384"/>
      <c r="D633" s="386"/>
      <c r="E633" s="324" t="s">
        <v>1455</v>
      </c>
    </row>
    <row r="634" spans="1:5" x14ac:dyDescent="0.2">
      <c r="A634" s="387" t="s">
        <v>1775</v>
      </c>
      <c r="B634" s="389" t="s">
        <v>1771</v>
      </c>
      <c r="C634" s="390"/>
      <c r="D634" s="393" t="s">
        <v>58</v>
      </c>
      <c r="E634" s="321" t="s">
        <v>1454</v>
      </c>
    </row>
    <row r="635" spans="1:5" x14ac:dyDescent="0.2">
      <c r="A635" s="388"/>
      <c r="B635" s="391"/>
      <c r="C635" s="392"/>
      <c r="D635" s="394"/>
      <c r="E635" s="322" t="s">
        <v>1455</v>
      </c>
    </row>
    <row r="636" spans="1:5" x14ac:dyDescent="0.2">
      <c r="A636" s="379" t="s">
        <v>1776</v>
      </c>
      <c r="B636" s="381" t="s">
        <v>1771</v>
      </c>
      <c r="C636" s="382"/>
      <c r="D636" s="385" t="s">
        <v>58</v>
      </c>
      <c r="E636" s="323" t="s">
        <v>1454</v>
      </c>
    </row>
    <row r="637" spans="1:5" x14ac:dyDescent="0.2">
      <c r="A637" s="380"/>
      <c r="B637" s="383"/>
      <c r="C637" s="384"/>
      <c r="D637" s="386"/>
      <c r="E637" s="324" t="s">
        <v>1455</v>
      </c>
    </row>
    <row r="638" spans="1:5" x14ac:dyDescent="0.2">
      <c r="A638" s="387" t="s">
        <v>1777</v>
      </c>
      <c r="B638" s="389" t="s">
        <v>1778</v>
      </c>
      <c r="C638" s="390"/>
      <c r="D638" s="393" t="s">
        <v>58</v>
      </c>
      <c r="E638" s="321" t="s">
        <v>1454</v>
      </c>
    </row>
    <row r="639" spans="1:5" x14ac:dyDescent="0.2">
      <c r="A639" s="388"/>
      <c r="B639" s="391"/>
      <c r="C639" s="392"/>
      <c r="D639" s="394"/>
      <c r="E639" s="322" t="s">
        <v>1455</v>
      </c>
    </row>
    <row r="640" spans="1:5" x14ac:dyDescent="0.2">
      <c r="A640" s="379" t="s">
        <v>1779</v>
      </c>
      <c r="B640" s="381" t="s">
        <v>1778</v>
      </c>
      <c r="C640" s="382"/>
      <c r="D640" s="385" t="s">
        <v>58</v>
      </c>
      <c r="E640" s="323" t="s">
        <v>1454</v>
      </c>
    </row>
    <row r="641" spans="1:5" x14ac:dyDescent="0.2">
      <c r="A641" s="380"/>
      <c r="B641" s="383"/>
      <c r="C641" s="384"/>
      <c r="D641" s="386"/>
      <c r="E641" s="324" t="s">
        <v>1455</v>
      </c>
    </row>
    <row r="642" spans="1:5" x14ac:dyDescent="0.2">
      <c r="A642" s="387" t="s">
        <v>1780</v>
      </c>
      <c r="B642" s="389" t="s">
        <v>1778</v>
      </c>
      <c r="C642" s="390"/>
      <c r="D642" s="393" t="s">
        <v>58</v>
      </c>
      <c r="E642" s="321" t="s">
        <v>1454</v>
      </c>
    </row>
    <row r="643" spans="1:5" x14ac:dyDescent="0.2">
      <c r="A643" s="388"/>
      <c r="B643" s="391"/>
      <c r="C643" s="392"/>
      <c r="D643" s="394"/>
      <c r="E643" s="322" t="s">
        <v>1455</v>
      </c>
    </row>
    <row r="644" spans="1:5" x14ac:dyDescent="0.2">
      <c r="A644" s="379" t="s">
        <v>1781</v>
      </c>
      <c r="B644" s="381" t="s">
        <v>1778</v>
      </c>
      <c r="C644" s="382"/>
      <c r="D644" s="385" t="s">
        <v>58</v>
      </c>
      <c r="E644" s="323" t="s">
        <v>1454</v>
      </c>
    </row>
    <row r="645" spans="1:5" x14ac:dyDescent="0.2">
      <c r="A645" s="380"/>
      <c r="B645" s="383"/>
      <c r="C645" s="384"/>
      <c r="D645" s="386"/>
      <c r="E645" s="324" t="s">
        <v>1455</v>
      </c>
    </row>
    <row r="646" spans="1:5" x14ac:dyDescent="0.2">
      <c r="A646" s="387" t="s">
        <v>1782</v>
      </c>
      <c r="B646" s="389" t="s">
        <v>1778</v>
      </c>
      <c r="C646" s="390"/>
      <c r="D646" s="393" t="s">
        <v>58</v>
      </c>
      <c r="E646" s="321" t="s">
        <v>1454</v>
      </c>
    </row>
    <row r="647" spans="1:5" x14ac:dyDescent="0.2">
      <c r="A647" s="388"/>
      <c r="B647" s="391"/>
      <c r="C647" s="392"/>
      <c r="D647" s="394"/>
      <c r="E647" s="322" t="s">
        <v>1455</v>
      </c>
    </row>
    <row r="648" spans="1:5" x14ac:dyDescent="0.2">
      <c r="A648" s="379" t="s">
        <v>1783</v>
      </c>
      <c r="B648" s="381" t="s">
        <v>1778</v>
      </c>
      <c r="C648" s="382"/>
      <c r="D648" s="385" t="s">
        <v>58</v>
      </c>
      <c r="E648" s="323" t="s">
        <v>1454</v>
      </c>
    </row>
    <row r="649" spans="1:5" x14ac:dyDescent="0.2">
      <c r="A649" s="380"/>
      <c r="B649" s="383"/>
      <c r="C649" s="384"/>
      <c r="D649" s="386"/>
      <c r="E649" s="324" t="s">
        <v>1455</v>
      </c>
    </row>
    <row r="650" spans="1:5" x14ac:dyDescent="0.2">
      <c r="A650" s="387" t="s">
        <v>1784</v>
      </c>
      <c r="B650" s="389" t="s">
        <v>1778</v>
      </c>
      <c r="C650" s="390"/>
      <c r="D650" s="393" t="s">
        <v>58</v>
      </c>
      <c r="E650" s="321" t="s">
        <v>1454</v>
      </c>
    </row>
    <row r="651" spans="1:5" x14ac:dyDescent="0.2">
      <c r="A651" s="388"/>
      <c r="B651" s="391"/>
      <c r="C651" s="392"/>
      <c r="D651" s="394"/>
      <c r="E651" s="322" t="s">
        <v>1455</v>
      </c>
    </row>
    <row r="652" spans="1:5" x14ac:dyDescent="0.2">
      <c r="A652" s="379" t="s">
        <v>1785</v>
      </c>
      <c r="B652" s="381" t="s">
        <v>1778</v>
      </c>
      <c r="C652" s="382"/>
      <c r="D652" s="385" t="s">
        <v>58</v>
      </c>
      <c r="E652" s="323" t="s">
        <v>1454</v>
      </c>
    </row>
    <row r="653" spans="1:5" x14ac:dyDescent="0.2">
      <c r="A653" s="380"/>
      <c r="B653" s="383"/>
      <c r="C653" s="384"/>
      <c r="D653" s="386"/>
      <c r="E653" s="324" t="s">
        <v>1455</v>
      </c>
    </row>
    <row r="654" spans="1:5" x14ac:dyDescent="0.2">
      <c r="A654" s="387" t="s">
        <v>1786</v>
      </c>
      <c r="B654" s="389" t="s">
        <v>1787</v>
      </c>
      <c r="C654" s="390"/>
      <c r="D654" s="393" t="s">
        <v>58</v>
      </c>
      <c r="E654" s="321" t="s">
        <v>1454</v>
      </c>
    </row>
    <row r="655" spans="1:5" x14ac:dyDescent="0.2">
      <c r="A655" s="388"/>
      <c r="B655" s="391"/>
      <c r="C655" s="392"/>
      <c r="D655" s="394"/>
      <c r="E655" s="322" t="s">
        <v>1455</v>
      </c>
    </row>
    <row r="656" spans="1:5" x14ac:dyDescent="0.2">
      <c r="A656" s="379" t="s">
        <v>1788</v>
      </c>
      <c r="B656" s="381" t="s">
        <v>1787</v>
      </c>
      <c r="C656" s="382"/>
      <c r="D656" s="385" t="s">
        <v>58</v>
      </c>
      <c r="E656" s="323" t="s">
        <v>1454</v>
      </c>
    </row>
    <row r="657" spans="1:5" x14ac:dyDescent="0.2">
      <c r="A657" s="380"/>
      <c r="B657" s="383"/>
      <c r="C657" s="384"/>
      <c r="D657" s="386"/>
      <c r="E657" s="324" t="s">
        <v>1455</v>
      </c>
    </row>
    <row r="658" spans="1:5" x14ac:dyDescent="0.2">
      <c r="A658" s="387" t="s">
        <v>1789</v>
      </c>
      <c r="B658" s="389" t="s">
        <v>1787</v>
      </c>
      <c r="C658" s="390"/>
      <c r="D658" s="393" t="s">
        <v>58</v>
      </c>
      <c r="E658" s="321" t="s">
        <v>1454</v>
      </c>
    </row>
    <row r="659" spans="1:5" x14ac:dyDescent="0.2">
      <c r="A659" s="388"/>
      <c r="B659" s="391"/>
      <c r="C659" s="392"/>
      <c r="D659" s="394"/>
      <c r="E659" s="322" t="s">
        <v>1455</v>
      </c>
    </row>
    <row r="660" spans="1:5" x14ac:dyDescent="0.2">
      <c r="A660" s="379" t="s">
        <v>1481</v>
      </c>
      <c r="B660" s="381" t="s">
        <v>1787</v>
      </c>
      <c r="C660" s="382"/>
      <c r="D660" s="385" t="s">
        <v>58</v>
      </c>
      <c r="E660" s="323" t="s">
        <v>1454</v>
      </c>
    </row>
    <row r="661" spans="1:5" x14ac:dyDescent="0.2">
      <c r="A661" s="380"/>
      <c r="B661" s="383"/>
      <c r="C661" s="384"/>
      <c r="D661" s="386"/>
      <c r="E661" s="324" t="s">
        <v>1455</v>
      </c>
    </row>
    <row r="662" spans="1:5" x14ac:dyDescent="0.2">
      <c r="A662" s="387" t="s">
        <v>1790</v>
      </c>
      <c r="B662" s="389" t="s">
        <v>1787</v>
      </c>
      <c r="C662" s="390"/>
      <c r="D662" s="393" t="s">
        <v>58</v>
      </c>
      <c r="E662" s="321" t="s">
        <v>1454</v>
      </c>
    </row>
    <row r="663" spans="1:5" x14ac:dyDescent="0.2">
      <c r="A663" s="388"/>
      <c r="B663" s="391"/>
      <c r="C663" s="392"/>
      <c r="D663" s="394"/>
      <c r="E663" s="322" t="s">
        <v>1455</v>
      </c>
    </row>
    <row r="664" spans="1:5" x14ac:dyDescent="0.2">
      <c r="A664" s="379" t="s">
        <v>1791</v>
      </c>
      <c r="B664" s="381" t="s">
        <v>1787</v>
      </c>
      <c r="C664" s="382"/>
      <c r="D664" s="385" t="s">
        <v>58</v>
      </c>
      <c r="E664" s="323" t="s">
        <v>1454</v>
      </c>
    </row>
    <row r="665" spans="1:5" x14ac:dyDescent="0.2">
      <c r="A665" s="380"/>
      <c r="B665" s="383"/>
      <c r="C665" s="384"/>
      <c r="D665" s="386"/>
      <c r="E665" s="324" t="s">
        <v>1455</v>
      </c>
    </row>
    <row r="666" spans="1:5" x14ac:dyDescent="0.2">
      <c r="A666" s="387" t="s">
        <v>1792</v>
      </c>
      <c r="B666" s="389" t="s">
        <v>1787</v>
      </c>
      <c r="C666" s="390"/>
      <c r="D666" s="393" t="s">
        <v>58</v>
      </c>
      <c r="E666" s="321" t="s">
        <v>1454</v>
      </c>
    </row>
    <row r="667" spans="1:5" x14ac:dyDescent="0.2">
      <c r="A667" s="388"/>
      <c r="B667" s="391"/>
      <c r="C667" s="392"/>
      <c r="D667" s="394"/>
      <c r="E667" s="322" t="s">
        <v>1455</v>
      </c>
    </row>
    <row r="668" spans="1:5" x14ac:dyDescent="0.2">
      <c r="A668" s="379" t="s">
        <v>1793</v>
      </c>
      <c r="B668" s="381" t="s">
        <v>1787</v>
      </c>
      <c r="C668" s="382"/>
      <c r="D668" s="385" t="s">
        <v>58</v>
      </c>
      <c r="E668" s="323" t="s">
        <v>1454</v>
      </c>
    </row>
    <row r="669" spans="1:5" x14ac:dyDescent="0.2">
      <c r="A669" s="380"/>
      <c r="B669" s="383"/>
      <c r="C669" s="384"/>
      <c r="D669" s="386"/>
      <c r="E669" s="324" t="s">
        <v>1455</v>
      </c>
    </row>
    <row r="670" spans="1:5" x14ac:dyDescent="0.2">
      <c r="A670" s="387" t="s">
        <v>1794</v>
      </c>
      <c r="B670" s="389" t="s">
        <v>1787</v>
      </c>
      <c r="C670" s="390"/>
      <c r="D670" s="393" t="s">
        <v>58</v>
      </c>
      <c r="E670" s="321" t="s">
        <v>1454</v>
      </c>
    </row>
    <row r="671" spans="1:5" x14ac:dyDescent="0.2">
      <c r="A671" s="388"/>
      <c r="B671" s="391"/>
      <c r="C671" s="392"/>
      <c r="D671" s="394"/>
      <c r="E671" s="322" t="s">
        <v>1455</v>
      </c>
    </row>
    <row r="672" spans="1:5" x14ac:dyDescent="0.2">
      <c r="A672" s="379" t="s">
        <v>1795</v>
      </c>
      <c r="B672" s="381" t="s">
        <v>1787</v>
      </c>
      <c r="C672" s="382"/>
      <c r="D672" s="385" t="s">
        <v>58</v>
      </c>
      <c r="E672" s="323" t="s">
        <v>1454</v>
      </c>
    </row>
    <row r="673" spans="1:5" x14ac:dyDescent="0.2">
      <c r="A673" s="380"/>
      <c r="B673" s="383"/>
      <c r="C673" s="384"/>
      <c r="D673" s="386"/>
      <c r="E673" s="324" t="s">
        <v>1455</v>
      </c>
    </row>
    <row r="674" spans="1:5" x14ac:dyDescent="0.2">
      <c r="A674" s="387" t="s">
        <v>1796</v>
      </c>
      <c r="B674" s="389" t="s">
        <v>1787</v>
      </c>
      <c r="C674" s="390"/>
      <c r="D674" s="393" t="s">
        <v>58</v>
      </c>
      <c r="E674" s="321" t="s">
        <v>1454</v>
      </c>
    </row>
    <row r="675" spans="1:5" x14ac:dyDescent="0.2">
      <c r="A675" s="388"/>
      <c r="B675" s="391"/>
      <c r="C675" s="392"/>
      <c r="D675" s="394"/>
      <c r="E675" s="322" t="s">
        <v>1455</v>
      </c>
    </row>
    <row r="676" spans="1:5" x14ac:dyDescent="0.2">
      <c r="A676" s="379" t="s">
        <v>1797</v>
      </c>
      <c r="B676" s="381" t="s">
        <v>1787</v>
      </c>
      <c r="C676" s="382"/>
      <c r="D676" s="385" t="s">
        <v>58</v>
      </c>
      <c r="E676" s="323" t="s">
        <v>1454</v>
      </c>
    </row>
    <row r="677" spans="1:5" x14ac:dyDescent="0.2">
      <c r="A677" s="380"/>
      <c r="B677" s="383"/>
      <c r="C677" s="384"/>
      <c r="D677" s="386"/>
      <c r="E677" s="324" t="s">
        <v>1455</v>
      </c>
    </row>
    <row r="678" spans="1:5" x14ac:dyDescent="0.2">
      <c r="A678" s="387" t="s">
        <v>1482</v>
      </c>
      <c r="B678" s="389" t="s">
        <v>1787</v>
      </c>
      <c r="C678" s="390"/>
      <c r="D678" s="393" t="s">
        <v>58</v>
      </c>
      <c r="E678" s="321" t="s">
        <v>1454</v>
      </c>
    </row>
    <row r="679" spans="1:5" x14ac:dyDescent="0.2">
      <c r="A679" s="388"/>
      <c r="B679" s="391"/>
      <c r="C679" s="392"/>
      <c r="D679" s="394"/>
      <c r="E679" s="322" t="s">
        <v>1455</v>
      </c>
    </row>
    <row r="680" spans="1:5" x14ac:dyDescent="0.2">
      <c r="A680" s="379" t="s">
        <v>1798</v>
      </c>
      <c r="B680" s="381" t="s">
        <v>1787</v>
      </c>
      <c r="C680" s="382"/>
      <c r="D680" s="385" t="s">
        <v>58</v>
      </c>
      <c r="E680" s="323" t="s">
        <v>1454</v>
      </c>
    </row>
    <row r="681" spans="1:5" x14ac:dyDescent="0.2">
      <c r="A681" s="380"/>
      <c r="B681" s="383"/>
      <c r="C681" s="384"/>
      <c r="D681" s="386"/>
      <c r="E681" s="324" t="s">
        <v>1455</v>
      </c>
    </row>
    <row r="682" spans="1:5" x14ac:dyDescent="0.2">
      <c r="A682" s="387" t="s">
        <v>1799</v>
      </c>
      <c r="B682" s="389" t="s">
        <v>1787</v>
      </c>
      <c r="C682" s="390"/>
      <c r="D682" s="393" t="s">
        <v>58</v>
      </c>
      <c r="E682" s="321" t="s">
        <v>1454</v>
      </c>
    </row>
    <row r="683" spans="1:5" x14ac:dyDescent="0.2">
      <c r="A683" s="388"/>
      <c r="B683" s="391"/>
      <c r="C683" s="392"/>
      <c r="D683" s="394"/>
      <c r="E683" s="322" t="s">
        <v>1455</v>
      </c>
    </row>
    <row r="684" spans="1:5" x14ac:dyDescent="0.2">
      <c r="A684" s="379" t="s">
        <v>1800</v>
      </c>
      <c r="B684" s="381" t="s">
        <v>1787</v>
      </c>
      <c r="C684" s="382"/>
      <c r="D684" s="385" t="s">
        <v>58</v>
      </c>
      <c r="E684" s="323" t="s">
        <v>1454</v>
      </c>
    </row>
    <row r="685" spans="1:5" x14ac:dyDescent="0.2">
      <c r="A685" s="380"/>
      <c r="B685" s="383"/>
      <c r="C685" s="384"/>
      <c r="D685" s="386"/>
      <c r="E685" s="324" t="s">
        <v>1455</v>
      </c>
    </row>
    <row r="686" spans="1:5" x14ac:dyDescent="0.2">
      <c r="A686" s="387" t="s">
        <v>1801</v>
      </c>
      <c r="B686" s="389" t="s">
        <v>1802</v>
      </c>
      <c r="C686" s="390"/>
      <c r="D686" s="393" t="s">
        <v>58</v>
      </c>
      <c r="E686" s="321" t="s">
        <v>1454</v>
      </c>
    </row>
    <row r="687" spans="1:5" x14ac:dyDescent="0.2">
      <c r="A687" s="388"/>
      <c r="B687" s="391"/>
      <c r="C687" s="392"/>
      <c r="D687" s="394"/>
      <c r="E687" s="322" t="s">
        <v>1455</v>
      </c>
    </row>
    <row r="688" spans="1:5" x14ac:dyDescent="0.2">
      <c r="A688" s="379" t="s">
        <v>1803</v>
      </c>
      <c r="B688" s="381" t="s">
        <v>1802</v>
      </c>
      <c r="C688" s="382"/>
      <c r="D688" s="385" t="s">
        <v>58</v>
      </c>
      <c r="E688" s="323" t="s">
        <v>1454</v>
      </c>
    </row>
    <row r="689" spans="1:5" x14ac:dyDescent="0.2">
      <c r="A689" s="380"/>
      <c r="B689" s="383"/>
      <c r="C689" s="384"/>
      <c r="D689" s="386"/>
      <c r="E689" s="324" t="s">
        <v>1455</v>
      </c>
    </row>
    <row r="690" spans="1:5" x14ac:dyDescent="0.2">
      <c r="A690" s="387" t="s">
        <v>1804</v>
      </c>
      <c r="B690" s="389" t="s">
        <v>1805</v>
      </c>
      <c r="C690" s="390"/>
      <c r="D690" s="393" t="s">
        <v>58</v>
      </c>
      <c r="E690" s="321" t="s">
        <v>1454</v>
      </c>
    </row>
    <row r="691" spans="1:5" x14ac:dyDescent="0.2">
      <c r="A691" s="388"/>
      <c r="B691" s="391"/>
      <c r="C691" s="392"/>
      <c r="D691" s="394"/>
      <c r="E691" s="322" t="s">
        <v>1455</v>
      </c>
    </row>
    <row r="692" spans="1:5" x14ac:dyDescent="0.2">
      <c r="A692" s="379" t="s">
        <v>1806</v>
      </c>
      <c r="B692" s="381" t="s">
        <v>1805</v>
      </c>
      <c r="C692" s="382"/>
      <c r="D692" s="385" t="s">
        <v>58</v>
      </c>
      <c r="E692" s="323" t="s">
        <v>1454</v>
      </c>
    </row>
    <row r="693" spans="1:5" x14ac:dyDescent="0.2">
      <c r="A693" s="380"/>
      <c r="B693" s="383"/>
      <c r="C693" s="384"/>
      <c r="D693" s="386"/>
      <c r="E693" s="324" t="s">
        <v>1455</v>
      </c>
    </row>
    <row r="694" spans="1:5" x14ac:dyDescent="0.2">
      <c r="A694" s="387" t="s">
        <v>1807</v>
      </c>
      <c r="B694" s="389" t="s">
        <v>1802</v>
      </c>
      <c r="C694" s="390"/>
      <c r="D694" s="393" t="s">
        <v>58</v>
      </c>
      <c r="E694" s="321" t="s">
        <v>1454</v>
      </c>
    </row>
    <row r="695" spans="1:5" x14ac:dyDescent="0.2">
      <c r="A695" s="388"/>
      <c r="B695" s="391"/>
      <c r="C695" s="392"/>
      <c r="D695" s="394"/>
      <c r="E695" s="322" t="s">
        <v>1455</v>
      </c>
    </row>
    <row r="696" spans="1:5" x14ac:dyDescent="0.2">
      <c r="A696" s="379" t="s">
        <v>1808</v>
      </c>
      <c r="B696" s="381" t="s">
        <v>1802</v>
      </c>
      <c r="C696" s="382"/>
      <c r="D696" s="385" t="s">
        <v>58</v>
      </c>
      <c r="E696" s="323" t="s">
        <v>1454</v>
      </c>
    </row>
    <row r="697" spans="1:5" x14ac:dyDescent="0.2">
      <c r="A697" s="380"/>
      <c r="B697" s="383"/>
      <c r="C697" s="384"/>
      <c r="D697" s="386"/>
      <c r="E697" s="324" t="s">
        <v>1455</v>
      </c>
    </row>
    <row r="698" spans="1:5" x14ac:dyDescent="0.2">
      <c r="A698" s="387" t="s">
        <v>1809</v>
      </c>
      <c r="B698" s="389" t="s">
        <v>1805</v>
      </c>
      <c r="C698" s="390"/>
      <c r="D698" s="393" t="s">
        <v>58</v>
      </c>
      <c r="E698" s="321" t="s">
        <v>1454</v>
      </c>
    </row>
    <row r="699" spans="1:5" x14ac:dyDescent="0.2">
      <c r="A699" s="388"/>
      <c r="B699" s="391"/>
      <c r="C699" s="392"/>
      <c r="D699" s="394"/>
      <c r="E699" s="322" t="s">
        <v>1455</v>
      </c>
    </row>
    <row r="700" spans="1:5" x14ac:dyDescent="0.2">
      <c r="A700" s="379" t="s">
        <v>1810</v>
      </c>
      <c r="B700" s="381" t="s">
        <v>1802</v>
      </c>
      <c r="C700" s="382"/>
      <c r="D700" s="385" t="s">
        <v>58</v>
      </c>
      <c r="E700" s="323" t="s">
        <v>1454</v>
      </c>
    </row>
    <row r="701" spans="1:5" x14ac:dyDescent="0.2">
      <c r="A701" s="380"/>
      <c r="B701" s="383"/>
      <c r="C701" s="384"/>
      <c r="D701" s="386"/>
      <c r="E701" s="324" t="s">
        <v>1455</v>
      </c>
    </row>
    <row r="702" spans="1:5" x14ac:dyDescent="0.2">
      <c r="A702" s="387" t="s">
        <v>1811</v>
      </c>
      <c r="B702" s="389" t="s">
        <v>1805</v>
      </c>
      <c r="C702" s="390"/>
      <c r="D702" s="393" t="s">
        <v>58</v>
      </c>
      <c r="E702" s="321" t="s">
        <v>1454</v>
      </c>
    </row>
    <row r="703" spans="1:5" x14ac:dyDescent="0.2">
      <c r="A703" s="388"/>
      <c r="B703" s="391"/>
      <c r="C703" s="392"/>
      <c r="D703" s="394"/>
      <c r="E703" s="322" t="s">
        <v>1455</v>
      </c>
    </row>
    <row r="704" spans="1:5" x14ac:dyDescent="0.2">
      <c r="A704" s="379" t="s">
        <v>1812</v>
      </c>
      <c r="B704" s="381" t="s">
        <v>1813</v>
      </c>
      <c r="C704" s="382"/>
      <c r="D704" s="385" t="s">
        <v>58</v>
      </c>
      <c r="E704" s="323" t="s">
        <v>1454</v>
      </c>
    </row>
    <row r="705" spans="1:5" x14ac:dyDescent="0.2">
      <c r="A705" s="380"/>
      <c r="B705" s="383"/>
      <c r="C705" s="384"/>
      <c r="D705" s="386"/>
      <c r="E705" s="324" t="s">
        <v>1455</v>
      </c>
    </row>
    <row r="706" spans="1:5" x14ac:dyDescent="0.2">
      <c r="A706" s="387" t="s">
        <v>1814</v>
      </c>
      <c r="B706" s="389" t="s">
        <v>1813</v>
      </c>
      <c r="C706" s="390"/>
      <c r="D706" s="393" t="s">
        <v>58</v>
      </c>
      <c r="E706" s="321" t="s">
        <v>1454</v>
      </c>
    </row>
    <row r="707" spans="1:5" x14ac:dyDescent="0.2">
      <c r="A707" s="388"/>
      <c r="B707" s="391"/>
      <c r="C707" s="392"/>
      <c r="D707" s="394"/>
      <c r="E707" s="322" t="s">
        <v>1455</v>
      </c>
    </row>
    <row r="708" spans="1:5" x14ac:dyDescent="0.2">
      <c r="A708" s="379" t="s">
        <v>1815</v>
      </c>
      <c r="B708" s="381" t="s">
        <v>1813</v>
      </c>
      <c r="C708" s="382"/>
      <c r="D708" s="385" t="s">
        <v>58</v>
      </c>
      <c r="E708" s="323" t="s">
        <v>1454</v>
      </c>
    </row>
    <row r="709" spans="1:5" x14ac:dyDescent="0.2">
      <c r="A709" s="380"/>
      <c r="B709" s="383"/>
      <c r="C709" s="384"/>
      <c r="D709" s="386"/>
      <c r="E709" s="324" t="s">
        <v>1455</v>
      </c>
    </row>
    <row r="710" spans="1:5" x14ac:dyDescent="0.2">
      <c r="A710" s="387" t="s">
        <v>1816</v>
      </c>
      <c r="B710" s="389" t="s">
        <v>1813</v>
      </c>
      <c r="C710" s="390"/>
      <c r="D710" s="393" t="s">
        <v>58</v>
      </c>
      <c r="E710" s="321" t="s">
        <v>1454</v>
      </c>
    </row>
    <row r="711" spans="1:5" x14ac:dyDescent="0.2">
      <c r="A711" s="388"/>
      <c r="B711" s="391"/>
      <c r="C711" s="392"/>
      <c r="D711" s="394"/>
      <c r="E711" s="322" t="s">
        <v>1455</v>
      </c>
    </row>
    <row r="712" spans="1:5" x14ac:dyDescent="0.2">
      <c r="A712" s="379" t="s">
        <v>1817</v>
      </c>
      <c r="B712" s="381" t="s">
        <v>1818</v>
      </c>
      <c r="C712" s="382"/>
      <c r="D712" s="385" t="s">
        <v>58</v>
      </c>
      <c r="E712" s="323" t="s">
        <v>1454</v>
      </c>
    </row>
    <row r="713" spans="1:5" x14ac:dyDescent="0.2">
      <c r="A713" s="380"/>
      <c r="B713" s="383"/>
      <c r="C713" s="384"/>
      <c r="D713" s="386"/>
      <c r="E713" s="324" t="s">
        <v>1455</v>
      </c>
    </row>
    <row r="714" spans="1:5" x14ac:dyDescent="0.2">
      <c r="A714" s="387" t="s">
        <v>1819</v>
      </c>
      <c r="B714" s="389" t="s">
        <v>1818</v>
      </c>
      <c r="C714" s="390"/>
      <c r="D714" s="393" t="s">
        <v>58</v>
      </c>
      <c r="E714" s="321" t="s">
        <v>1454</v>
      </c>
    </row>
    <row r="715" spans="1:5" x14ac:dyDescent="0.2">
      <c r="A715" s="388"/>
      <c r="B715" s="391"/>
      <c r="C715" s="392"/>
      <c r="D715" s="394"/>
      <c r="E715" s="322" t="s">
        <v>1455</v>
      </c>
    </row>
    <row r="716" spans="1:5" x14ac:dyDescent="0.2">
      <c r="A716" s="379" t="s">
        <v>1820</v>
      </c>
      <c r="B716" s="381" t="s">
        <v>1818</v>
      </c>
      <c r="C716" s="382"/>
      <c r="D716" s="385" t="s">
        <v>58</v>
      </c>
      <c r="E716" s="323" t="s">
        <v>1454</v>
      </c>
    </row>
    <row r="717" spans="1:5" x14ac:dyDescent="0.2">
      <c r="A717" s="380"/>
      <c r="B717" s="383"/>
      <c r="C717" s="384"/>
      <c r="D717" s="386"/>
      <c r="E717" s="324" t="s">
        <v>1455</v>
      </c>
    </row>
    <row r="718" spans="1:5" x14ac:dyDescent="0.2">
      <c r="A718" s="387" t="s">
        <v>1821</v>
      </c>
      <c r="B718" s="389" t="s">
        <v>1818</v>
      </c>
      <c r="C718" s="390"/>
      <c r="D718" s="393" t="s">
        <v>58</v>
      </c>
      <c r="E718" s="321" t="s">
        <v>1454</v>
      </c>
    </row>
    <row r="719" spans="1:5" x14ac:dyDescent="0.2">
      <c r="A719" s="388"/>
      <c r="B719" s="391"/>
      <c r="C719" s="392"/>
      <c r="D719" s="394"/>
      <c r="E719" s="322" t="s">
        <v>1455</v>
      </c>
    </row>
    <row r="720" spans="1:5" x14ac:dyDescent="0.2">
      <c r="A720" s="379" t="s">
        <v>1822</v>
      </c>
      <c r="B720" s="381" t="s">
        <v>1818</v>
      </c>
      <c r="C720" s="382"/>
      <c r="D720" s="385" t="s">
        <v>58</v>
      </c>
      <c r="E720" s="323" t="s">
        <v>1454</v>
      </c>
    </row>
    <row r="721" spans="1:5" x14ac:dyDescent="0.2">
      <c r="A721" s="380"/>
      <c r="B721" s="383"/>
      <c r="C721" s="384"/>
      <c r="D721" s="386"/>
      <c r="E721" s="324" t="s">
        <v>1455</v>
      </c>
    </row>
    <row r="722" spans="1:5" x14ac:dyDescent="0.2">
      <c r="A722" s="387" t="s">
        <v>1823</v>
      </c>
      <c r="B722" s="389" t="s">
        <v>1818</v>
      </c>
      <c r="C722" s="390"/>
      <c r="D722" s="393" t="s">
        <v>58</v>
      </c>
      <c r="E722" s="321" t="s">
        <v>1454</v>
      </c>
    </row>
    <row r="723" spans="1:5" x14ac:dyDescent="0.2">
      <c r="A723" s="388"/>
      <c r="B723" s="391"/>
      <c r="C723" s="392"/>
      <c r="D723" s="394"/>
      <c r="E723" s="322" t="s">
        <v>1455</v>
      </c>
    </row>
    <row r="724" spans="1:5" x14ac:dyDescent="0.2">
      <c r="A724" s="379" t="s">
        <v>1824</v>
      </c>
      <c r="B724" s="381" t="s">
        <v>1825</v>
      </c>
      <c r="C724" s="382"/>
      <c r="D724" s="385" t="s">
        <v>58</v>
      </c>
      <c r="E724" s="323" t="s">
        <v>1454</v>
      </c>
    </row>
    <row r="725" spans="1:5" x14ac:dyDescent="0.2">
      <c r="A725" s="380"/>
      <c r="B725" s="383"/>
      <c r="C725" s="384"/>
      <c r="D725" s="386"/>
      <c r="E725" s="324" t="s">
        <v>1455</v>
      </c>
    </row>
    <row r="726" spans="1:5" x14ac:dyDescent="0.2">
      <c r="A726" s="387" t="s">
        <v>1826</v>
      </c>
      <c r="B726" s="389" t="s">
        <v>1825</v>
      </c>
      <c r="C726" s="390"/>
      <c r="D726" s="393" t="s">
        <v>58</v>
      </c>
      <c r="E726" s="321" t="s">
        <v>1454</v>
      </c>
    </row>
    <row r="727" spans="1:5" x14ac:dyDescent="0.2">
      <c r="A727" s="388"/>
      <c r="B727" s="391"/>
      <c r="C727" s="392"/>
      <c r="D727" s="394"/>
      <c r="E727" s="322" t="s">
        <v>1455</v>
      </c>
    </row>
    <row r="728" spans="1:5" x14ac:dyDescent="0.2">
      <c r="A728" s="379" t="s">
        <v>1827</v>
      </c>
      <c r="B728" s="381" t="s">
        <v>1825</v>
      </c>
      <c r="C728" s="382"/>
      <c r="D728" s="385" t="s">
        <v>58</v>
      </c>
      <c r="E728" s="323" t="s">
        <v>1454</v>
      </c>
    </row>
    <row r="729" spans="1:5" x14ac:dyDescent="0.2">
      <c r="A729" s="380"/>
      <c r="B729" s="383"/>
      <c r="C729" s="384"/>
      <c r="D729" s="386"/>
      <c r="E729" s="324" t="s">
        <v>1455</v>
      </c>
    </row>
    <row r="730" spans="1:5" x14ac:dyDescent="0.2">
      <c r="A730" s="387" t="s">
        <v>1828</v>
      </c>
      <c r="B730" s="389" t="s">
        <v>1825</v>
      </c>
      <c r="C730" s="390"/>
      <c r="D730" s="393" t="s">
        <v>58</v>
      </c>
      <c r="E730" s="321" t="s">
        <v>1454</v>
      </c>
    </row>
    <row r="731" spans="1:5" x14ac:dyDescent="0.2">
      <c r="A731" s="388"/>
      <c r="B731" s="391"/>
      <c r="C731" s="392"/>
      <c r="D731" s="394"/>
      <c r="E731" s="322" t="s">
        <v>1455</v>
      </c>
    </row>
    <row r="732" spans="1:5" x14ac:dyDescent="0.2">
      <c r="A732" s="379" t="s">
        <v>1829</v>
      </c>
      <c r="B732" s="381" t="s">
        <v>1825</v>
      </c>
      <c r="C732" s="382"/>
      <c r="D732" s="385" t="s">
        <v>58</v>
      </c>
      <c r="E732" s="323" t="s">
        <v>1454</v>
      </c>
    </row>
    <row r="733" spans="1:5" x14ac:dyDescent="0.2">
      <c r="A733" s="380"/>
      <c r="B733" s="383"/>
      <c r="C733" s="384"/>
      <c r="D733" s="386"/>
      <c r="E733" s="324" t="s">
        <v>1455</v>
      </c>
    </row>
    <row r="734" spans="1:5" x14ac:dyDescent="0.2">
      <c r="A734" s="387" t="s">
        <v>1830</v>
      </c>
      <c r="B734" s="389" t="s">
        <v>1766</v>
      </c>
      <c r="C734" s="390"/>
      <c r="D734" s="393" t="s">
        <v>58</v>
      </c>
      <c r="E734" s="321" t="s">
        <v>1454</v>
      </c>
    </row>
    <row r="735" spans="1:5" x14ac:dyDescent="0.2">
      <c r="A735" s="388"/>
      <c r="B735" s="391"/>
      <c r="C735" s="392"/>
      <c r="D735" s="394"/>
      <c r="E735" s="322" t="s">
        <v>1455</v>
      </c>
    </row>
    <row r="736" spans="1:5" x14ac:dyDescent="0.2">
      <c r="A736" s="379" t="s">
        <v>1707</v>
      </c>
      <c r="B736" s="381"/>
      <c r="C736" s="382"/>
      <c r="D736" s="385" t="s">
        <v>58</v>
      </c>
      <c r="E736" s="323" t="s">
        <v>1454</v>
      </c>
    </row>
    <row r="737" spans="1:5" x14ac:dyDescent="0.2">
      <c r="A737" s="380"/>
      <c r="B737" s="383"/>
      <c r="C737" s="384"/>
      <c r="D737" s="386"/>
      <c r="E737" s="324" t="s">
        <v>1455</v>
      </c>
    </row>
    <row r="738" spans="1:5" x14ac:dyDescent="0.2">
      <c r="A738" s="387" t="s">
        <v>1726</v>
      </c>
      <c r="B738" s="389"/>
      <c r="C738" s="390"/>
      <c r="D738" s="393" t="s">
        <v>58</v>
      </c>
      <c r="E738" s="321" t="s">
        <v>1454</v>
      </c>
    </row>
    <row r="739" spans="1:5" x14ac:dyDescent="0.2">
      <c r="A739" s="388"/>
      <c r="B739" s="391"/>
      <c r="C739" s="392"/>
      <c r="D739" s="394"/>
      <c r="E739" s="322" t="s">
        <v>1455</v>
      </c>
    </row>
    <row r="740" spans="1:5" x14ac:dyDescent="0.2">
      <c r="A740" s="379" t="s">
        <v>1732</v>
      </c>
      <c r="B740" s="381"/>
      <c r="C740" s="382"/>
      <c r="D740" s="385" t="s">
        <v>58</v>
      </c>
      <c r="E740" s="323" t="s">
        <v>1454</v>
      </c>
    </row>
    <row r="741" spans="1:5" x14ac:dyDescent="0.2">
      <c r="A741" s="380"/>
      <c r="B741" s="383"/>
      <c r="C741" s="384"/>
      <c r="D741" s="386"/>
      <c r="E741" s="324" t="s">
        <v>1455</v>
      </c>
    </row>
    <row r="742" spans="1:5" x14ac:dyDescent="0.2">
      <c r="A742" s="387" t="s">
        <v>1745</v>
      </c>
      <c r="B742" s="389"/>
      <c r="C742" s="390"/>
      <c r="D742" s="393" t="s">
        <v>58</v>
      </c>
      <c r="E742" s="321" t="s">
        <v>1454</v>
      </c>
    </row>
    <row r="743" spans="1:5" x14ac:dyDescent="0.2">
      <c r="A743" s="388"/>
      <c r="B743" s="391"/>
      <c r="C743" s="392"/>
      <c r="D743" s="394"/>
      <c r="E743" s="322" t="s">
        <v>1455</v>
      </c>
    </row>
    <row r="744" spans="1:5" x14ac:dyDescent="0.2">
      <c r="A744" s="379" t="s">
        <v>1766</v>
      </c>
      <c r="B744" s="381"/>
      <c r="C744" s="382"/>
      <c r="D744" s="385" t="s">
        <v>58</v>
      </c>
      <c r="E744" s="323" t="s">
        <v>1454</v>
      </c>
    </row>
    <row r="745" spans="1:5" x14ac:dyDescent="0.2">
      <c r="A745" s="380"/>
      <c r="B745" s="383"/>
      <c r="C745" s="384"/>
      <c r="D745" s="386"/>
      <c r="E745" s="324" t="s">
        <v>1455</v>
      </c>
    </row>
    <row r="746" spans="1:5" x14ac:dyDescent="0.2">
      <c r="A746" s="387" t="s">
        <v>1771</v>
      </c>
      <c r="B746" s="389"/>
      <c r="C746" s="390"/>
      <c r="D746" s="393" t="s">
        <v>58</v>
      </c>
      <c r="E746" s="321" t="s">
        <v>1454</v>
      </c>
    </row>
    <row r="747" spans="1:5" x14ac:dyDescent="0.2">
      <c r="A747" s="388"/>
      <c r="B747" s="391"/>
      <c r="C747" s="392"/>
      <c r="D747" s="394"/>
      <c r="E747" s="322" t="s">
        <v>1455</v>
      </c>
    </row>
    <row r="748" spans="1:5" x14ac:dyDescent="0.2">
      <c r="A748" s="379" t="s">
        <v>1778</v>
      </c>
      <c r="B748" s="381"/>
      <c r="C748" s="382"/>
      <c r="D748" s="385" t="s">
        <v>58</v>
      </c>
      <c r="E748" s="323" t="s">
        <v>1454</v>
      </c>
    </row>
    <row r="749" spans="1:5" x14ac:dyDescent="0.2">
      <c r="A749" s="380"/>
      <c r="B749" s="383"/>
      <c r="C749" s="384"/>
      <c r="D749" s="386"/>
      <c r="E749" s="324" t="s">
        <v>1455</v>
      </c>
    </row>
    <row r="750" spans="1:5" x14ac:dyDescent="0.2">
      <c r="A750" s="387" t="s">
        <v>1787</v>
      </c>
      <c r="B750" s="389"/>
      <c r="C750" s="390"/>
      <c r="D750" s="393" t="s">
        <v>58</v>
      </c>
      <c r="E750" s="321" t="s">
        <v>1454</v>
      </c>
    </row>
    <row r="751" spans="1:5" x14ac:dyDescent="0.2">
      <c r="A751" s="388"/>
      <c r="B751" s="391"/>
      <c r="C751" s="392"/>
      <c r="D751" s="394"/>
      <c r="E751" s="322" t="s">
        <v>1455</v>
      </c>
    </row>
    <row r="752" spans="1:5" x14ac:dyDescent="0.2">
      <c r="A752" s="379" t="s">
        <v>1802</v>
      </c>
      <c r="B752" s="381"/>
      <c r="C752" s="382"/>
      <c r="D752" s="385" t="s">
        <v>58</v>
      </c>
      <c r="E752" s="323" t="s">
        <v>1454</v>
      </c>
    </row>
    <row r="753" spans="1:5" x14ac:dyDescent="0.2">
      <c r="A753" s="380"/>
      <c r="B753" s="383"/>
      <c r="C753" s="384"/>
      <c r="D753" s="386"/>
      <c r="E753" s="324" t="s">
        <v>1455</v>
      </c>
    </row>
    <row r="754" spans="1:5" x14ac:dyDescent="0.2">
      <c r="A754" s="387" t="s">
        <v>1813</v>
      </c>
      <c r="B754" s="389"/>
      <c r="C754" s="390"/>
      <c r="D754" s="393" t="s">
        <v>58</v>
      </c>
      <c r="E754" s="321" t="s">
        <v>1454</v>
      </c>
    </row>
    <row r="755" spans="1:5" x14ac:dyDescent="0.2">
      <c r="A755" s="388"/>
      <c r="B755" s="391"/>
      <c r="C755" s="392"/>
      <c r="D755" s="394"/>
      <c r="E755" s="322" t="s">
        <v>1455</v>
      </c>
    </row>
    <row r="756" spans="1:5" x14ac:dyDescent="0.2">
      <c r="A756" s="379" t="s">
        <v>1818</v>
      </c>
      <c r="B756" s="381"/>
      <c r="C756" s="382"/>
      <c r="D756" s="385" t="s">
        <v>58</v>
      </c>
      <c r="E756" s="323" t="s">
        <v>1454</v>
      </c>
    </row>
    <row r="757" spans="1:5" x14ac:dyDescent="0.2">
      <c r="A757" s="380"/>
      <c r="B757" s="383"/>
      <c r="C757" s="384"/>
      <c r="D757" s="386"/>
      <c r="E757" s="324" t="s">
        <v>1455</v>
      </c>
    </row>
    <row r="758" spans="1:5" x14ac:dyDescent="0.2">
      <c r="A758" s="387" t="s">
        <v>1753</v>
      </c>
      <c r="B758" s="389"/>
      <c r="C758" s="390"/>
      <c r="D758" s="393" t="s">
        <v>58</v>
      </c>
      <c r="E758" s="321" t="s">
        <v>1454</v>
      </c>
    </row>
    <row r="759" spans="1:5" x14ac:dyDescent="0.2">
      <c r="A759" s="388"/>
      <c r="B759" s="391"/>
      <c r="C759" s="392"/>
      <c r="D759" s="394"/>
      <c r="E759" s="322" t="s">
        <v>1455</v>
      </c>
    </row>
    <row r="760" spans="1:5" x14ac:dyDescent="0.2">
      <c r="A760" s="379" t="s">
        <v>1831</v>
      </c>
      <c r="B760" s="381" t="s">
        <v>1732</v>
      </c>
      <c r="C760" s="382"/>
      <c r="D760" s="385" t="s">
        <v>58</v>
      </c>
      <c r="E760" s="323" t="s">
        <v>1454</v>
      </c>
    </row>
    <row r="761" spans="1:5" x14ac:dyDescent="0.2">
      <c r="A761" s="380"/>
      <c r="B761" s="383"/>
      <c r="C761" s="384"/>
      <c r="D761" s="386"/>
      <c r="E761" s="324" t="s">
        <v>1455</v>
      </c>
    </row>
    <row r="762" spans="1:5" x14ac:dyDescent="0.2">
      <c r="A762" s="387" t="s">
        <v>1832</v>
      </c>
      <c r="B762" s="389" t="s">
        <v>1745</v>
      </c>
      <c r="C762" s="390"/>
      <c r="D762" s="393" t="s">
        <v>58</v>
      </c>
      <c r="E762" s="321" t="s">
        <v>1454</v>
      </c>
    </row>
    <row r="763" spans="1:5" x14ac:dyDescent="0.2">
      <c r="A763" s="388"/>
      <c r="B763" s="391"/>
      <c r="C763" s="392"/>
      <c r="D763" s="394"/>
      <c r="E763" s="322" t="s">
        <v>1455</v>
      </c>
    </row>
    <row r="764" spans="1:5" x14ac:dyDescent="0.2">
      <c r="A764" s="379" t="s">
        <v>1833</v>
      </c>
      <c r="B764" s="381" t="s">
        <v>1753</v>
      </c>
      <c r="C764" s="382"/>
      <c r="D764" s="385" t="s">
        <v>58</v>
      </c>
      <c r="E764" s="323" t="s">
        <v>1454</v>
      </c>
    </row>
    <row r="765" spans="1:5" x14ac:dyDescent="0.2">
      <c r="A765" s="380"/>
      <c r="B765" s="383"/>
      <c r="C765" s="384"/>
      <c r="D765" s="386"/>
      <c r="E765" s="324" t="s">
        <v>1455</v>
      </c>
    </row>
    <row r="766" spans="1:5" x14ac:dyDescent="0.2">
      <c r="A766" s="387" t="s">
        <v>1834</v>
      </c>
      <c r="B766" s="389" t="s">
        <v>1778</v>
      </c>
      <c r="C766" s="390"/>
      <c r="D766" s="393" t="s">
        <v>58</v>
      </c>
      <c r="E766" s="321" t="s">
        <v>1454</v>
      </c>
    </row>
    <row r="767" spans="1:5" x14ac:dyDescent="0.2">
      <c r="A767" s="388"/>
      <c r="B767" s="391"/>
      <c r="C767" s="392"/>
      <c r="D767" s="394"/>
      <c r="E767" s="322" t="s">
        <v>1455</v>
      </c>
    </row>
    <row r="768" spans="1:5" x14ac:dyDescent="0.2">
      <c r="A768" s="379" t="s">
        <v>1835</v>
      </c>
      <c r="B768" s="381" t="s">
        <v>1787</v>
      </c>
      <c r="C768" s="382"/>
      <c r="D768" s="385" t="s">
        <v>58</v>
      </c>
      <c r="E768" s="323" t="s">
        <v>1454</v>
      </c>
    </row>
    <row r="769" spans="1:5" x14ac:dyDescent="0.2">
      <c r="A769" s="380"/>
      <c r="B769" s="383"/>
      <c r="C769" s="384"/>
      <c r="D769" s="386"/>
      <c r="E769" s="324" t="s">
        <v>1455</v>
      </c>
    </row>
    <row r="770" spans="1:5" x14ac:dyDescent="0.2">
      <c r="A770" s="387" t="s">
        <v>1836</v>
      </c>
      <c r="B770" s="389" t="s">
        <v>1813</v>
      </c>
      <c r="C770" s="390"/>
      <c r="D770" s="393" t="s">
        <v>58</v>
      </c>
      <c r="E770" s="321" t="s">
        <v>1454</v>
      </c>
    </row>
    <row r="771" spans="1:5" x14ac:dyDescent="0.2">
      <c r="A771" s="388"/>
      <c r="B771" s="391"/>
      <c r="C771" s="392"/>
      <c r="D771" s="394"/>
      <c r="E771" s="322" t="s">
        <v>1455</v>
      </c>
    </row>
    <row r="772" spans="1:5" x14ac:dyDescent="0.2">
      <c r="A772" s="379" t="s">
        <v>1837</v>
      </c>
      <c r="B772" s="381" t="s">
        <v>1825</v>
      </c>
      <c r="C772" s="382"/>
      <c r="D772" s="385" t="s">
        <v>58</v>
      </c>
      <c r="E772" s="323" t="s">
        <v>1454</v>
      </c>
    </row>
    <row r="773" spans="1:5" x14ac:dyDescent="0.2">
      <c r="A773" s="380"/>
      <c r="B773" s="383"/>
      <c r="C773" s="384"/>
      <c r="D773" s="386"/>
      <c r="E773" s="324" t="s">
        <v>1455</v>
      </c>
    </row>
    <row r="774" spans="1:5" x14ac:dyDescent="0.2">
      <c r="A774" s="387" t="s">
        <v>1825</v>
      </c>
      <c r="B774" s="389"/>
      <c r="C774" s="390"/>
      <c r="D774" s="393" t="s">
        <v>58</v>
      </c>
      <c r="E774" s="321" t="s">
        <v>1454</v>
      </c>
    </row>
    <row r="775" spans="1:5" x14ac:dyDescent="0.2">
      <c r="A775" s="388"/>
      <c r="B775" s="391"/>
      <c r="C775" s="392"/>
      <c r="D775" s="394"/>
      <c r="E775" s="322" t="s">
        <v>1455</v>
      </c>
    </row>
    <row r="776" spans="1:5" x14ac:dyDescent="0.2">
      <c r="A776" s="319" t="s">
        <v>1838</v>
      </c>
      <c r="B776" s="368"/>
      <c r="C776" s="369"/>
      <c r="D776" s="309" t="s">
        <v>58</v>
      </c>
      <c r="E776" s="320"/>
    </row>
    <row r="777" spans="1:5" x14ac:dyDescent="0.2">
      <c r="A777" s="387" t="s">
        <v>1839</v>
      </c>
      <c r="B777" s="389" t="s">
        <v>1707</v>
      </c>
      <c r="C777" s="390"/>
      <c r="D777" s="393" t="s">
        <v>58</v>
      </c>
      <c r="E777" s="321" t="s">
        <v>1454</v>
      </c>
    </row>
    <row r="778" spans="1:5" x14ac:dyDescent="0.2">
      <c r="A778" s="388"/>
      <c r="B778" s="391"/>
      <c r="C778" s="392"/>
      <c r="D778" s="394"/>
      <c r="E778" s="322" t="s">
        <v>1455</v>
      </c>
    </row>
    <row r="779" spans="1:5" x14ac:dyDescent="0.2">
      <c r="A779" s="379" t="s">
        <v>1840</v>
      </c>
      <c r="B779" s="381" t="s">
        <v>1825</v>
      </c>
      <c r="C779" s="382"/>
      <c r="D779" s="385" t="s">
        <v>58</v>
      </c>
      <c r="E779" s="323" t="s">
        <v>1454</v>
      </c>
    </row>
    <row r="780" spans="1:5" x14ac:dyDescent="0.2">
      <c r="A780" s="380"/>
      <c r="B780" s="383"/>
      <c r="C780" s="384"/>
      <c r="D780" s="386"/>
      <c r="E780" s="324" t="s">
        <v>1455</v>
      </c>
    </row>
    <row r="781" spans="1:5" x14ac:dyDescent="0.2">
      <c r="A781" s="387" t="s">
        <v>1841</v>
      </c>
      <c r="B781" s="389" t="s">
        <v>1805</v>
      </c>
      <c r="C781" s="390"/>
      <c r="D781" s="393" t="s">
        <v>58</v>
      </c>
      <c r="E781" s="321" t="s">
        <v>1454</v>
      </c>
    </row>
    <row r="782" spans="1:5" x14ac:dyDescent="0.2">
      <c r="A782" s="388"/>
      <c r="B782" s="391"/>
      <c r="C782" s="392"/>
      <c r="D782" s="394"/>
      <c r="E782" s="322" t="s">
        <v>1455</v>
      </c>
    </row>
    <row r="783" spans="1:5" x14ac:dyDescent="0.2">
      <c r="A783" s="379" t="s">
        <v>1842</v>
      </c>
      <c r="B783" s="381" t="s">
        <v>1825</v>
      </c>
      <c r="C783" s="382"/>
      <c r="D783" s="385" t="s">
        <v>58</v>
      </c>
      <c r="E783" s="323" t="s">
        <v>1454</v>
      </c>
    </row>
    <row r="784" spans="1:5" x14ac:dyDescent="0.2">
      <c r="A784" s="380"/>
      <c r="B784" s="383"/>
      <c r="C784" s="384"/>
      <c r="D784" s="386"/>
      <c r="E784" s="324" t="s">
        <v>1455</v>
      </c>
    </row>
    <row r="785" spans="1:5" x14ac:dyDescent="0.2">
      <c r="A785" s="387" t="s">
        <v>1843</v>
      </c>
      <c r="B785" s="389" t="s">
        <v>1745</v>
      </c>
      <c r="C785" s="390"/>
      <c r="D785" s="393" t="s">
        <v>58</v>
      </c>
      <c r="E785" s="321" t="s">
        <v>1454</v>
      </c>
    </row>
    <row r="786" spans="1:5" x14ac:dyDescent="0.2">
      <c r="A786" s="388"/>
      <c r="B786" s="391"/>
      <c r="C786" s="392"/>
      <c r="D786" s="394"/>
      <c r="E786" s="322" t="s">
        <v>1455</v>
      </c>
    </row>
    <row r="787" spans="1:5" x14ac:dyDescent="0.2">
      <c r="A787" s="379" t="s">
        <v>1844</v>
      </c>
      <c r="B787" s="381" t="s">
        <v>1745</v>
      </c>
      <c r="C787" s="382"/>
      <c r="D787" s="385" t="s">
        <v>58</v>
      </c>
      <c r="E787" s="323" t="s">
        <v>1454</v>
      </c>
    </row>
    <row r="788" spans="1:5" x14ac:dyDescent="0.2">
      <c r="A788" s="380"/>
      <c r="B788" s="383"/>
      <c r="C788" s="384"/>
      <c r="D788" s="386"/>
      <c r="E788" s="324" t="s">
        <v>1455</v>
      </c>
    </row>
    <row r="789" spans="1:5" x14ac:dyDescent="0.2">
      <c r="A789" s="387" t="s">
        <v>1805</v>
      </c>
      <c r="B789" s="389"/>
      <c r="C789" s="390"/>
      <c r="D789" s="393" t="s">
        <v>58</v>
      </c>
      <c r="E789" s="321" t="s">
        <v>1454</v>
      </c>
    </row>
    <row r="790" spans="1:5" x14ac:dyDescent="0.2">
      <c r="A790" s="388"/>
      <c r="B790" s="391"/>
      <c r="C790" s="392"/>
      <c r="D790" s="394"/>
      <c r="E790" s="322" t="s">
        <v>1455</v>
      </c>
    </row>
    <row r="791" spans="1:5" x14ac:dyDescent="0.2">
      <c r="A791" s="379" t="s">
        <v>1845</v>
      </c>
      <c r="B791" s="381"/>
      <c r="C791" s="382"/>
      <c r="D791" s="385" t="s">
        <v>59</v>
      </c>
      <c r="E791" s="323" t="s">
        <v>1454</v>
      </c>
    </row>
    <row r="792" spans="1:5" x14ac:dyDescent="0.2">
      <c r="A792" s="380"/>
      <c r="B792" s="383"/>
      <c r="C792" s="384"/>
      <c r="D792" s="386"/>
      <c r="E792" s="324" t="s">
        <v>1455</v>
      </c>
    </row>
    <row r="793" spans="1:5" x14ac:dyDescent="0.2">
      <c r="A793" s="387" t="s">
        <v>1846</v>
      </c>
      <c r="B793" s="389"/>
      <c r="C793" s="390"/>
      <c r="D793" s="393" t="s">
        <v>59</v>
      </c>
      <c r="E793" s="321" t="s">
        <v>1454</v>
      </c>
    </row>
    <row r="794" spans="1:5" x14ac:dyDescent="0.2">
      <c r="A794" s="388"/>
      <c r="B794" s="391"/>
      <c r="C794" s="392"/>
      <c r="D794" s="394"/>
      <c r="E794" s="322" t="s">
        <v>1455</v>
      </c>
    </row>
    <row r="795" spans="1:5" x14ac:dyDescent="0.2">
      <c r="A795" s="379" t="s">
        <v>1847</v>
      </c>
      <c r="B795" s="381"/>
      <c r="C795" s="382"/>
      <c r="D795" s="385" t="s">
        <v>59</v>
      </c>
      <c r="E795" s="323" t="s">
        <v>1454</v>
      </c>
    </row>
    <row r="796" spans="1:5" x14ac:dyDescent="0.2">
      <c r="A796" s="380"/>
      <c r="B796" s="383"/>
      <c r="C796" s="384"/>
      <c r="D796" s="386"/>
      <c r="E796" s="324" t="s">
        <v>1455</v>
      </c>
    </row>
    <row r="797" spans="1:5" x14ac:dyDescent="0.2">
      <c r="A797" s="387" t="s">
        <v>1848</v>
      </c>
      <c r="B797" s="389"/>
      <c r="C797" s="390"/>
      <c r="D797" s="393" t="s">
        <v>59</v>
      </c>
      <c r="E797" s="321" t="s">
        <v>1454</v>
      </c>
    </row>
    <row r="798" spans="1:5" x14ac:dyDescent="0.2">
      <c r="A798" s="388"/>
      <c r="B798" s="391"/>
      <c r="C798" s="392"/>
      <c r="D798" s="394"/>
      <c r="E798" s="322" t="s">
        <v>1455</v>
      </c>
    </row>
    <row r="799" spans="1:5" x14ac:dyDescent="0.2">
      <c r="A799" s="379" t="s">
        <v>1849</v>
      </c>
      <c r="B799" s="381"/>
      <c r="C799" s="382"/>
      <c r="D799" s="385" t="s">
        <v>59</v>
      </c>
      <c r="E799" s="323" t="s">
        <v>1454</v>
      </c>
    </row>
    <row r="800" spans="1:5" x14ac:dyDescent="0.2">
      <c r="A800" s="380"/>
      <c r="B800" s="383"/>
      <c r="C800" s="384"/>
      <c r="D800" s="386"/>
      <c r="E800" s="324" t="s">
        <v>1455</v>
      </c>
    </row>
    <row r="801" spans="1:5" x14ac:dyDescent="0.2">
      <c r="A801" s="387" t="s">
        <v>1850</v>
      </c>
      <c r="B801" s="389"/>
      <c r="C801" s="390"/>
      <c r="D801" s="393" t="s">
        <v>59</v>
      </c>
      <c r="E801" s="321" t="s">
        <v>1454</v>
      </c>
    </row>
    <row r="802" spans="1:5" x14ac:dyDescent="0.2">
      <c r="A802" s="388"/>
      <c r="B802" s="391"/>
      <c r="C802" s="392"/>
      <c r="D802" s="394"/>
      <c r="E802" s="322" t="s">
        <v>1455</v>
      </c>
    </row>
    <row r="803" spans="1:5" x14ac:dyDescent="0.2">
      <c r="A803" s="379" t="s">
        <v>1851</v>
      </c>
      <c r="B803" s="381"/>
      <c r="C803" s="382"/>
      <c r="D803" s="385" t="s">
        <v>59</v>
      </c>
      <c r="E803" s="323" t="s">
        <v>1454</v>
      </c>
    </row>
    <row r="804" spans="1:5" x14ac:dyDescent="0.2">
      <c r="A804" s="380"/>
      <c r="B804" s="383"/>
      <c r="C804" s="384"/>
      <c r="D804" s="386"/>
      <c r="E804" s="324" t="s">
        <v>1455</v>
      </c>
    </row>
    <row r="805" spans="1:5" x14ac:dyDescent="0.2">
      <c r="A805" s="387" t="s">
        <v>1852</v>
      </c>
      <c r="B805" s="389"/>
      <c r="C805" s="390"/>
      <c r="D805" s="393" t="s">
        <v>59</v>
      </c>
      <c r="E805" s="321" t="s">
        <v>1454</v>
      </c>
    </row>
    <row r="806" spans="1:5" x14ac:dyDescent="0.2">
      <c r="A806" s="388"/>
      <c r="B806" s="391"/>
      <c r="C806" s="392"/>
      <c r="D806" s="394"/>
      <c r="E806" s="322" t="s">
        <v>1455</v>
      </c>
    </row>
    <row r="807" spans="1:5" x14ac:dyDescent="0.2">
      <c r="A807" s="379" t="s">
        <v>1853</v>
      </c>
      <c r="B807" s="381"/>
      <c r="C807" s="382"/>
      <c r="D807" s="385" t="s">
        <v>59</v>
      </c>
      <c r="E807" s="323" t="s">
        <v>1454</v>
      </c>
    </row>
    <row r="808" spans="1:5" x14ac:dyDescent="0.2">
      <c r="A808" s="380"/>
      <c r="B808" s="383"/>
      <c r="C808" s="384"/>
      <c r="D808" s="386"/>
      <c r="E808" s="324" t="s">
        <v>1455</v>
      </c>
    </row>
    <row r="809" spans="1:5" x14ac:dyDescent="0.2">
      <c r="A809" s="387" t="s">
        <v>1854</v>
      </c>
      <c r="B809" s="389"/>
      <c r="C809" s="390"/>
      <c r="D809" s="393" t="s">
        <v>59</v>
      </c>
      <c r="E809" s="321" t="s">
        <v>1454</v>
      </c>
    </row>
    <row r="810" spans="1:5" x14ac:dyDescent="0.2">
      <c r="A810" s="388"/>
      <c r="B810" s="391"/>
      <c r="C810" s="392"/>
      <c r="D810" s="394"/>
      <c r="E810" s="322" t="s">
        <v>1455</v>
      </c>
    </row>
    <row r="811" spans="1:5" x14ac:dyDescent="0.2">
      <c r="A811" s="379" t="s">
        <v>1855</v>
      </c>
      <c r="B811" s="381"/>
      <c r="C811" s="382"/>
      <c r="D811" s="385" t="s">
        <v>59</v>
      </c>
      <c r="E811" s="323" t="s">
        <v>1454</v>
      </c>
    </row>
    <row r="812" spans="1:5" x14ac:dyDescent="0.2">
      <c r="A812" s="380"/>
      <c r="B812" s="383"/>
      <c r="C812" s="384"/>
      <c r="D812" s="386"/>
      <c r="E812" s="324" t="s">
        <v>1455</v>
      </c>
    </row>
    <row r="813" spans="1:5" x14ac:dyDescent="0.2">
      <c r="A813" s="387" t="s">
        <v>1856</v>
      </c>
      <c r="B813" s="389"/>
      <c r="C813" s="390"/>
      <c r="D813" s="393" t="s">
        <v>59</v>
      </c>
      <c r="E813" s="321" t="s">
        <v>1454</v>
      </c>
    </row>
    <row r="814" spans="1:5" x14ac:dyDescent="0.2">
      <c r="A814" s="388"/>
      <c r="B814" s="391"/>
      <c r="C814" s="392"/>
      <c r="D814" s="394"/>
      <c r="E814" s="322" t="s">
        <v>1455</v>
      </c>
    </row>
    <row r="815" spans="1:5" x14ac:dyDescent="0.2">
      <c r="A815" s="379" t="s">
        <v>1857</v>
      </c>
      <c r="B815" s="381"/>
      <c r="C815" s="382"/>
      <c r="D815" s="385" t="s">
        <v>59</v>
      </c>
      <c r="E815" s="323" t="s">
        <v>1454</v>
      </c>
    </row>
    <row r="816" spans="1:5" x14ac:dyDescent="0.2">
      <c r="A816" s="380"/>
      <c r="B816" s="383"/>
      <c r="C816" s="384"/>
      <c r="D816" s="386"/>
      <c r="E816" s="324" t="s">
        <v>1455</v>
      </c>
    </row>
    <row r="817" spans="1:5" x14ac:dyDescent="0.2">
      <c r="A817" s="387" t="s">
        <v>1858</v>
      </c>
      <c r="B817" s="389"/>
      <c r="C817" s="390"/>
      <c r="D817" s="393" t="s">
        <v>59</v>
      </c>
      <c r="E817" s="321" t="s">
        <v>1454</v>
      </c>
    </row>
    <row r="818" spans="1:5" x14ac:dyDescent="0.2">
      <c r="A818" s="388"/>
      <c r="B818" s="391"/>
      <c r="C818" s="392"/>
      <c r="D818" s="394"/>
      <c r="E818" s="322" t="s">
        <v>1455</v>
      </c>
    </row>
    <row r="819" spans="1:5" x14ac:dyDescent="0.2">
      <c r="A819" s="379" t="s">
        <v>1859</v>
      </c>
      <c r="B819" s="381"/>
      <c r="C819" s="382"/>
      <c r="D819" s="385" t="s">
        <v>59</v>
      </c>
      <c r="E819" s="323" t="s">
        <v>1454</v>
      </c>
    </row>
    <row r="820" spans="1:5" x14ac:dyDescent="0.2">
      <c r="A820" s="380"/>
      <c r="B820" s="383"/>
      <c r="C820" s="384"/>
      <c r="D820" s="386"/>
      <c r="E820" s="324" t="s">
        <v>1455</v>
      </c>
    </row>
    <row r="821" spans="1:5" x14ac:dyDescent="0.2">
      <c r="A821" s="387" t="s">
        <v>1860</v>
      </c>
      <c r="B821" s="389"/>
      <c r="C821" s="390"/>
      <c r="D821" s="393" t="s">
        <v>59</v>
      </c>
      <c r="E821" s="321" t="s">
        <v>1454</v>
      </c>
    </row>
    <row r="822" spans="1:5" x14ac:dyDescent="0.2">
      <c r="A822" s="388"/>
      <c r="B822" s="391"/>
      <c r="C822" s="392"/>
      <c r="D822" s="394"/>
      <c r="E822" s="322" t="s">
        <v>1455</v>
      </c>
    </row>
    <row r="823" spans="1:5" x14ac:dyDescent="0.2">
      <c r="A823" s="379" t="s">
        <v>1861</v>
      </c>
      <c r="B823" s="381"/>
      <c r="C823" s="382"/>
      <c r="D823" s="385" t="s">
        <v>59</v>
      </c>
      <c r="E823" s="323" t="s">
        <v>1454</v>
      </c>
    </row>
    <row r="824" spans="1:5" x14ac:dyDescent="0.2">
      <c r="A824" s="380"/>
      <c r="B824" s="383"/>
      <c r="C824" s="384"/>
      <c r="D824" s="386"/>
      <c r="E824" s="324" t="s">
        <v>1455</v>
      </c>
    </row>
    <row r="825" spans="1:5" x14ac:dyDescent="0.2">
      <c r="A825" s="387" t="s">
        <v>1862</v>
      </c>
      <c r="B825" s="389"/>
      <c r="C825" s="390"/>
      <c r="D825" s="393" t="s">
        <v>59</v>
      </c>
      <c r="E825" s="321" t="s">
        <v>1454</v>
      </c>
    </row>
    <row r="826" spans="1:5" x14ac:dyDescent="0.2">
      <c r="A826" s="388"/>
      <c r="B826" s="391"/>
      <c r="C826" s="392"/>
      <c r="D826" s="394"/>
      <c r="E826" s="322" t="s">
        <v>1455</v>
      </c>
    </row>
    <row r="827" spans="1:5" x14ac:dyDescent="0.2">
      <c r="A827" s="379" t="s">
        <v>1863</v>
      </c>
      <c r="B827" s="381" t="s">
        <v>1864</v>
      </c>
      <c r="C827" s="382"/>
      <c r="D827" s="385" t="s">
        <v>59</v>
      </c>
      <c r="E827" s="323" t="s">
        <v>1454</v>
      </c>
    </row>
    <row r="828" spans="1:5" x14ac:dyDescent="0.2">
      <c r="A828" s="380"/>
      <c r="B828" s="383"/>
      <c r="C828" s="384"/>
      <c r="D828" s="386"/>
      <c r="E828" s="324" t="s">
        <v>1455</v>
      </c>
    </row>
    <row r="829" spans="1:5" x14ac:dyDescent="0.2">
      <c r="A829" s="387" t="s">
        <v>1865</v>
      </c>
      <c r="B829" s="389" t="s">
        <v>1864</v>
      </c>
      <c r="C829" s="390"/>
      <c r="D829" s="393" t="s">
        <v>59</v>
      </c>
      <c r="E829" s="321" t="s">
        <v>1454</v>
      </c>
    </row>
    <row r="830" spans="1:5" x14ac:dyDescent="0.2">
      <c r="A830" s="388"/>
      <c r="B830" s="391"/>
      <c r="C830" s="392"/>
      <c r="D830" s="394"/>
      <c r="E830" s="322" t="s">
        <v>1455</v>
      </c>
    </row>
    <row r="831" spans="1:5" x14ac:dyDescent="0.2">
      <c r="A831" s="379" t="s">
        <v>1866</v>
      </c>
      <c r="B831" s="381" t="s">
        <v>1864</v>
      </c>
      <c r="C831" s="382"/>
      <c r="D831" s="385" t="s">
        <v>59</v>
      </c>
      <c r="E831" s="323" t="s">
        <v>1454</v>
      </c>
    </row>
    <row r="832" spans="1:5" x14ac:dyDescent="0.2">
      <c r="A832" s="380"/>
      <c r="B832" s="383"/>
      <c r="C832" s="384"/>
      <c r="D832" s="386"/>
      <c r="E832" s="324" t="s">
        <v>1455</v>
      </c>
    </row>
    <row r="833" spans="1:5" x14ac:dyDescent="0.2">
      <c r="A833" s="387" t="s">
        <v>1867</v>
      </c>
      <c r="B833" s="389" t="s">
        <v>1864</v>
      </c>
      <c r="C833" s="390"/>
      <c r="D833" s="393" t="s">
        <v>59</v>
      </c>
      <c r="E833" s="321" t="s">
        <v>1454</v>
      </c>
    </row>
    <row r="834" spans="1:5" x14ac:dyDescent="0.2">
      <c r="A834" s="388"/>
      <c r="B834" s="391"/>
      <c r="C834" s="392"/>
      <c r="D834" s="394"/>
      <c r="E834" s="322" t="s">
        <v>1455</v>
      </c>
    </row>
    <row r="835" spans="1:5" x14ac:dyDescent="0.2">
      <c r="A835" s="379" t="s">
        <v>1868</v>
      </c>
      <c r="B835" s="381" t="s">
        <v>1864</v>
      </c>
      <c r="C835" s="382"/>
      <c r="D835" s="385" t="s">
        <v>59</v>
      </c>
      <c r="E835" s="323" t="s">
        <v>1454</v>
      </c>
    </row>
    <row r="836" spans="1:5" x14ac:dyDescent="0.2">
      <c r="A836" s="380"/>
      <c r="B836" s="383"/>
      <c r="C836" s="384"/>
      <c r="D836" s="386"/>
      <c r="E836" s="324" t="s">
        <v>1455</v>
      </c>
    </row>
    <row r="837" spans="1:5" x14ac:dyDescent="0.2">
      <c r="A837" s="387" t="s">
        <v>1869</v>
      </c>
      <c r="B837" s="389" t="s">
        <v>1864</v>
      </c>
      <c r="C837" s="390"/>
      <c r="D837" s="393" t="s">
        <v>59</v>
      </c>
      <c r="E837" s="321" t="s">
        <v>1454</v>
      </c>
    </row>
    <row r="838" spans="1:5" x14ac:dyDescent="0.2">
      <c r="A838" s="388"/>
      <c r="B838" s="391"/>
      <c r="C838" s="392"/>
      <c r="D838" s="394"/>
      <c r="E838" s="322" t="s">
        <v>1455</v>
      </c>
    </row>
    <row r="839" spans="1:5" x14ac:dyDescent="0.2">
      <c r="A839" s="379" t="s">
        <v>1870</v>
      </c>
      <c r="B839" s="381" t="s">
        <v>1864</v>
      </c>
      <c r="C839" s="382"/>
      <c r="D839" s="385" t="s">
        <v>59</v>
      </c>
      <c r="E839" s="323" t="s">
        <v>1454</v>
      </c>
    </row>
    <row r="840" spans="1:5" x14ac:dyDescent="0.2">
      <c r="A840" s="380"/>
      <c r="B840" s="383"/>
      <c r="C840" s="384"/>
      <c r="D840" s="386"/>
      <c r="E840" s="324" t="s">
        <v>1455</v>
      </c>
    </row>
    <row r="841" spans="1:5" x14ac:dyDescent="0.2">
      <c r="A841" s="387" t="s">
        <v>1871</v>
      </c>
      <c r="B841" s="389" t="s">
        <v>1864</v>
      </c>
      <c r="C841" s="390"/>
      <c r="D841" s="393" t="s">
        <v>59</v>
      </c>
      <c r="E841" s="321" t="s">
        <v>1454</v>
      </c>
    </row>
    <row r="842" spans="1:5" x14ac:dyDescent="0.2">
      <c r="A842" s="388"/>
      <c r="B842" s="391"/>
      <c r="C842" s="392"/>
      <c r="D842" s="394"/>
      <c r="E842" s="322" t="s">
        <v>1455</v>
      </c>
    </row>
    <row r="843" spans="1:5" x14ac:dyDescent="0.2">
      <c r="A843" s="379" t="s">
        <v>1872</v>
      </c>
      <c r="B843" s="381" t="s">
        <v>1864</v>
      </c>
      <c r="C843" s="382"/>
      <c r="D843" s="385" t="s">
        <v>59</v>
      </c>
      <c r="E843" s="323" t="s">
        <v>1454</v>
      </c>
    </row>
    <row r="844" spans="1:5" x14ac:dyDescent="0.2">
      <c r="A844" s="380"/>
      <c r="B844" s="383"/>
      <c r="C844" s="384"/>
      <c r="D844" s="386"/>
      <c r="E844" s="324" t="s">
        <v>1455</v>
      </c>
    </row>
    <row r="845" spans="1:5" x14ac:dyDescent="0.2">
      <c r="A845" s="387" t="s">
        <v>1873</v>
      </c>
      <c r="B845" s="389" t="s">
        <v>1864</v>
      </c>
      <c r="C845" s="390"/>
      <c r="D845" s="393" t="s">
        <v>59</v>
      </c>
      <c r="E845" s="321" t="s">
        <v>1454</v>
      </c>
    </row>
    <row r="846" spans="1:5" x14ac:dyDescent="0.2">
      <c r="A846" s="388"/>
      <c r="B846" s="391"/>
      <c r="C846" s="392"/>
      <c r="D846" s="394"/>
      <c r="E846" s="322" t="s">
        <v>1455</v>
      </c>
    </row>
    <row r="847" spans="1:5" x14ac:dyDescent="0.2">
      <c r="A847" s="379" t="s">
        <v>1874</v>
      </c>
      <c r="B847" s="381" t="s">
        <v>1864</v>
      </c>
      <c r="C847" s="382"/>
      <c r="D847" s="385" t="s">
        <v>59</v>
      </c>
      <c r="E847" s="323" t="s">
        <v>1454</v>
      </c>
    </row>
    <row r="848" spans="1:5" x14ac:dyDescent="0.2">
      <c r="A848" s="380"/>
      <c r="B848" s="383"/>
      <c r="C848" s="384"/>
      <c r="D848" s="386"/>
      <c r="E848" s="324" t="s">
        <v>1455</v>
      </c>
    </row>
    <row r="849" spans="1:5" x14ac:dyDescent="0.2">
      <c r="A849" s="387" t="s">
        <v>1875</v>
      </c>
      <c r="B849" s="389" t="s">
        <v>1864</v>
      </c>
      <c r="C849" s="390"/>
      <c r="D849" s="393" t="s">
        <v>59</v>
      </c>
      <c r="E849" s="321" t="s">
        <v>1454</v>
      </c>
    </row>
    <row r="850" spans="1:5" x14ac:dyDescent="0.2">
      <c r="A850" s="388"/>
      <c r="B850" s="391"/>
      <c r="C850" s="392"/>
      <c r="D850" s="394"/>
      <c r="E850" s="322" t="s">
        <v>1455</v>
      </c>
    </row>
    <row r="851" spans="1:5" x14ac:dyDescent="0.2">
      <c r="A851" s="379" t="s">
        <v>1573</v>
      </c>
      <c r="B851" s="381" t="s">
        <v>1864</v>
      </c>
      <c r="C851" s="382"/>
      <c r="D851" s="385" t="s">
        <v>59</v>
      </c>
      <c r="E851" s="323" t="s">
        <v>1454</v>
      </c>
    </row>
    <row r="852" spans="1:5" x14ac:dyDescent="0.2">
      <c r="A852" s="380"/>
      <c r="B852" s="383"/>
      <c r="C852" s="384"/>
      <c r="D852" s="386"/>
      <c r="E852" s="324" t="s">
        <v>1455</v>
      </c>
    </row>
    <row r="853" spans="1:5" x14ac:dyDescent="0.2">
      <c r="A853" s="387" t="s">
        <v>1876</v>
      </c>
      <c r="B853" s="389" t="s">
        <v>1864</v>
      </c>
      <c r="C853" s="390"/>
      <c r="D853" s="393" t="s">
        <v>59</v>
      </c>
      <c r="E853" s="321" t="s">
        <v>1454</v>
      </c>
    </row>
    <row r="854" spans="1:5" x14ac:dyDescent="0.2">
      <c r="A854" s="388"/>
      <c r="B854" s="391"/>
      <c r="C854" s="392"/>
      <c r="D854" s="394"/>
      <c r="E854" s="322" t="s">
        <v>1455</v>
      </c>
    </row>
    <row r="855" spans="1:5" x14ac:dyDescent="0.2">
      <c r="A855" s="379" t="s">
        <v>1877</v>
      </c>
      <c r="B855" s="381" t="s">
        <v>1864</v>
      </c>
      <c r="C855" s="382"/>
      <c r="D855" s="385" t="s">
        <v>59</v>
      </c>
      <c r="E855" s="323" t="s">
        <v>1454</v>
      </c>
    </row>
    <row r="856" spans="1:5" x14ac:dyDescent="0.2">
      <c r="A856" s="380"/>
      <c r="B856" s="383"/>
      <c r="C856" s="384"/>
      <c r="D856" s="386"/>
      <c r="E856" s="324" t="s">
        <v>1455</v>
      </c>
    </row>
    <row r="857" spans="1:5" x14ac:dyDescent="0.2">
      <c r="A857" s="387" t="s">
        <v>1878</v>
      </c>
      <c r="B857" s="389" t="s">
        <v>1864</v>
      </c>
      <c r="C857" s="390"/>
      <c r="D857" s="393" t="s">
        <v>59</v>
      </c>
      <c r="E857" s="321" t="s">
        <v>1454</v>
      </c>
    </row>
    <row r="858" spans="1:5" x14ac:dyDescent="0.2">
      <c r="A858" s="388"/>
      <c r="B858" s="391"/>
      <c r="C858" s="392"/>
      <c r="D858" s="394"/>
      <c r="E858" s="322" t="s">
        <v>1455</v>
      </c>
    </row>
    <row r="859" spans="1:5" x14ac:dyDescent="0.2">
      <c r="A859" s="379" t="s">
        <v>1879</v>
      </c>
      <c r="B859" s="381" t="s">
        <v>1864</v>
      </c>
      <c r="C859" s="382"/>
      <c r="D859" s="385" t="s">
        <v>59</v>
      </c>
      <c r="E859" s="323" t="s">
        <v>1454</v>
      </c>
    </row>
    <row r="860" spans="1:5" x14ac:dyDescent="0.2">
      <c r="A860" s="380"/>
      <c r="B860" s="383"/>
      <c r="C860" s="384"/>
      <c r="D860" s="386"/>
      <c r="E860" s="324" t="s">
        <v>1455</v>
      </c>
    </row>
    <row r="861" spans="1:5" x14ac:dyDescent="0.2">
      <c r="A861" s="387" t="s">
        <v>1880</v>
      </c>
      <c r="B861" s="389" t="s">
        <v>1864</v>
      </c>
      <c r="C861" s="390"/>
      <c r="D861" s="393" t="s">
        <v>59</v>
      </c>
      <c r="E861" s="321" t="s">
        <v>1454</v>
      </c>
    </row>
    <row r="862" spans="1:5" x14ac:dyDescent="0.2">
      <c r="A862" s="388"/>
      <c r="B862" s="391"/>
      <c r="C862" s="392"/>
      <c r="D862" s="394"/>
      <c r="E862" s="322" t="s">
        <v>1455</v>
      </c>
    </row>
    <row r="863" spans="1:5" x14ac:dyDescent="0.2">
      <c r="A863" s="379" t="s">
        <v>1881</v>
      </c>
      <c r="B863" s="381" t="s">
        <v>1864</v>
      </c>
      <c r="C863" s="382"/>
      <c r="D863" s="385" t="s">
        <v>59</v>
      </c>
      <c r="E863" s="323" t="s">
        <v>1454</v>
      </c>
    </row>
    <row r="864" spans="1:5" x14ac:dyDescent="0.2">
      <c r="A864" s="380"/>
      <c r="B864" s="383"/>
      <c r="C864" s="384"/>
      <c r="D864" s="386"/>
      <c r="E864" s="324" t="s">
        <v>1455</v>
      </c>
    </row>
    <row r="865" spans="1:5" x14ac:dyDescent="0.2">
      <c r="A865" s="387" t="s">
        <v>1882</v>
      </c>
      <c r="B865" s="389" t="s">
        <v>1864</v>
      </c>
      <c r="C865" s="390"/>
      <c r="D865" s="393" t="s">
        <v>59</v>
      </c>
      <c r="E865" s="321" t="s">
        <v>1454</v>
      </c>
    </row>
    <row r="866" spans="1:5" x14ac:dyDescent="0.2">
      <c r="A866" s="388"/>
      <c r="B866" s="391"/>
      <c r="C866" s="392"/>
      <c r="D866" s="394"/>
      <c r="E866" s="322" t="s">
        <v>1455</v>
      </c>
    </row>
    <row r="867" spans="1:5" x14ac:dyDescent="0.2">
      <c r="A867" s="379" t="s">
        <v>1883</v>
      </c>
      <c r="B867" s="381" t="s">
        <v>1864</v>
      </c>
      <c r="C867" s="382"/>
      <c r="D867" s="385" t="s">
        <v>59</v>
      </c>
      <c r="E867" s="323" t="s">
        <v>1454</v>
      </c>
    </row>
    <row r="868" spans="1:5" x14ac:dyDescent="0.2">
      <c r="A868" s="380"/>
      <c r="B868" s="383"/>
      <c r="C868" s="384"/>
      <c r="D868" s="386"/>
      <c r="E868" s="324" t="s">
        <v>1455</v>
      </c>
    </row>
    <row r="869" spans="1:5" x14ac:dyDescent="0.2">
      <c r="A869" s="387" t="s">
        <v>1884</v>
      </c>
      <c r="B869" s="389" t="s">
        <v>1864</v>
      </c>
      <c r="C869" s="390"/>
      <c r="D869" s="393" t="s">
        <v>59</v>
      </c>
      <c r="E869" s="321" t="s">
        <v>1454</v>
      </c>
    </row>
    <row r="870" spans="1:5" x14ac:dyDescent="0.2">
      <c r="A870" s="388"/>
      <c r="B870" s="391"/>
      <c r="C870" s="392"/>
      <c r="D870" s="394"/>
      <c r="E870" s="322" t="s">
        <v>1455</v>
      </c>
    </row>
    <row r="871" spans="1:5" x14ac:dyDescent="0.2">
      <c r="A871" s="379" t="s">
        <v>1885</v>
      </c>
      <c r="B871" s="381" t="s">
        <v>1886</v>
      </c>
      <c r="C871" s="382"/>
      <c r="D871" s="385" t="s">
        <v>59</v>
      </c>
      <c r="E871" s="323" t="s">
        <v>1454</v>
      </c>
    </row>
    <row r="872" spans="1:5" x14ac:dyDescent="0.2">
      <c r="A872" s="380"/>
      <c r="B872" s="383"/>
      <c r="C872" s="384"/>
      <c r="D872" s="386"/>
      <c r="E872" s="324" t="s">
        <v>1455</v>
      </c>
    </row>
    <row r="873" spans="1:5" x14ac:dyDescent="0.2">
      <c r="A873" s="387" t="s">
        <v>1887</v>
      </c>
      <c r="B873" s="389" t="s">
        <v>1886</v>
      </c>
      <c r="C873" s="390"/>
      <c r="D873" s="393" t="s">
        <v>59</v>
      </c>
      <c r="E873" s="321" t="s">
        <v>1454</v>
      </c>
    </row>
    <row r="874" spans="1:5" x14ac:dyDescent="0.2">
      <c r="A874" s="388"/>
      <c r="B874" s="391"/>
      <c r="C874" s="392"/>
      <c r="D874" s="394"/>
      <c r="E874" s="322" t="s">
        <v>1455</v>
      </c>
    </row>
    <row r="875" spans="1:5" x14ac:dyDescent="0.2">
      <c r="A875" s="379" t="s">
        <v>1888</v>
      </c>
      <c r="B875" s="381" t="s">
        <v>1886</v>
      </c>
      <c r="C875" s="382"/>
      <c r="D875" s="385" t="s">
        <v>59</v>
      </c>
      <c r="E875" s="323" t="s">
        <v>1454</v>
      </c>
    </row>
    <row r="876" spans="1:5" x14ac:dyDescent="0.2">
      <c r="A876" s="380"/>
      <c r="B876" s="383"/>
      <c r="C876" s="384"/>
      <c r="D876" s="386"/>
      <c r="E876" s="324" t="s">
        <v>1455</v>
      </c>
    </row>
    <row r="877" spans="1:5" x14ac:dyDescent="0.2">
      <c r="A877" s="387" t="s">
        <v>1889</v>
      </c>
      <c r="B877" s="389" t="s">
        <v>1886</v>
      </c>
      <c r="C877" s="390"/>
      <c r="D877" s="393" t="s">
        <v>59</v>
      </c>
      <c r="E877" s="321" t="s">
        <v>1454</v>
      </c>
    </row>
    <row r="878" spans="1:5" x14ac:dyDescent="0.2">
      <c r="A878" s="388"/>
      <c r="B878" s="391"/>
      <c r="C878" s="392"/>
      <c r="D878" s="394"/>
      <c r="E878" s="322" t="s">
        <v>1455</v>
      </c>
    </row>
    <row r="879" spans="1:5" x14ac:dyDescent="0.2">
      <c r="A879" s="379" t="s">
        <v>1890</v>
      </c>
      <c r="B879" s="381" t="s">
        <v>1886</v>
      </c>
      <c r="C879" s="382"/>
      <c r="D879" s="385" t="s">
        <v>59</v>
      </c>
      <c r="E879" s="323" t="s">
        <v>1454</v>
      </c>
    </row>
    <row r="880" spans="1:5" x14ac:dyDescent="0.2">
      <c r="A880" s="380"/>
      <c r="B880" s="383"/>
      <c r="C880" s="384"/>
      <c r="D880" s="386"/>
      <c r="E880" s="324" t="s">
        <v>1455</v>
      </c>
    </row>
    <row r="881" spans="1:5" x14ac:dyDescent="0.2">
      <c r="A881" s="387" t="s">
        <v>1891</v>
      </c>
      <c r="B881" s="389" t="s">
        <v>1892</v>
      </c>
      <c r="C881" s="390"/>
      <c r="D881" s="393" t="s">
        <v>59</v>
      </c>
      <c r="E881" s="321" t="s">
        <v>1454</v>
      </c>
    </row>
    <row r="882" spans="1:5" x14ac:dyDescent="0.2">
      <c r="A882" s="388"/>
      <c r="B882" s="391"/>
      <c r="C882" s="392"/>
      <c r="D882" s="394"/>
      <c r="E882" s="322" t="s">
        <v>1455</v>
      </c>
    </row>
    <row r="883" spans="1:5" x14ac:dyDescent="0.2">
      <c r="A883" s="379" t="s">
        <v>1893</v>
      </c>
      <c r="B883" s="381" t="s">
        <v>1892</v>
      </c>
      <c r="C883" s="382"/>
      <c r="D883" s="385" t="s">
        <v>59</v>
      </c>
      <c r="E883" s="323" t="s">
        <v>1454</v>
      </c>
    </row>
    <row r="884" spans="1:5" x14ac:dyDescent="0.2">
      <c r="A884" s="380"/>
      <c r="B884" s="383"/>
      <c r="C884" s="384"/>
      <c r="D884" s="386"/>
      <c r="E884" s="324" t="s">
        <v>1455</v>
      </c>
    </row>
    <row r="885" spans="1:5" x14ac:dyDescent="0.2">
      <c r="A885" s="387" t="s">
        <v>1894</v>
      </c>
      <c r="B885" s="389" t="s">
        <v>1892</v>
      </c>
      <c r="C885" s="390"/>
      <c r="D885" s="393" t="s">
        <v>59</v>
      </c>
      <c r="E885" s="321" t="s">
        <v>1454</v>
      </c>
    </row>
    <row r="886" spans="1:5" x14ac:dyDescent="0.2">
      <c r="A886" s="388"/>
      <c r="B886" s="391"/>
      <c r="C886" s="392"/>
      <c r="D886" s="394"/>
      <c r="E886" s="322" t="s">
        <v>1455</v>
      </c>
    </row>
    <row r="887" spans="1:5" x14ac:dyDescent="0.2">
      <c r="A887" s="379" t="s">
        <v>1895</v>
      </c>
      <c r="B887" s="381" t="s">
        <v>1892</v>
      </c>
      <c r="C887" s="382"/>
      <c r="D887" s="385" t="s">
        <v>59</v>
      </c>
      <c r="E887" s="323" t="s">
        <v>1454</v>
      </c>
    </row>
    <row r="888" spans="1:5" x14ac:dyDescent="0.2">
      <c r="A888" s="380"/>
      <c r="B888" s="383"/>
      <c r="C888" s="384"/>
      <c r="D888" s="386"/>
      <c r="E888" s="324" t="s">
        <v>1455</v>
      </c>
    </row>
    <row r="889" spans="1:5" x14ac:dyDescent="0.2">
      <c r="A889" s="387" t="s">
        <v>1896</v>
      </c>
      <c r="B889" s="389" t="s">
        <v>1897</v>
      </c>
      <c r="C889" s="390"/>
      <c r="D889" s="393" t="s">
        <v>59</v>
      </c>
      <c r="E889" s="321" t="s">
        <v>1454</v>
      </c>
    </row>
    <row r="890" spans="1:5" x14ac:dyDescent="0.2">
      <c r="A890" s="388"/>
      <c r="B890" s="391"/>
      <c r="C890" s="392"/>
      <c r="D890" s="394"/>
      <c r="E890" s="322" t="s">
        <v>1455</v>
      </c>
    </row>
    <row r="891" spans="1:5" x14ac:dyDescent="0.2">
      <c r="A891" s="379" t="s">
        <v>1898</v>
      </c>
      <c r="B891" s="381" t="s">
        <v>1897</v>
      </c>
      <c r="C891" s="382"/>
      <c r="D891" s="385" t="s">
        <v>59</v>
      </c>
      <c r="E891" s="323" t="s">
        <v>1454</v>
      </c>
    </row>
    <row r="892" spans="1:5" x14ac:dyDescent="0.2">
      <c r="A892" s="380"/>
      <c r="B892" s="383"/>
      <c r="C892" s="384"/>
      <c r="D892" s="386"/>
      <c r="E892" s="324" t="s">
        <v>1455</v>
      </c>
    </row>
    <row r="893" spans="1:5" x14ac:dyDescent="0.2">
      <c r="A893" s="387" t="s">
        <v>1899</v>
      </c>
      <c r="B893" s="389" t="s">
        <v>1897</v>
      </c>
      <c r="C893" s="390"/>
      <c r="D893" s="393" t="s">
        <v>59</v>
      </c>
      <c r="E893" s="321" t="s">
        <v>1454</v>
      </c>
    </row>
    <row r="894" spans="1:5" x14ac:dyDescent="0.2">
      <c r="A894" s="388"/>
      <c r="B894" s="391"/>
      <c r="C894" s="392"/>
      <c r="D894" s="394"/>
      <c r="E894" s="322" t="s">
        <v>1455</v>
      </c>
    </row>
    <row r="895" spans="1:5" x14ac:dyDescent="0.2">
      <c r="A895" s="379" t="s">
        <v>1900</v>
      </c>
      <c r="B895" s="381" t="s">
        <v>1897</v>
      </c>
      <c r="C895" s="382"/>
      <c r="D895" s="385" t="s">
        <v>59</v>
      </c>
      <c r="E895" s="323" t="s">
        <v>1454</v>
      </c>
    </row>
    <row r="896" spans="1:5" x14ac:dyDescent="0.2">
      <c r="A896" s="380"/>
      <c r="B896" s="383"/>
      <c r="C896" s="384"/>
      <c r="D896" s="386"/>
      <c r="E896" s="324" t="s">
        <v>1455</v>
      </c>
    </row>
    <row r="897" spans="1:5" x14ac:dyDescent="0.2">
      <c r="A897" s="387" t="s">
        <v>1901</v>
      </c>
      <c r="B897" s="389" t="s">
        <v>1897</v>
      </c>
      <c r="C897" s="390"/>
      <c r="D897" s="393" t="s">
        <v>59</v>
      </c>
      <c r="E897" s="321" t="s">
        <v>1454</v>
      </c>
    </row>
    <row r="898" spans="1:5" x14ac:dyDescent="0.2">
      <c r="A898" s="388"/>
      <c r="B898" s="391"/>
      <c r="C898" s="392"/>
      <c r="D898" s="394"/>
      <c r="E898" s="322" t="s">
        <v>1455</v>
      </c>
    </row>
    <row r="899" spans="1:5" x14ac:dyDescent="0.2">
      <c r="A899" s="379" t="s">
        <v>1902</v>
      </c>
      <c r="B899" s="381" t="s">
        <v>1897</v>
      </c>
      <c r="C899" s="382"/>
      <c r="D899" s="385" t="s">
        <v>59</v>
      </c>
      <c r="E899" s="323" t="s">
        <v>1454</v>
      </c>
    </row>
    <row r="900" spans="1:5" x14ac:dyDescent="0.2">
      <c r="A900" s="380"/>
      <c r="B900" s="383"/>
      <c r="C900" s="384"/>
      <c r="D900" s="386"/>
      <c r="E900" s="324" t="s">
        <v>1455</v>
      </c>
    </row>
    <row r="901" spans="1:5" x14ac:dyDescent="0.2">
      <c r="A901" s="387" t="s">
        <v>1903</v>
      </c>
      <c r="B901" s="389" t="s">
        <v>1897</v>
      </c>
      <c r="C901" s="390"/>
      <c r="D901" s="393" t="s">
        <v>59</v>
      </c>
      <c r="E901" s="321" t="s">
        <v>1454</v>
      </c>
    </row>
    <row r="902" spans="1:5" x14ac:dyDescent="0.2">
      <c r="A902" s="388"/>
      <c r="B902" s="391"/>
      <c r="C902" s="392"/>
      <c r="D902" s="394"/>
      <c r="E902" s="322" t="s">
        <v>1455</v>
      </c>
    </row>
    <row r="903" spans="1:5" x14ac:dyDescent="0.2">
      <c r="A903" s="379" t="s">
        <v>1563</v>
      </c>
      <c r="B903" s="381" t="s">
        <v>1897</v>
      </c>
      <c r="C903" s="382"/>
      <c r="D903" s="385" t="s">
        <v>59</v>
      </c>
      <c r="E903" s="323" t="s">
        <v>1454</v>
      </c>
    </row>
    <row r="904" spans="1:5" x14ac:dyDescent="0.2">
      <c r="A904" s="380"/>
      <c r="B904" s="383"/>
      <c r="C904" s="384"/>
      <c r="D904" s="386"/>
      <c r="E904" s="324" t="s">
        <v>1455</v>
      </c>
    </row>
    <row r="905" spans="1:5" x14ac:dyDescent="0.2">
      <c r="A905" s="387" t="s">
        <v>1904</v>
      </c>
      <c r="B905" s="389" t="s">
        <v>1897</v>
      </c>
      <c r="C905" s="390"/>
      <c r="D905" s="393" t="s">
        <v>59</v>
      </c>
      <c r="E905" s="321" t="s">
        <v>1454</v>
      </c>
    </row>
    <row r="906" spans="1:5" x14ac:dyDescent="0.2">
      <c r="A906" s="388"/>
      <c r="B906" s="391"/>
      <c r="C906" s="392"/>
      <c r="D906" s="394"/>
      <c r="E906" s="322" t="s">
        <v>1455</v>
      </c>
    </row>
    <row r="907" spans="1:5" x14ac:dyDescent="0.2">
      <c r="A907" s="379" t="s">
        <v>1905</v>
      </c>
      <c r="B907" s="381" t="s">
        <v>1897</v>
      </c>
      <c r="C907" s="382"/>
      <c r="D907" s="385" t="s">
        <v>59</v>
      </c>
      <c r="E907" s="323" t="s">
        <v>1454</v>
      </c>
    </row>
    <row r="908" spans="1:5" x14ac:dyDescent="0.2">
      <c r="A908" s="380"/>
      <c r="B908" s="383"/>
      <c r="C908" s="384"/>
      <c r="D908" s="386"/>
      <c r="E908" s="324" t="s">
        <v>1455</v>
      </c>
    </row>
    <row r="909" spans="1:5" x14ac:dyDescent="0.2">
      <c r="A909" s="387" t="s">
        <v>1906</v>
      </c>
      <c r="B909" s="389" t="s">
        <v>1897</v>
      </c>
      <c r="C909" s="390"/>
      <c r="D909" s="393" t="s">
        <v>59</v>
      </c>
      <c r="E909" s="321" t="s">
        <v>1454</v>
      </c>
    </row>
    <row r="910" spans="1:5" x14ac:dyDescent="0.2">
      <c r="A910" s="388"/>
      <c r="B910" s="391"/>
      <c r="C910" s="392"/>
      <c r="D910" s="394"/>
      <c r="E910" s="322" t="s">
        <v>1455</v>
      </c>
    </row>
    <row r="911" spans="1:5" x14ac:dyDescent="0.2">
      <c r="A911" s="379" t="s">
        <v>1875</v>
      </c>
      <c r="B911" s="381" t="s">
        <v>1897</v>
      </c>
      <c r="C911" s="382"/>
      <c r="D911" s="385" t="s">
        <v>59</v>
      </c>
      <c r="E911" s="323" t="s">
        <v>1454</v>
      </c>
    </row>
    <row r="912" spans="1:5" x14ac:dyDescent="0.2">
      <c r="A912" s="380"/>
      <c r="B912" s="383"/>
      <c r="C912" s="384"/>
      <c r="D912" s="386"/>
      <c r="E912" s="324" t="s">
        <v>1455</v>
      </c>
    </row>
    <row r="913" spans="1:5" x14ac:dyDescent="0.2">
      <c r="A913" s="387" t="s">
        <v>1907</v>
      </c>
      <c r="B913" s="389" t="s">
        <v>1908</v>
      </c>
      <c r="C913" s="390"/>
      <c r="D913" s="393" t="s">
        <v>59</v>
      </c>
      <c r="E913" s="321" t="s">
        <v>1454</v>
      </c>
    </row>
    <row r="914" spans="1:5" x14ac:dyDescent="0.2">
      <c r="A914" s="388"/>
      <c r="B914" s="391"/>
      <c r="C914" s="392"/>
      <c r="D914" s="394"/>
      <c r="E914" s="322" t="s">
        <v>1455</v>
      </c>
    </row>
    <row r="915" spans="1:5" x14ac:dyDescent="0.2">
      <c r="A915" s="379" t="s">
        <v>1909</v>
      </c>
      <c r="B915" s="381" t="s">
        <v>1908</v>
      </c>
      <c r="C915" s="382"/>
      <c r="D915" s="385" t="s">
        <v>59</v>
      </c>
      <c r="E915" s="323" t="s">
        <v>1454</v>
      </c>
    </row>
    <row r="916" spans="1:5" x14ac:dyDescent="0.2">
      <c r="A916" s="380"/>
      <c r="B916" s="383"/>
      <c r="C916" s="384"/>
      <c r="D916" s="386"/>
      <c r="E916" s="324" t="s">
        <v>1455</v>
      </c>
    </row>
    <row r="917" spans="1:5" x14ac:dyDescent="0.2">
      <c r="A917" s="387" t="s">
        <v>1910</v>
      </c>
      <c r="B917" s="389" t="s">
        <v>1908</v>
      </c>
      <c r="C917" s="390"/>
      <c r="D917" s="393" t="s">
        <v>59</v>
      </c>
      <c r="E917" s="321" t="s">
        <v>1454</v>
      </c>
    </row>
    <row r="918" spans="1:5" x14ac:dyDescent="0.2">
      <c r="A918" s="388"/>
      <c r="B918" s="391"/>
      <c r="C918" s="392"/>
      <c r="D918" s="394"/>
      <c r="E918" s="322" t="s">
        <v>1455</v>
      </c>
    </row>
    <row r="919" spans="1:5" x14ac:dyDescent="0.2">
      <c r="A919" s="379" t="s">
        <v>1911</v>
      </c>
      <c r="B919" s="381" t="s">
        <v>1908</v>
      </c>
      <c r="C919" s="382"/>
      <c r="D919" s="385" t="s">
        <v>59</v>
      </c>
      <c r="E919" s="323" t="s">
        <v>1454</v>
      </c>
    </row>
    <row r="920" spans="1:5" x14ac:dyDescent="0.2">
      <c r="A920" s="380"/>
      <c r="B920" s="383"/>
      <c r="C920" s="384"/>
      <c r="D920" s="386"/>
      <c r="E920" s="324" t="s">
        <v>1455</v>
      </c>
    </row>
    <row r="921" spans="1:5" x14ac:dyDescent="0.2">
      <c r="A921" s="387" t="s">
        <v>1912</v>
      </c>
      <c r="B921" s="389" t="s">
        <v>1908</v>
      </c>
      <c r="C921" s="390"/>
      <c r="D921" s="393" t="s">
        <v>59</v>
      </c>
      <c r="E921" s="321" t="s">
        <v>1454</v>
      </c>
    </row>
    <row r="922" spans="1:5" x14ac:dyDescent="0.2">
      <c r="A922" s="388"/>
      <c r="B922" s="391"/>
      <c r="C922" s="392"/>
      <c r="D922" s="394"/>
      <c r="E922" s="322" t="s">
        <v>1455</v>
      </c>
    </row>
    <row r="923" spans="1:5" x14ac:dyDescent="0.2">
      <c r="A923" s="379" t="s">
        <v>1913</v>
      </c>
      <c r="B923" s="381" t="s">
        <v>1908</v>
      </c>
      <c r="C923" s="382"/>
      <c r="D923" s="385" t="s">
        <v>59</v>
      </c>
      <c r="E923" s="323" t="s">
        <v>1454</v>
      </c>
    </row>
    <row r="924" spans="1:5" x14ac:dyDescent="0.2">
      <c r="A924" s="380"/>
      <c r="B924" s="383"/>
      <c r="C924" s="384"/>
      <c r="D924" s="386"/>
      <c r="E924" s="324" t="s">
        <v>1455</v>
      </c>
    </row>
    <row r="925" spans="1:5" x14ac:dyDescent="0.2">
      <c r="A925" s="387" t="s">
        <v>1914</v>
      </c>
      <c r="B925" s="389" t="s">
        <v>1915</v>
      </c>
      <c r="C925" s="390"/>
      <c r="D925" s="393" t="s">
        <v>59</v>
      </c>
      <c r="E925" s="321" t="s">
        <v>1454</v>
      </c>
    </row>
    <row r="926" spans="1:5" x14ac:dyDescent="0.2">
      <c r="A926" s="388"/>
      <c r="B926" s="391"/>
      <c r="C926" s="392"/>
      <c r="D926" s="394"/>
      <c r="E926" s="322" t="s">
        <v>1455</v>
      </c>
    </row>
    <row r="927" spans="1:5" x14ac:dyDescent="0.2">
      <c r="A927" s="379" t="s">
        <v>1916</v>
      </c>
      <c r="B927" s="381" t="s">
        <v>1915</v>
      </c>
      <c r="C927" s="382"/>
      <c r="D927" s="385" t="s">
        <v>59</v>
      </c>
      <c r="E927" s="323" t="s">
        <v>1454</v>
      </c>
    </row>
    <row r="928" spans="1:5" x14ac:dyDescent="0.2">
      <c r="A928" s="380"/>
      <c r="B928" s="383"/>
      <c r="C928" s="384"/>
      <c r="D928" s="386"/>
      <c r="E928" s="324" t="s">
        <v>1455</v>
      </c>
    </row>
    <row r="929" spans="1:5" x14ac:dyDescent="0.2">
      <c r="A929" s="387" t="s">
        <v>1917</v>
      </c>
      <c r="B929" s="389" t="s">
        <v>1915</v>
      </c>
      <c r="C929" s="390"/>
      <c r="D929" s="393" t="s">
        <v>59</v>
      </c>
      <c r="E929" s="321" t="s">
        <v>1454</v>
      </c>
    </row>
    <row r="930" spans="1:5" x14ac:dyDescent="0.2">
      <c r="A930" s="388"/>
      <c r="B930" s="391"/>
      <c r="C930" s="392"/>
      <c r="D930" s="394"/>
      <c r="E930" s="322" t="s">
        <v>1455</v>
      </c>
    </row>
    <row r="931" spans="1:5" x14ac:dyDescent="0.2">
      <c r="A931" s="379" t="s">
        <v>1918</v>
      </c>
      <c r="B931" s="381" t="s">
        <v>1915</v>
      </c>
      <c r="C931" s="382"/>
      <c r="D931" s="385" t="s">
        <v>59</v>
      </c>
      <c r="E931" s="323" t="s">
        <v>1454</v>
      </c>
    </row>
    <row r="932" spans="1:5" x14ac:dyDescent="0.2">
      <c r="A932" s="380"/>
      <c r="B932" s="383"/>
      <c r="C932" s="384"/>
      <c r="D932" s="386"/>
      <c r="E932" s="324" t="s">
        <v>1455</v>
      </c>
    </row>
    <row r="933" spans="1:5" x14ac:dyDescent="0.2">
      <c r="A933" s="387" t="s">
        <v>1919</v>
      </c>
      <c r="B933" s="389" t="s">
        <v>1915</v>
      </c>
      <c r="C933" s="390"/>
      <c r="D933" s="393" t="s">
        <v>59</v>
      </c>
      <c r="E933" s="321" t="s">
        <v>1454</v>
      </c>
    </row>
    <row r="934" spans="1:5" x14ac:dyDescent="0.2">
      <c r="A934" s="388"/>
      <c r="B934" s="391"/>
      <c r="C934" s="392"/>
      <c r="D934" s="394"/>
      <c r="E934" s="322" t="s">
        <v>1455</v>
      </c>
    </row>
    <row r="935" spans="1:5" x14ac:dyDescent="0.2">
      <c r="A935" s="379" t="s">
        <v>1920</v>
      </c>
      <c r="B935" s="381" t="s">
        <v>1915</v>
      </c>
      <c r="C935" s="382"/>
      <c r="D935" s="385" t="s">
        <v>59</v>
      </c>
      <c r="E935" s="323" t="s">
        <v>1454</v>
      </c>
    </row>
    <row r="936" spans="1:5" x14ac:dyDescent="0.2">
      <c r="A936" s="380"/>
      <c r="B936" s="383"/>
      <c r="C936" s="384"/>
      <c r="D936" s="386"/>
      <c r="E936" s="324" t="s">
        <v>1455</v>
      </c>
    </row>
    <row r="937" spans="1:5" x14ac:dyDescent="0.2">
      <c r="A937" s="387" t="s">
        <v>1921</v>
      </c>
      <c r="B937" s="389" t="s">
        <v>1915</v>
      </c>
      <c r="C937" s="390"/>
      <c r="D937" s="393" t="s">
        <v>59</v>
      </c>
      <c r="E937" s="321" t="s">
        <v>1454</v>
      </c>
    </row>
    <row r="938" spans="1:5" x14ac:dyDescent="0.2">
      <c r="A938" s="388"/>
      <c r="B938" s="391"/>
      <c r="C938" s="392"/>
      <c r="D938" s="394"/>
      <c r="E938" s="322" t="s">
        <v>1455</v>
      </c>
    </row>
    <row r="939" spans="1:5" x14ac:dyDescent="0.2">
      <c r="A939" s="379" t="s">
        <v>1922</v>
      </c>
      <c r="B939" s="381" t="s">
        <v>1915</v>
      </c>
      <c r="C939" s="382"/>
      <c r="D939" s="385" t="s">
        <v>59</v>
      </c>
      <c r="E939" s="323" t="s">
        <v>1454</v>
      </c>
    </row>
    <row r="940" spans="1:5" x14ac:dyDescent="0.2">
      <c r="A940" s="380"/>
      <c r="B940" s="383"/>
      <c r="C940" s="384"/>
      <c r="D940" s="386"/>
      <c r="E940" s="324" t="s">
        <v>1455</v>
      </c>
    </row>
    <row r="941" spans="1:5" x14ac:dyDescent="0.2">
      <c r="A941" s="387" t="s">
        <v>1573</v>
      </c>
      <c r="B941" s="389" t="s">
        <v>1923</v>
      </c>
      <c r="C941" s="390"/>
      <c r="D941" s="393" t="s">
        <v>59</v>
      </c>
      <c r="E941" s="321" t="s">
        <v>1454</v>
      </c>
    </row>
    <row r="942" spans="1:5" x14ac:dyDescent="0.2">
      <c r="A942" s="388"/>
      <c r="B942" s="391"/>
      <c r="C942" s="392"/>
      <c r="D942" s="394"/>
      <c r="E942" s="322" t="s">
        <v>1455</v>
      </c>
    </row>
    <row r="943" spans="1:5" x14ac:dyDescent="0.2">
      <c r="A943" s="379" t="s">
        <v>1924</v>
      </c>
      <c r="B943" s="381" t="s">
        <v>1923</v>
      </c>
      <c r="C943" s="382"/>
      <c r="D943" s="385" t="s">
        <v>59</v>
      </c>
      <c r="E943" s="323" t="s">
        <v>1454</v>
      </c>
    </row>
    <row r="944" spans="1:5" x14ac:dyDescent="0.2">
      <c r="A944" s="380"/>
      <c r="B944" s="383"/>
      <c r="C944" s="384"/>
      <c r="D944" s="386"/>
      <c r="E944" s="324" t="s">
        <v>1455</v>
      </c>
    </row>
    <row r="945" spans="1:5" x14ac:dyDescent="0.2">
      <c r="A945" s="387" t="s">
        <v>1925</v>
      </c>
      <c r="B945" s="389" t="s">
        <v>1923</v>
      </c>
      <c r="C945" s="390"/>
      <c r="D945" s="393" t="s">
        <v>59</v>
      </c>
      <c r="E945" s="321" t="s">
        <v>1454</v>
      </c>
    </row>
    <row r="946" spans="1:5" x14ac:dyDescent="0.2">
      <c r="A946" s="388"/>
      <c r="B946" s="391"/>
      <c r="C946" s="392"/>
      <c r="D946" s="394"/>
      <c r="E946" s="322" t="s">
        <v>1455</v>
      </c>
    </row>
    <row r="947" spans="1:5" x14ac:dyDescent="0.2">
      <c r="A947" s="379" t="s">
        <v>1926</v>
      </c>
      <c r="B947" s="381" t="s">
        <v>1927</v>
      </c>
      <c r="C947" s="382"/>
      <c r="D947" s="385" t="s">
        <v>59</v>
      </c>
      <c r="E947" s="323" t="s">
        <v>1454</v>
      </c>
    </row>
    <row r="948" spans="1:5" x14ac:dyDescent="0.2">
      <c r="A948" s="380"/>
      <c r="B948" s="383"/>
      <c r="C948" s="384"/>
      <c r="D948" s="386"/>
      <c r="E948" s="324" t="s">
        <v>1455</v>
      </c>
    </row>
    <row r="949" spans="1:5" x14ac:dyDescent="0.2">
      <c r="A949" s="387" t="s">
        <v>1928</v>
      </c>
      <c r="B949" s="389" t="s">
        <v>1927</v>
      </c>
      <c r="C949" s="390"/>
      <c r="D949" s="393" t="s">
        <v>59</v>
      </c>
      <c r="E949" s="321" t="s">
        <v>1454</v>
      </c>
    </row>
    <row r="950" spans="1:5" x14ac:dyDescent="0.2">
      <c r="A950" s="388"/>
      <c r="B950" s="391"/>
      <c r="C950" s="392"/>
      <c r="D950" s="394"/>
      <c r="E950" s="322" t="s">
        <v>1455</v>
      </c>
    </row>
    <row r="951" spans="1:5" x14ac:dyDescent="0.2">
      <c r="A951" s="379" t="s">
        <v>1929</v>
      </c>
      <c r="B951" s="381" t="s">
        <v>1927</v>
      </c>
      <c r="C951" s="382"/>
      <c r="D951" s="385" t="s">
        <v>59</v>
      </c>
      <c r="E951" s="323" t="s">
        <v>1454</v>
      </c>
    </row>
    <row r="952" spans="1:5" x14ac:dyDescent="0.2">
      <c r="A952" s="380"/>
      <c r="B952" s="383"/>
      <c r="C952" s="384"/>
      <c r="D952" s="386"/>
      <c r="E952" s="324" t="s">
        <v>1455</v>
      </c>
    </row>
    <row r="953" spans="1:5" x14ac:dyDescent="0.2">
      <c r="A953" s="387" t="s">
        <v>1930</v>
      </c>
      <c r="B953" s="389" t="s">
        <v>1927</v>
      </c>
      <c r="C953" s="390"/>
      <c r="D953" s="393" t="s">
        <v>59</v>
      </c>
      <c r="E953" s="321" t="s">
        <v>1454</v>
      </c>
    </row>
    <row r="954" spans="1:5" x14ac:dyDescent="0.2">
      <c r="A954" s="388"/>
      <c r="B954" s="391"/>
      <c r="C954" s="392"/>
      <c r="D954" s="394"/>
      <c r="E954" s="322" t="s">
        <v>1455</v>
      </c>
    </row>
    <row r="955" spans="1:5" x14ac:dyDescent="0.2">
      <c r="A955" s="379" t="s">
        <v>1931</v>
      </c>
      <c r="B955" s="381" t="s">
        <v>1927</v>
      </c>
      <c r="C955" s="382"/>
      <c r="D955" s="385" t="s">
        <v>59</v>
      </c>
      <c r="E955" s="323" t="s">
        <v>1454</v>
      </c>
    </row>
    <row r="956" spans="1:5" x14ac:dyDescent="0.2">
      <c r="A956" s="380"/>
      <c r="B956" s="383"/>
      <c r="C956" s="384"/>
      <c r="D956" s="386"/>
      <c r="E956" s="324" t="s">
        <v>1455</v>
      </c>
    </row>
    <row r="957" spans="1:5" x14ac:dyDescent="0.2">
      <c r="A957" s="387" t="s">
        <v>1932</v>
      </c>
      <c r="B957" s="389" t="s">
        <v>1927</v>
      </c>
      <c r="C957" s="390"/>
      <c r="D957" s="393" t="s">
        <v>59</v>
      </c>
      <c r="E957" s="321" t="s">
        <v>1454</v>
      </c>
    </row>
    <row r="958" spans="1:5" x14ac:dyDescent="0.2">
      <c r="A958" s="388"/>
      <c r="B958" s="391"/>
      <c r="C958" s="392"/>
      <c r="D958" s="394"/>
      <c r="E958" s="322" t="s">
        <v>1455</v>
      </c>
    </row>
    <row r="959" spans="1:5" x14ac:dyDescent="0.2">
      <c r="A959" s="379" t="s">
        <v>1933</v>
      </c>
      <c r="B959" s="381" t="s">
        <v>1927</v>
      </c>
      <c r="C959" s="382"/>
      <c r="D959" s="385" t="s">
        <v>59</v>
      </c>
      <c r="E959" s="323" t="s">
        <v>1454</v>
      </c>
    </row>
    <row r="960" spans="1:5" x14ac:dyDescent="0.2">
      <c r="A960" s="380"/>
      <c r="B960" s="383"/>
      <c r="C960" s="384"/>
      <c r="D960" s="386"/>
      <c r="E960" s="324" t="s">
        <v>1455</v>
      </c>
    </row>
    <row r="961" spans="1:5" x14ac:dyDescent="0.2">
      <c r="A961" s="387" t="s">
        <v>1934</v>
      </c>
      <c r="B961" s="389" t="s">
        <v>1927</v>
      </c>
      <c r="C961" s="390"/>
      <c r="D961" s="393" t="s">
        <v>59</v>
      </c>
      <c r="E961" s="321" t="s">
        <v>1454</v>
      </c>
    </row>
    <row r="962" spans="1:5" x14ac:dyDescent="0.2">
      <c r="A962" s="388"/>
      <c r="B962" s="391"/>
      <c r="C962" s="392"/>
      <c r="D962" s="394"/>
      <c r="E962" s="322" t="s">
        <v>1455</v>
      </c>
    </row>
    <row r="963" spans="1:5" x14ac:dyDescent="0.2">
      <c r="A963" s="379" t="s">
        <v>1935</v>
      </c>
      <c r="B963" s="381" t="s">
        <v>1927</v>
      </c>
      <c r="C963" s="382"/>
      <c r="D963" s="385" t="s">
        <v>59</v>
      </c>
      <c r="E963" s="323" t="s">
        <v>1454</v>
      </c>
    </row>
    <row r="964" spans="1:5" x14ac:dyDescent="0.2">
      <c r="A964" s="380"/>
      <c r="B964" s="383"/>
      <c r="C964" s="384"/>
      <c r="D964" s="386"/>
      <c r="E964" s="324" t="s">
        <v>1455</v>
      </c>
    </row>
    <row r="965" spans="1:5" x14ac:dyDescent="0.2">
      <c r="A965" s="387" t="s">
        <v>1936</v>
      </c>
      <c r="B965" s="389" t="s">
        <v>1927</v>
      </c>
      <c r="C965" s="390"/>
      <c r="D965" s="393" t="s">
        <v>59</v>
      </c>
      <c r="E965" s="321" t="s">
        <v>1454</v>
      </c>
    </row>
    <row r="966" spans="1:5" x14ac:dyDescent="0.2">
      <c r="A966" s="388"/>
      <c r="B966" s="391"/>
      <c r="C966" s="392"/>
      <c r="D966" s="394"/>
      <c r="E966" s="322" t="s">
        <v>1455</v>
      </c>
    </row>
    <row r="967" spans="1:5" x14ac:dyDescent="0.2">
      <c r="A967" s="379" t="s">
        <v>1937</v>
      </c>
      <c r="B967" s="381" t="s">
        <v>1927</v>
      </c>
      <c r="C967" s="382"/>
      <c r="D967" s="385" t="s">
        <v>59</v>
      </c>
      <c r="E967" s="323" t="s">
        <v>1454</v>
      </c>
    </row>
    <row r="968" spans="1:5" x14ac:dyDescent="0.2">
      <c r="A968" s="380"/>
      <c r="B968" s="383"/>
      <c r="C968" s="384"/>
      <c r="D968" s="386"/>
      <c r="E968" s="324" t="s">
        <v>1455</v>
      </c>
    </row>
    <row r="969" spans="1:5" x14ac:dyDescent="0.2">
      <c r="A969" s="387" t="s">
        <v>1938</v>
      </c>
      <c r="B969" s="389" t="s">
        <v>1927</v>
      </c>
      <c r="C969" s="390"/>
      <c r="D969" s="393" t="s">
        <v>59</v>
      </c>
      <c r="E969" s="321" t="s">
        <v>1454</v>
      </c>
    </row>
    <row r="970" spans="1:5" x14ac:dyDescent="0.2">
      <c r="A970" s="388"/>
      <c r="B970" s="391"/>
      <c r="C970" s="392"/>
      <c r="D970" s="394"/>
      <c r="E970" s="322" t="s">
        <v>1455</v>
      </c>
    </row>
    <row r="971" spans="1:5" x14ac:dyDescent="0.2">
      <c r="A971" s="379" t="s">
        <v>1573</v>
      </c>
      <c r="B971" s="381" t="s">
        <v>1927</v>
      </c>
      <c r="C971" s="382"/>
      <c r="D971" s="385" t="s">
        <v>59</v>
      </c>
      <c r="E971" s="323" t="s">
        <v>1454</v>
      </c>
    </row>
    <row r="972" spans="1:5" x14ac:dyDescent="0.2">
      <c r="A972" s="380"/>
      <c r="B972" s="383"/>
      <c r="C972" s="384"/>
      <c r="D972" s="386"/>
      <c r="E972" s="324" t="s">
        <v>1455</v>
      </c>
    </row>
    <row r="973" spans="1:5" x14ac:dyDescent="0.2">
      <c r="A973" s="387" t="s">
        <v>1939</v>
      </c>
      <c r="B973" s="389" t="s">
        <v>1927</v>
      </c>
      <c r="C973" s="390"/>
      <c r="D973" s="393" t="s">
        <v>59</v>
      </c>
      <c r="E973" s="321" t="s">
        <v>1454</v>
      </c>
    </row>
    <row r="974" spans="1:5" x14ac:dyDescent="0.2">
      <c r="A974" s="388"/>
      <c r="B974" s="391"/>
      <c r="C974" s="392"/>
      <c r="D974" s="394"/>
      <c r="E974" s="322" t="s">
        <v>1455</v>
      </c>
    </row>
    <row r="975" spans="1:5" x14ac:dyDescent="0.2">
      <c r="A975" s="379" t="s">
        <v>1940</v>
      </c>
      <c r="B975" s="381" t="s">
        <v>1927</v>
      </c>
      <c r="C975" s="382"/>
      <c r="D975" s="385" t="s">
        <v>59</v>
      </c>
      <c r="E975" s="323" t="s">
        <v>1454</v>
      </c>
    </row>
    <row r="976" spans="1:5" x14ac:dyDescent="0.2">
      <c r="A976" s="380"/>
      <c r="B976" s="383"/>
      <c r="C976" s="384"/>
      <c r="D976" s="386"/>
      <c r="E976" s="324" t="s">
        <v>1455</v>
      </c>
    </row>
    <row r="977" spans="1:5" x14ac:dyDescent="0.2">
      <c r="A977" s="387" t="s">
        <v>1941</v>
      </c>
      <c r="B977" s="389" t="s">
        <v>1927</v>
      </c>
      <c r="C977" s="390"/>
      <c r="D977" s="393" t="s">
        <v>59</v>
      </c>
      <c r="E977" s="321" t="s">
        <v>1454</v>
      </c>
    </row>
    <row r="978" spans="1:5" x14ac:dyDescent="0.2">
      <c r="A978" s="388"/>
      <c r="B978" s="391"/>
      <c r="C978" s="392"/>
      <c r="D978" s="394"/>
      <c r="E978" s="322" t="s">
        <v>1455</v>
      </c>
    </row>
    <row r="979" spans="1:5" x14ac:dyDescent="0.2">
      <c r="A979" s="379" t="s">
        <v>1942</v>
      </c>
      <c r="B979" s="381" t="s">
        <v>1943</v>
      </c>
      <c r="C979" s="382"/>
      <c r="D979" s="385" t="s">
        <v>59</v>
      </c>
      <c r="E979" s="323" t="s">
        <v>1454</v>
      </c>
    </row>
    <row r="980" spans="1:5" x14ac:dyDescent="0.2">
      <c r="A980" s="380"/>
      <c r="B980" s="383"/>
      <c r="C980" s="384"/>
      <c r="D980" s="386"/>
      <c r="E980" s="324" t="s">
        <v>1455</v>
      </c>
    </row>
    <row r="981" spans="1:5" x14ac:dyDescent="0.2">
      <c r="A981" s="387" t="s">
        <v>1944</v>
      </c>
      <c r="B981" s="389" t="s">
        <v>1943</v>
      </c>
      <c r="C981" s="390"/>
      <c r="D981" s="393" t="s">
        <v>59</v>
      </c>
      <c r="E981" s="321" t="s">
        <v>1454</v>
      </c>
    </row>
    <row r="982" spans="1:5" x14ac:dyDescent="0.2">
      <c r="A982" s="388"/>
      <c r="B982" s="391"/>
      <c r="C982" s="392"/>
      <c r="D982" s="394"/>
      <c r="E982" s="322" t="s">
        <v>1455</v>
      </c>
    </row>
    <row r="983" spans="1:5" x14ac:dyDescent="0.2">
      <c r="A983" s="379" t="s">
        <v>1945</v>
      </c>
      <c r="B983" s="381" t="s">
        <v>1943</v>
      </c>
      <c r="C983" s="382"/>
      <c r="D983" s="385" t="s">
        <v>59</v>
      </c>
      <c r="E983" s="323" t="s">
        <v>1454</v>
      </c>
    </row>
    <row r="984" spans="1:5" x14ac:dyDescent="0.2">
      <c r="A984" s="380"/>
      <c r="B984" s="383"/>
      <c r="C984" s="384"/>
      <c r="D984" s="386"/>
      <c r="E984" s="324" t="s">
        <v>1455</v>
      </c>
    </row>
    <row r="985" spans="1:5" x14ac:dyDescent="0.2">
      <c r="A985" s="387" t="s">
        <v>1946</v>
      </c>
      <c r="B985" s="389" t="s">
        <v>1943</v>
      </c>
      <c r="C985" s="390"/>
      <c r="D985" s="393" t="s">
        <v>59</v>
      </c>
      <c r="E985" s="321" t="s">
        <v>1454</v>
      </c>
    </row>
    <row r="986" spans="1:5" x14ac:dyDescent="0.2">
      <c r="A986" s="388"/>
      <c r="B986" s="391"/>
      <c r="C986" s="392"/>
      <c r="D986" s="394"/>
      <c r="E986" s="322" t="s">
        <v>1455</v>
      </c>
    </row>
    <row r="987" spans="1:5" x14ac:dyDescent="0.2">
      <c r="A987" s="379" t="s">
        <v>1947</v>
      </c>
      <c r="B987" s="381" t="s">
        <v>1943</v>
      </c>
      <c r="C987" s="382"/>
      <c r="D987" s="385" t="s">
        <v>59</v>
      </c>
      <c r="E987" s="323" t="s">
        <v>1454</v>
      </c>
    </row>
    <row r="988" spans="1:5" x14ac:dyDescent="0.2">
      <c r="A988" s="380"/>
      <c r="B988" s="383"/>
      <c r="C988" s="384"/>
      <c r="D988" s="386"/>
      <c r="E988" s="324" t="s">
        <v>1455</v>
      </c>
    </row>
    <row r="989" spans="1:5" x14ac:dyDescent="0.2">
      <c r="A989" s="387" t="s">
        <v>1948</v>
      </c>
      <c r="B989" s="389" t="s">
        <v>1949</v>
      </c>
      <c r="C989" s="390"/>
      <c r="D989" s="393" t="s">
        <v>59</v>
      </c>
      <c r="E989" s="321" t="s">
        <v>1454</v>
      </c>
    </row>
    <row r="990" spans="1:5" x14ac:dyDescent="0.2">
      <c r="A990" s="388"/>
      <c r="B990" s="391"/>
      <c r="C990" s="392"/>
      <c r="D990" s="394"/>
      <c r="E990" s="322" t="s">
        <v>1455</v>
      </c>
    </row>
    <row r="991" spans="1:5" x14ac:dyDescent="0.2">
      <c r="A991" s="379" t="s">
        <v>1950</v>
      </c>
      <c r="B991" s="381" t="s">
        <v>1949</v>
      </c>
      <c r="C991" s="382"/>
      <c r="D991" s="385" t="s">
        <v>59</v>
      </c>
      <c r="E991" s="323" t="s">
        <v>1454</v>
      </c>
    </row>
    <row r="992" spans="1:5" x14ac:dyDescent="0.2">
      <c r="A992" s="380"/>
      <c r="B992" s="383"/>
      <c r="C992" s="384"/>
      <c r="D992" s="386"/>
      <c r="E992" s="324" t="s">
        <v>1455</v>
      </c>
    </row>
    <row r="993" spans="1:5" x14ac:dyDescent="0.2">
      <c r="A993" s="387" t="s">
        <v>1951</v>
      </c>
      <c r="B993" s="389" t="s">
        <v>1949</v>
      </c>
      <c r="C993" s="390"/>
      <c r="D993" s="393" t="s">
        <v>59</v>
      </c>
      <c r="E993" s="321" t="s">
        <v>1454</v>
      </c>
    </row>
    <row r="994" spans="1:5" x14ac:dyDescent="0.2">
      <c r="A994" s="388"/>
      <c r="B994" s="391"/>
      <c r="C994" s="392"/>
      <c r="D994" s="394"/>
      <c r="E994" s="322" t="s">
        <v>1455</v>
      </c>
    </row>
    <row r="995" spans="1:5" x14ac:dyDescent="0.2">
      <c r="A995" s="379" t="s">
        <v>1952</v>
      </c>
      <c r="B995" s="381" t="s">
        <v>1949</v>
      </c>
      <c r="C995" s="382"/>
      <c r="D995" s="385" t="s">
        <v>59</v>
      </c>
      <c r="E995" s="323" t="s">
        <v>1454</v>
      </c>
    </row>
    <row r="996" spans="1:5" x14ac:dyDescent="0.2">
      <c r="A996" s="380"/>
      <c r="B996" s="383"/>
      <c r="C996" s="384"/>
      <c r="D996" s="386"/>
      <c r="E996" s="324" t="s">
        <v>1455</v>
      </c>
    </row>
    <row r="997" spans="1:5" x14ac:dyDescent="0.2">
      <c r="A997" s="387" t="s">
        <v>1953</v>
      </c>
      <c r="B997" s="389" t="s">
        <v>1949</v>
      </c>
      <c r="C997" s="390"/>
      <c r="D997" s="393" t="s">
        <v>59</v>
      </c>
      <c r="E997" s="321" t="s">
        <v>1454</v>
      </c>
    </row>
    <row r="998" spans="1:5" x14ac:dyDescent="0.2">
      <c r="A998" s="388"/>
      <c r="B998" s="391"/>
      <c r="C998" s="392"/>
      <c r="D998" s="394"/>
      <c r="E998" s="322" t="s">
        <v>1455</v>
      </c>
    </row>
    <row r="999" spans="1:5" x14ac:dyDescent="0.2">
      <c r="A999" s="379" t="s">
        <v>1954</v>
      </c>
      <c r="B999" s="381" t="s">
        <v>1949</v>
      </c>
      <c r="C999" s="382"/>
      <c r="D999" s="385" t="s">
        <v>59</v>
      </c>
      <c r="E999" s="323" t="s">
        <v>1454</v>
      </c>
    </row>
    <row r="1000" spans="1:5" x14ac:dyDescent="0.2">
      <c r="A1000" s="380"/>
      <c r="B1000" s="383"/>
      <c r="C1000" s="384"/>
      <c r="D1000" s="386"/>
      <c r="E1000" s="324" t="s">
        <v>1455</v>
      </c>
    </row>
    <row r="1001" spans="1:5" x14ac:dyDescent="0.2">
      <c r="A1001" s="387" t="s">
        <v>1955</v>
      </c>
      <c r="B1001" s="389" t="s">
        <v>1949</v>
      </c>
      <c r="C1001" s="390"/>
      <c r="D1001" s="393" t="s">
        <v>59</v>
      </c>
      <c r="E1001" s="321" t="s">
        <v>1454</v>
      </c>
    </row>
    <row r="1002" spans="1:5" x14ac:dyDescent="0.2">
      <c r="A1002" s="388"/>
      <c r="B1002" s="391"/>
      <c r="C1002" s="392"/>
      <c r="D1002" s="394"/>
      <c r="E1002" s="322" t="s">
        <v>1455</v>
      </c>
    </row>
    <row r="1003" spans="1:5" x14ac:dyDescent="0.2">
      <c r="A1003" s="379" t="s">
        <v>1956</v>
      </c>
      <c r="B1003" s="381" t="s">
        <v>1949</v>
      </c>
      <c r="C1003" s="382"/>
      <c r="D1003" s="385" t="s">
        <v>59</v>
      </c>
      <c r="E1003" s="323" t="s">
        <v>1454</v>
      </c>
    </row>
    <row r="1004" spans="1:5" x14ac:dyDescent="0.2">
      <c r="A1004" s="380"/>
      <c r="B1004" s="383"/>
      <c r="C1004" s="384"/>
      <c r="D1004" s="386"/>
      <c r="E1004" s="324" t="s">
        <v>1455</v>
      </c>
    </row>
    <row r="1005" spans="1:5" x14ac:dyDescent="0.2">
      <c r="A1005" s="387" t="s">
        <v>1957</v>
      </c>
      <c r="B1005" s="389" t="s">
        <v>1958</v>
      </c>
      <c r="C1005" s="390"/>
      <c r="D1005" s="393" t="s">
        <v>59</v>
      </c>
      <c r="E1005" s="321" t="s">
        <v>1454</v>
      </c>
    </row>
    <row r="1006" spans="1:5" x14ac:dyDescent="0.2">
      <c r="A1006" s="388"/>
      <c r="B1006" s="391"/>
      <c r="C1006" s="392"/>
      <c r="D1006" s="394"/>
      <c r="E1006" s="322" t="s">
        <v>1455</v>
      </c>
    </row>
    <row r="1007" spans="1:5" x14ac:dyDescent="0.2">
      <c r="A1007" s="379" t="s">
        <v>1466</v>
      </c>
      <c r="B1007" s="381" t="s">
        <v>1958</v>
      </c>
      <c r="C1007" s="382"/>
      <c r="D1007" s="385" t="s">
        <v>59</v>
      </c>
      <c r="E1007" s="323" t="s">
        <v>1454</v>
      </c>
    </row>
    <row r="1008" spans="1:5" x14ac:dyDescent="0.2">
      <c r="A1008" s="380"/>
      <c r="B1008" s="383"/>
      <c r="C1008" s="384"/>
      <c r="D1008" s="386"/>
      <c r="E1008" s="324" t="s">
        <v>1455</v>
      </c>
    </row>
    <row r="1009" spans="1:5" x14ac:dyDescent="0.2">
      <c r="A1009" s="387" t="s">
        <v>1959</v>
      </c>
      <c r="B1009" s="389" t="s">
        <v>1958</v>
      </c>
      <c r="C1009" s="390"/>
      <c r="D1009" s="393" t="s">
        <v>59</v>
      </c>
      <c r="E1009" s="321" t="s">
        <v>1454</v>
      </c>
    </row>
    <row r="1010" spans="1:5" x14ac:dyDescent="0.2">
      <c r="A1010" s="388"/>
      <c r="B1010" s="391"/>
      <c r="C1010" s="392"/>
      <c r="D1010" s="394"/>
      <c r="E1010" s="322" t="s">
        <v>1455</v>
      </c>
    </row>
    <row r="1011" spans="1:5" x14ac:dyDescent="0.2">
      <c r="A1011" s="379" t="s">
        <v>1960</v>
      </c>
      <c r="B1011" s="381" t="s">
        <v>1958</v>
      </c>
      <c r="C1011" s="382"/>
      <c r="D1011" s="385" t="s">
        <v>59</v>
      </c>
      <c r="E1011" s="323" t="s">
        <v>1454</v>
      </c>
    </row>
    <row r="1012" spans="1:5" x14ac:dyDescent="0.2">
      <c r="A1012" s="380"/>
      <c r="B1012" s="383"/>
      <c r="C1012" s="384"/>
      <c r="D1012" s="386"/>
      <c r="E1012" s="324" t="s">
        <v>1455</v>
      </c>
    </row>
    <row r="1013" spans="1:5" x14ac:dyDescent="0.2">
      <c r="A1013" s="387" t="s">
        <v>1961</v>
      </c>
      <c r="B1013" s="389" t="s">
        <v>1958</v>
      </c>
      <c r="C1013" s="390"/>
      <c r="D1013" s="393" t="s">
        <v>59</v>
      </c>
      <c r="E1013" s="321" t="s">
        <v>1454</v>
      </c>
    </row>
    <row r="1014" spans="1:5" x14ac:dyDescent="0.2">
      <c r="A1014" s="388"/>
      <c r="B1014" s="391"/>
      <c r="C1014" s="392"/>
      <c r="D1014" s="394"/>
      <c r="E1014" s="322" t="s">
        <v>1455</v>
      </c>
    </row>
    <row r="1015" spans="1:5" x14ac:dyDescent="0.2">
      <c r="A1015" s="379" t="s">
        <v>1962</v>
      </c>
      <c r="B1015" s="381" t="s">
        <v>1958</v>
      </c>
      <c r="C1015" s="382"/>
      <c r="D1015" s="385" t="s">
        <v>59</v>
      </c>
      <c r="E1015" s="323" t="s">
        <v>1454</v>
      </c>
    </row>
    <row r="1016" spans="1:5" x14ac:dyDescent="0.2">
      <c r="A1016" s="380"/>
      <c r="B1016" s="383"/>
      <c r="C1016" s="384"/>
      <c r="D1016" s="386"/>
      <c r="E1016" s="324" t="s">
        <v>1455</v>
      </c>
    </row>
    <row r="1017" spans="1:5" x14ac:dyDescent="0.2">
      <c r="A1017" s="387" t="s">
        <v>1963</v>
      </c>
      <c r="B1017" s="389" t="s">
        <v>1958</v>
      </c>
      <c r="C1017" s="390"/>
      <c r="D1017" s="393" t="s">
        <v>59</v>
      </c>
      <c r="E1017" s="321" t="s">
        <v>1454</v>
      </c>
    </row>
    <row r="1018" spans="1:5" x14ac:dyDescent="0.2">
      <c r="A1018" s="388"/>
      <c r="B1018" s="391"/>
      <c r="C1018" s="392"/>
      <c r="D1018" s="394"/>
      <c r="E1018" s="322" t="s">
        <v>1455</v>
      </c>
    </row>
    <row r="1019" spans="1:5" x14ac:dyDescent="0.2">
      <c r="A1019" s="379" t="s">
        <v>1964</v>
      </c>
      <c r="B1019" s="381" t="s">
        <v>1958</v>
      </c>
      <c r="C1019" s="382"/>
      <c r="D1019" s="385" t="s">
        <v>59</v>
      </c>
      <c r="E1019" s="323" t="s">
        <v>1454</v>
      </c>
    </row>
    <row r="1020" spans="1:5" x14ac:dyDescent="0.2">
      <c r="A1020" s="380"/>
      <c r="B1020" s="383"/>
      <c r="C1020" s="384"/>
      <c r="D1020" s="386"/>
      <c r="E1020" s="324" t="s">
        <v>1455</v>
      </c>
    </row>
    <row r="1021" spans="1:5" x14ac:dyDescent="0.2">
      <c r="A1021" s="387" t="s">
        <v>1965</v>
      </c>
      <c r="B1021" s="389" t="s">
        <v>1958</v>
      </c>
      <c r="C1021" s="390"/>
      <c r="D1021" s="393" t="s">
        <v>59</v>
      </c>
      <c r="E1021" s="321" t="s">
        <v>1454</v>
      </c>
    </row>
    <row r="1022" spans="1:5" x14ac:dyDescent="0.2">
      <c r="A1022" s="388"/>
      <c r="B1022" s="391"/>
      <c r="C1022" s="392"/>
      <c r="D1022" s="394"/>
      <c r="E1022" s="322" t="s">
        <v>1455</v>
      </c>
    </row>
    <row r="1023" spans="1:5" x14ac:dyDescent="0.2">
      <c r="A1023" s="379" t="s">
        <v>1966</v>
      </c>
      <c r="B1023" s="381" t="s">
        <v>1958</v>
      </c>
      <c r="C1023" s="382"/>
      <c r="D1023" s="385" t="s">
        <v>59</v>
      </c>
      <c r="E1023" s="323" t="s">
        <v>1454</v>
      </c>
    </row>
    <row r="1024" spans="1:5" x14ac:dyDescent="0.2">
      <c r="A1024" s="380"/>
      <c r="B1024" s="383"/>
      <c r="C1024" s="384"/>
      <c r="D1024" s="386"/>
      <c r="E1024" s="324" t="s">
        <v>1455</v>
      </c>
    </row>
    <row r="1025" spans="1:5" x14ac:dyDescent="0.2">
      <c r="A1025" s="387" t="s">
        <v>1967</v>
      </c>
      <c r="B1025" s="389" t="s">
        <v>1968</v>
      </c>
      <c r="C1025" s="390"/>
      <c r="D1025" s="393" t="s">
        <v>59</v>
      </c>
      <c r="E1025" s="321" t="s">
        <v>1454</v>
      </c>
    </row>
    <row r="1026" spans="1:5" x14ac:dyDescent="0.2">
      <c r="A1026" s="388"/>
      <c r="B1026" s="391"/>
      <c r="C1026" s="392"/>
      <c r="D1026" s="394"/>
      <c r="E1026" s="322" t="s">
        <v>1455</v>
      </c>
    </row>
    <row r="1027" spans="1:5" x14ac:dyDescent="0.2">
      <c r="A1027" s="379" t="s">
        <v>1969</v>
      </c>
      <c r="B1027" s="381" t="s">
        <v>1968</v>
      </c>
      <c r="C1027" s="382"/>
      <c r="D1027" s="385" t="s">
        <v>59</v>
      </c>
      <c r="E1027" s="323" t="s">
        <v>1454</v>
      </c>
    </row>
    <row r="1028" spans="1:5" x14ac:dyDescent="0.2">
      <c r="A1028" s="380"/>
      <c r="B1028" s="383"/>
      <c r="C1028" s="384"/>
      <c r="D1028" s="386"/>
      <c r="E1028" s="324" t="s">
        <v>1455</v>
      </c>
    </row>
    <row r="1029" spans="1:5" x14ac:dyDescent="0.2">
      <c r="A1029" s="387" t="s">
        <v>1970</v>
      </c>
      <c r="B1029" s="389" t="s">
        <v>1968</v>
      </c>
      <c r="C1029" s="390"/>
      <c r="D1029" s="393" t="s">
        <v>59</v>
      </c>
      <c r="E1029" s="321" t="s">
        <v>1454</v>
      </c>
    </row>
    <row r="1030" spans="1:5" x14ac:dyDescent="0.2">
      <c r="A1030" s="388"/>
      <c r="B1030" s="391"/>
      <c r="C1030" s="392"/>
      <c r="D1030" s="394"/>
      <c r="E1030" s="322" t="s">
        <v>1455</v>
      </c>
    </row>
    <row r="1031" spans="1:5" x14ac:dyDescent="0.2">
      <c r="A1031" s="379" t="s">
        <v>1971</v>
      </c>
      <c r="B1031" s="381" t="s">
        <v>1968</v>
      </c>
      <c r="C1031" s="382"/>
      <c r="D1031" s="385" t="s">
        <v>59</v>
      </c>
      <c r="E1031" s="323" t="s">
        <v>1454</v>
      </c>
    </row>
    <row r="1032" spans="1:5" x14ac:dyDescent="0.2">
      <c r="A1032" s="380"/>
      <c r="B1032" s="383"/>
      <c r="C1032" s="384"/>
      <c r="D1032" s="386"/>
      <c r="E1032" s="324" t="s">
        <v>1455</v>
      </c>
    </row>
    <row r="1033" spans="1:5" x14ac:dyDescent="0.2">
      <c r="A1033" s="387" t="s">
        <v>1972</v>
      </c>
      <c r="B1033" s="389" t="s">
        <v>1968</v>
      </c>
      <c r="C1033" s="390"/>
      <c r="D1033" s="393" t="s">
        <v>59</v>
      </c>
      <c r="E1033" s="321" t="s">
        <v>1454</v>
      </c>
    </row>
    <row r="1034" spans="1:5" x14ac:dyDescent="0.2">
      <c r="A1034" s="388"/>
      <c r="B1034" s="391"/>
      <c r="C1034" s="392"/>
      <c r="D1034" s="394"/>
      <c r="E1034" s="322" t="s">
        <v>1455</v>
      </c>
    </row>
    <row r="1035" spans="1:5" x14ac:dyDescent="0.2">
      <c r="A1035" s="379" t="s">
        <v>1973</v>
      </c>
      <c r="B1035" s="381" t="s">
        <v>1968</v>
      </c>
      <c r="C1035" s="382"/>
      <c r="D1035" s="385" t="s">
        <v>59</v>
      </c>
      <c r="E1035" s="323" t="s">
        <v>1454</v>
      </c>
    </row>
    <row r="1036" spans="1:5" x14ac:dyDescent="0.2">
      <c r="A1036" s="380"/>
      <c r="B1036" s="383"/>
      <c r="C1036" s="384"/>
      <c r="D1036" s="386"/>
      <c r="E1036" s="324" t="s">
        <v>1455</v>
      </c>
    </row>
    <row r="1037" spans="1:5" x14ac:dyDescent="0.2">
      <c r="A1037" s="387" t="s">
        <v>1974</v>
      </c>
      <c r="B1037" s="389" t="s">
        <v>1968</v>
      </c>
      <c r="C1037" s="390"/>
      <c r="D1037" s="393" t="s">
        <v>59</v>
      </c>
      <c r="E1037" s="321" t="s">
        <v>1454</v>
      </c>
    </row>
    <row r="1038" spans="1:5" x14ac:dyDescent="0.2">
      <c r="A1038" s="388"/>
      <c r="B1038" s="391"/>
      <c r="C1038" s="392"/>
      <c r="D1038" s="394"/>
      <c r="E1038" s="322" t="s">
        <v>1455</v>
      </c>
    </row>
    <row r="1039" spans="1:5" x14ac:dyDescent="0.2">
      <c r="A1039" s="379" t="s">
        <v>1975</v>
      </c>
      <c r="B1039" s="381" t="s">
        <v>1968</v>
      </c>
      <c r="C1039" s="382"/>
      <c r="D1039" s="385" t="s">
        <v>59</v>
      </c>
      <c r="E1039" s="323" t="s">
        <v>1454</v>
      </c>
    </row>
    <row r="1040" spans="1:5" x14ac:dyDescent="0.2">
      <c r="A1040" s="380"/>
      <c r="B1040" s="383"/>
      <c r="C1040" s="384"/>
      <c r="D1040" s="386"/>
      <c r="E1040" s="324" t="s">
        <v>1455</v>
      </c>
    </row>
    <row r="1041" spans="1:5" x14ac:dyDescent="0.2">
      <c r="A1041" s="387" t="s">
        <v>1976</v>
      </c>
      <c r="B1041" s="389" t="s">
        <v>1968</v>
      </c>
      <c r="C1041" s="390"/>
      <c r="D1041" s="393" t="s">
        <v>59</v>
      </c>
      <c r="E1041" s="321" t="s">
        <v>1454</v>
      </c>
    </row>
    <row r="1042" spans="1:5" x14ac:dyDescent="0.2">
      <c r="A1042" s="388"/>
      <c r="B1042" s="391"/>
      <c r="C1042" s="392"/>
      <c r="D1042" s="394"/>
      <c r="E1042" s="322" t="s">
        <v>1455</v>
      </c>
    </row>
    <row r="1043" spans="1:5" x14ac:dyDescent="0.2">
      <c r="A1043" s="379" t="s">
        <v>1977</v>
      </c>
      <c r="B1043" s="381" t="s">
        <v>1968</v>
      </c>
      <c r="C1043" s="382"/>
      <c r="D1043" s="385" t="s">
        <v>59</v>
      </c>
      <c r="E1043" s="323" t="s">
        <v>1454</v>
      </c>
    </row>
    <row r="1044" spans="1:5" x14ac:dyDescent="0.2">
      <c r="A1044" s="380"/>
      <c r="B1044" s="383"/>
      <c r="C1044" s="384"/>
      <c r="D1044" s="386"/>
      <c r="E1044" s="324" t="s">
        <v>1455</v>
      </c>
    </row>
    <row r="1045" spans="1:5" x14ac:dyDescent="0.2">
      <c r="A1045" s="387" t="s">
        <v>1978</v>
      </c>
      <c r="B1045" s="389" t="s">
        <v>1968</v>
      </c>
      <c r="C1045" s="390"/>
      <c r="D1045" s="393" t="s">
        <v>59</v>
      </c>
      <c r="E1045" s="321" t="s">
        <v>1454</v>
      </c>
    </row>
    <row r="1046" spans="1:5" x14ac:dyDescent="0.2">
      <c r="A1046" s="388"/>
      <c r="B1046" s="391"/>
      <c r="C1046" s="392"/>
      <c r="D1046" s="394"/>
      <c r="E1046" s="322" t="s">
        <v>1455</v>
      </c>
    </row>
    <row r="1047" spans="1:5" x14ac:dyDescent="0.2">
      <c r="A1047" s="379" t="s">
        <v>1979</v>
      </c>
      <c r="B1047" s="381" t="s">
        <v>1968</v>
      </c>
      <c r="C1047" s="382"/>
      <c r="D1047" s="385" t="s">
        <v>59</v>
      </c>
      <c r="E1047" s="323" t="s">
        <v>1454</v>
      </c>
    </row>
    <row r="1048" spans="1:5" x14ac:dyDescent="0.2">
      <c r="A1048" s="380"/>
      <c r="B1048" s="383"/>
      <c r="C1048" s="384"/>
      <c r="D1048" s="386"/>
      <c r="E1048" s="324" t="s">
        <v>1455</v>
      </c>
    </row>
    <row r="1049" spans="1:5" x14ac:dyDescent="0.2">
      <c r="A1049" s="387" t="s">
        <v>1980</v>
      </c>
      <c r="B1049" s="389" t="s">
        <v>1968</v>
      </c>
      <c r="C1049" s="390"/>
      <c r="D1049" s="393" t="s">
        <v>59</v>
      </c>
      <c r="E1049" s="321" t="s">
        <v>1454</v>
      </c>
    </row>
    <row r="1050" spans="1:5" x14ac:dyDescent="0.2">
      <c r="A1050" s="388"/>
      <c r="B1050" s="391"/>
      <c r="C1050" s="392"/>
      <c r="D1050" s="394"/>
      <c r="E1050" s="322" t="s">
        <v>1455</v>
      </c>
    </row>
    <row r="1051" spans="1:5" x14ac:dyDescent="0.2">
      <c r="A1051" s="379" t="s">
        <v>1981</v>
      </c>
      <c r="B1051" s="381" t="s">
        <v>1968</v>
      </c>
      <c r="C1051" s="382"/>
      <c r="D1051" s="385" t="s">
        <v>59</v>
      </c>
      <c r="E1051" s="323" t="s">
        <v>1454</v>
      </c>
    </row>
    <row r="1052" spans="1:5" x14ac:dyDescent="0.2">
      <c r="A1052" s="380"/>
      <c r="B1052" s="383"/>
      <c r="C1052" s="384"/>
      <c r="D1052" s="386"/>
      <c r="E1052" s="324" t="s">
        <v>1455</v>
      </c>
    </row>
    <row r="1053" spans="1:5" x14ac:dyDescent="0.2">
      <c r="A1053" s="387" t="s">
        <v>1982</v>
      </c>
      <c r="B1053" s="389" t="s">
        <v>1968</v>
      </c>
      <c r="C1053" s="390"/>
      <c r="D1053" s="393" t="s">
        <v>59</v>
      </c>
      <c r="E1053" s="321" t="s">
        <v>1454</v>
      </c>
    </row>
    <row r="1054" spans="1:5" x14ac:dyDescent="0.2">
      <c r="A1054" s="388"/>
      <c r="B1054" s="391"/>
      <c r="C1054" s="392"/>
      <c r="D1054" s="394"/>
      <c r="E1054" s="322" t="s">
        <v>1455</v>
      </c>
    </row>
    <row r="1055" spans="1:5" x14ac:dyDescent="0.2">
      <c r="A1055" s="379" t="s">
        <v>1983</v>
      </c>
      <c r="B1055" s="381" t="s">
        <v>1968</v>
      </c>
      <c r="C1055" s="382"/>
      <c r="D1055" s="385" t="s">
        <v>59</v>
      </c>
      <c r="E1055" s="323" t="s">
        <v>1454</v>
      </c>
    </row>
    <row r="1056" spans="1:5" x14ac:dyDescent="0.2">
      <c r="A1056" s="380"/>
      <c r="B1056" s="383"/>
      <c r="C1056" s="384"/>
      <c r="D1056" s="386"/>
      <c r="E1056" s="324" t="s">
        <v>1455</v>
      </c>
    </row>
    <row r="1057" spans="1:5" x14ac:dyDescent="0.2">
      <c r="A1057" s="387" t="s">
        <v>1984</v>
      </c>
      <c r="B1057" s="389" t="s">
        <v>1968</v>
      </c>
      <c r="C1057" s="390"/>
      <c r="D1057" s="393" t="s">
        <v>59</v>
      </c>
      <c r="E1057" s="321" t="s">
        <v>1454</v>
      </c>
    </row>
    <row r="1058" spans="1:5" x14ac:dyDescent="0.2">
      <c r="A1058" s="388"/>
      <c r="B1058" s="391"/>
      <c r="C1058" s="392"/>
      <c r="D1058" s="394"/>
      <c r="E1058" s="322" t="s">
        <v>1455</v>
      </c>
    </row>
    <row r="1059" spans="1:5" x14ac:dyDescent="0.2">
      <c r="A1059" s="379" t="s">
        <v>1985</v>
      </c>
      <c r="B1059" s="381" t="s">
        <v>1968</v>
      </c>
      <c r="C1059" s="382"/>
      <c r="D1059" s="385" t="s">
        <v>59</v>
      </c>
      <c r="E1059" s="323" t="s">
        <v>1454</v>
      </c>
    </row>
    <row r="1060" spans="1:5" x14ac:dyDescent="0.2">
      <c r="A1060" s="380"/>
      <c r="B1060" s="383"/>
      <c r="C1060" s="384"/>
      <c r="D1060" s="386"/>
      <c r="E1060" s="324" t="s">
        <v>1455</v>
      </c>
    </row>
    <row r="1061" spans="1:5" x14ac:dyDescent="0.2">
      <c r="A1061" s="387" t="s">
        <v>1986</v>
      </c>
      <c r="B1061" s="389" t="s">
        <v>1968</v>
      </c>
      <c r="C1061" s="390"/>
      <c r="D1061" s="393" t="s">
        <v>59</v>
      </c>
      <c r="E1061" s="321" t="s">
        <v>1454</v>
      </c>
    </row>
    <row r="1062" spans="1:5" x14ac:dyDescent="0.2">
      <c r="A1062" s="388"/>
      <c r="B1062" s="391"/>
      <c r="C1062" s="392"/>
      <c r="D1062" s="394"/>
      <c r="E1062" s="322" t="s">
        <v>1455</v>
      </c>
    </row>
    <row r="1063" spans="1:5" x14ac:dyDescent="0.2">
      <c r="A1063" s="379" t="s">
        <v>1987</v>
      </c>
      <c r="B1063" s="381" t="s">
        <v>1988</v>
      </c>
      <c r="C1063" s="382"/>
      <c r="D1063" s="385" t="s">
        <v>59</v>
      </c>
      <c r="E1063" s="323" t="s">
        <v>1454</v>
      </c>
    </row>
    <row r="1064" spans="1:5" x14ac:dyDescent="0.2">
      <c r="A1064" s="380"/>
      <c r="B1064" s="383"/>
      <c r="C1064" s="384"/>
      <c r="D1064" s="386"/>
      <c r="E1064" s="324" t="s">
        <v>1455</v>
      </c>
    </row>
    <row r="1065" spans="1:5" x14ac:dyDescent="0.2">
      <c r="A1065" s="387" t="s">
        <v>1989</v>
      </c>
      <c r="B1065" s="389" t="s">
        <v>1988</v>
      </c>
      <c r="C1065" s="390"/>
      <c r="D1065" s="393" t="s">
        <v>59</v>
      </c>
      <c r="E1065" s="321" t="s">
        <v>1454</v>
      </c>
    </row>
    <row r="1066" spans="1:5" x14ac:dyDescent="0.2">
      <c r="A1066" s="388"/>
      <c r="B1066" s="391"/>
      <c r="C1066" s="392"/>
      <c r="D1066" s="394"/>
      <c r="E1066" s="322" t="s">
        <v>1455</v>
      </c>
    </row>
    <row r="1067" spans="1:5" x14ac:dyDescent="0.2">
      <c r="A1067" s="379" t="s">
        <v>1990</v>
      </c>
      <c r="B1067" s="381" t="s">
        <v>1988</v>
      </c>
      <c r="C1067" s="382"/>
      <c r="D1067" s="385" t="s">
        <v>59</v>
      </c>
      <c r="E1067" s="323" t="s">
        <v>1454</v>
      </c>
    </row>
    <row r="1068" spans="1:5" x14ac:dyDescent="0.2">
      <c r="A1068" s="380"/>
      <c r="B1068" s="383"/>
      <c r="C1068" s="384"/>
      <c r="D1068" s="386"/>
      <c r="E1068" s="324" t="s">
        <v>1455</v>
      </c>
    </row>
    <row r="1069" spans="1:5" x14ac:dyDescent="0.2">
      <c r="A1069" s="387" t="s">
        <v>1941</v>
      </c>
      <c r="B1069" s="389" t="s">
        <v>1988</v>
      </c>
      <c r="C1069" s="390"/>
      <c r="D1069" s="393" t="s">
        <v>59</v>
      </c>
      <c r="E1069" s="321" t="s">
        <v>1454</v>
      </c>
    </row>
    <row r="1070" spans="1:5" x14ac:dyDescent="0.2">
      <c r="A1070" s="388"/>
      <c r="B1070" s="391"/>
      <c r="C1070" s="392"/>
      <c r="D1070" s="394"/>
      <c r="E1070" s="322" t="s">
        <v>1455</v>
      </c>
    </row>
    <row r="1071" spans="1:5" x14ac:dyDescent="0.2">
      <c r="A1071" s="379" t="s">
        <v>1991</v>
      </c>
      <c r="B1071" s="381" t="s">
        <v>1992</v>
      </c>
      <c r="C1071" s="382"/>
      <c r="D1071" s="385" t="s">
        <v>59</v>
      </c>
      <c r="E1071" s="323" t="s">
        <v>1454</v>
      </c>
    </row>
    <row r="1072" spans="1:5" x14ac:dyDescent="0.2">
      <c r="A1072" s="380"/>
      <c r="B1072" s="383"/>
      <c r="C1072" s="384"/>
      <c r="D1072" s="386"/>
      <c r="E1072" s="324" t="s">
        <v>1455</v>
      </c>
    </row>
    <row r="1073" spans="1:5" x14ac:dyDescent="0.2">
      <c r="A1073" s="387" t="s">
        <v>1993</v>
      </c>
      <c r="B1073" s="389" t="s">
        <v>1992</v>
      </c>
      <c r="C1073" s="390"/>
      <c r="D1073" s="393" t="s">
        <v>59</v>
      </c>
      <c r="E1073" s="321" t="s">
        <v>1454</v>
      </c>
    </row>
    <row r="1074" spans="1:5" x14ac:dyDescent="0.2">
      <c r="A1074" s="388"/>
      <c r="B1074" s="391"/>
      <c r="C1074" s="392"/>
      <c r="D1074" s="394"/>
      <c r="E1074" s="322" t="s">
        <v>1455</v>
      </c>
    </row>
    <row r="1075" spans="1:5" x14ac:dyDescent="0.2">
      <c r="A1075" s="379" t="s">
        <v>1994</v>
      </c>
      <c r="B1075" s="381" t="s">
        <v>1992</v>
      </c>
      <c r="C1075" s="382"/>
      <c r="D1075" s="385" t="s">
        <v>59</v>
      </c>
      <c r="E1075" s="323" t="s">
        <v>1454</v>
      </c>
    </row>
    <row r="1076" spans="1:5" x14ac:dyDescent="0.2">
      <c r="A1076" s="380"/>
      <c r="B1076" s="383"/>
      <c r="C1076" s="384"/>
      <c r="D1076" s="386"/>
      <c r="E1076" s="324" t="s">
        <v>1455</v>
      </c>
    </row>
    <row r="1077" spans="1:5" x14ac:dyDescent="0.2">
      <c r="A1077" s="387" t="s">
        <v>1995</v>
      </c>
      <c r="B1077" s="389" t="s">
        <v>1992</v>
      </c>
      <c r="C1077" s="390"/>
      <c r="D1077" s="393" t="s">
        <v>59</v>
      </c>
      <c r="E1077" s="321" t="s">
        <v>1454</v>
      </c>
    </row>
    <row r="1078" spans="1:5" x14ac:dyDescent="0.2">
      <c r="A1078" s="388"/>
      <c r="B1078" s="391"/>
      <c r="C1078" s="392"/>
      <c r="D1078" s="394"/>
      <c r="E1078" s="322" t="s">
        <v>1455</v>
      </c>
    </row>
    <row r="1079" spans="1:5" x14ac:dyDescent="0.2">
      <c r="A1079" s="379" t="s">
        <v>1996</v>
      </c>
      <c r="B1079" s="381" t="s">
        <v>1997</v>
      </c>
      <c r="C1079" s="382"/>
      <c r="D1079" s="385" t="s">
        <v>59</v>
      </c>
      <c r="E1079" s="323" t="s">
        <v>1454</v>
      </c>
    </row>
    <row r="1080" spans="1:5" x14ac:dyDescent="0.2">
      <c r="A1080" s="380"/>
      <c r="B1080" s="383"/>
      <c r="C1080" s="384"/>
      <c r="D1080" s="386"/>
      <c r="E1080" s="324" t="s">
        <v>1455</v>
      </c>
    </row>
    <row r="1081" spans="1:5" x14ac:dyDescent="0.2">
      <c r="A1081" s="387" t="s">
        <v>1998</v>
      </c>
      <c r="B1081" s="389" t="s">
        <v>1997</v>
      </c>
      <c r="C1081" s="390"/>
      <c r="D1081" s="393" t="s">
        <v>59</v>
      </c>
      <c r="E1081" s="321" t="s">
        <v>1454</v>
      </c>
    </row>
    <row r="1082" spans="1:5" x14ac:dyDescent="0.2">
      <c r="A1082" s="388"/>
      <c r="B1082" s="391"/>
      <c r="C1082" s="392"/>
      <c r="D1082" s="394"/>
      <c r="E1082" s="322" t="s">
        <v>1455</v>
      </c>
    </row>
    <row r="1083" spans="1:5" x14ac:dyDescent="0.2">
      <c r="A1083" s="379" t="s">
        <v>1999</v>
      </c>
      <c r="B1083" s="381" t="s">
        <v>1997</v>
      </c>
      <c r="C1083" s="382"/>
      <c r="D1083" s="385" t="s">
        <v>59</v>
      </c>
      <c r="E1083" s="323" t="s">
        <v>1454</v>
      </c>
    </row>
    <row r="1084" spans="1:5" x14ac:dyDescent="0.2">
      <c r="A1084" s="380"/>
      <c r="B1084" s="383"/>
      <c r="C1084" s="384"/>
      <c r="D1084" s="386"/>
      <c r="E1084" s="324" t="s">
        <v>1455</v>
      </c>
    </row>
    <row r="1085" spans="1:5" x14ac:dyDescent="0.2">
      <c r="A1085" s="387" t="s">
        <v>2000</v>
      </c>
      <c r="B1085" s="389" t="s">
        <v>1997</v>
      </c>
      <c r="C1085" s="390"/>
      <c r="D1085" s="393" t="s">
        <v>59</v>
      </c>
      <c r="E1085" s="321" t="s">
        <v>1454</v>
      </c>
    </row>
    <row r="1086" spans="1:5" x14ac:dyDescent="0.2">
      <c r="A1086" s="388"/>
      <c r="B1086" s="391"/>
      <c r="C1086" s="392"/>
      <c r="D1086" s="394"/>
      <c r="E1086" s="322" t="s">
        <v>1455</v>
      </c>
    </row>
    <row r="1087" spans="1:5" x14ac:dyDescent="0.2">
      <c r="A1087" s="379" t="s">
        <v>2001</v>
      </c>
      <c r="B1087" s="381" t="s">
        <v>1997</v>
      </c>
      <c r="C1087" s="382"/>
      <c r="D1087" s="385" t="s">
        <v>59</v>
      </c>
      <c r="E1087" s="323" t="s">
        <v>1454</v>
      </c>
    </row>
    <row r="1088" spans="1:5" x14ac:dyDescent="0.2">
      <c r="A1088" s="380"/>
      <c r="B1088" s="383"/>
      <c r="C1088" s="384"/>
      <c r="D1088" s="386"/>
      <c r="E1088" s="324" t="s">
        <v>1455</v>
      </c>
    </row>
    <row r="1089" spans="1:5" x14ac:dyDescent="0.2">
      <c r="A1089" s="387" t="s">
        <v>2002</v>
      </c>
      <c r="B1089" s="389" t="s">
        <v>2003</v>
      </c>
      <c r="C1089" s="390"/>
      <c r="D1089" s="393" t="s">
        <v>59</v>
      </c>
      <c r="E1089" s="321" t="s">
        <v>1454</v>
      </c>
    </row>
    <row r="1090" spans="1:5" x14ac:dyDescent="0.2">
      <c r="A1090" s="388"/>
      <c r="B1090" s="391"/>
      <c r="C1090" s="392"/>
      <c r="D1090" s="394"/>
      <c r="E1090" s="322" t="s">
        <v>1455</v>
      </c>
    </row>
    <row r="1091" spans="1:5" x14ac:dyDescent="0.2">
      <c r="A1091" s="379" t="s">
        <v>1572</v>
      </c>
      <c r="B1091" s="381" t="s">
        <v>2003</v>
      </c>
      <c r="C1091" s="382"/>
      <c r="D1091" s="385" t="s">
        <v>59</v>
      </c>
      <c r="E1091" s="323" t="s">
        <v>1454</v>
      </c>
    </row>
    <row r="1092" spans="1:5" x14ac:dyDescent="0.2">
      <c r="A1092" s="380"/>
      <c r="B1092" s="383"/>
      <c r="C1092" s="384"/>
      <c r="D1092" s="386"/>
      <c r="E1092" s="324" t="s">
        <v>1455</v>
      </c>
    </row>
    <row r="1093" spans="1:5" x14ac:dyDescent="0.2">
      <c r="A1093" s="387" t="s">
        <v>2004</v>
      </c>
      <c r="B1093" s="389" t="s">
        <v>2003</v>
      </c>
      <c r="C1093" s="390"/>
      <c r="D1093" s="393" t="s">
        <v>59</v>
      </c>
      <c r="E1093" s="321" t="s">
        <v>1454</v>
      </c>
    </row>
    <row r="1094" spans="1:5" x14ac:dyDescent="0.2">
      <c r="A1094" s="388"/>
      <c r="B1094" s="391"/>
      <c r="C1094" s="392"/>
      <c r="D1094" s="394"/>
      <c r="E1094" s="322" t="s">
        <v>1455</v>
      </c>
    </row>
    <row r="1095" spans="1:5" x14ac:dyDescent="0.2">
      <c r="A1095" s="379" t="s">
        <v>2005</v>
      </c>
      <c r="B1095" s="381" t="s">
        <v>2003</v>
      </c>
      <c r="C1095" s="382"/>
      <c r="D1095" s="385" t="s">
        <v>59</v>
      </c>
      <c r="E1095" s="323" t="s">
        <v>1454</v>
      </c>
    </row>
    <row r="1096" spans="1:5" x14ac:dyDescent="0.2">
      <c r="A1096" s="380"/>
      <c r="B1096" s="383"/>
      <c r="C1096" s="384"/>
      <c r="D1096" s="386"/>
      <c r="E1096" s="324" t="s">
        <v>1455</v>
      </c>
    </row>
    <row r="1097" spans="1:5" x14ac:dyDescent="0.2">
      <c r="A1097" s="387" t="s">
        <v>2006</v>
      </c>
      <c r="B1097" s="389" t="s">
        <v>2003</v>
      </c>
      <c r="C1097" s="390"/>
      <c r="D1097" s="393" t="s">
        <v>59</v>
      </c>
      <c r="E1097" s="321" t="s">
        <v>1454</v>
      </c>
    </row>
    <row r="1098" spans="1:5" x14ac:dyDescent="0.2">
      <c r="A1098" s="388"/>
      <c r="B1098" s="391"/>
      <c r="C1098" s="392"/>
      <c r="D1098" s="394"/>
      <c r="E1098" s="322" t="s">
        <v>1455</v>
      </c>
    </row>
    <row r="1099" spans="1:5" x14ac:dyDescent="0.2">
      <c r="A1099" s="379" t="s">
        <v>2007</v>
      </c>
      <c r="B1099" s="381" t="s">
        <v>2003</v>
      </c>
      <c r="C1099" s="382"/>
      <c r="D1099" s="385" t="s">
        <v>59</v>
      </c>
      <c r="E1099" s="323" t="s">
        <v>1454</v>
      </c>
    </row>
    <row r="1100" spans="1:5" x14ac:dyDescent="0.2">
      <c r="A1100" s="380"/>
      <c r="B1100" s="383"/>
      <c r="C1100" s="384"/>
      <c r="D1100" s="386"/>
      <c r="E1100" s="324" t="s">
        <v>1455</v>
      </c>
    </row>
    <row r="1101" spans="1:5" x14ac:dyDescent="0.2">
      <c r="A1101" s="387" t="s">
        <v>2008</v>
      </c>
      <c r="B1101" s="389" t="s">
        <v>2009</v>
      </c>
      <c r="C1101" s="390"/>
      <c r="D1101" s="393" t="s">
        <v>59</v>
      </c>
      <c r="E1101" s="321" t="s">
        <v>1454</v>
      </c>
    </row>
    <row r="1102" spans="1:5" x14ac:dyDescent="0.2">
      <c r="A1102" s="388"/>
      <c r="B1102" s="391"/>
      <c r="C1102" s="392"/>
      <c r="D1102" s="394"/>
      <c r="E1102" s="322" t="s">
        <v>1455</v>
      </c>
    </row>
    <row r="1103" spans="1:5" x14ac:dyDescent="0.2">
      <c r="A1103" s="379" t="s">
        <v>2010</v>
      </c>
      <c r="B1103" s="381" t="s">
        <v>2009</v>
      </c>
      <c r="C1103" s="382"/>
      <c r="D1103" s="385" t="s">
        <v>59</v>
      </c>
      <c r="E1103" s="323" t="s">
        <v>1454</v>
      </c>
    </row>
    <row r="1104" spans="1:5" x14ac:dyDescent="0.2">
      <c r="A1104" s="380"/>
      <c r="B1104" s="383"/>
      <c r="C1104" s="384"/>
      <c r="D1104" s="386"/>
      <c r="E1104" s="324" t="s">
        <v>1455</v>
      </c>
    </row>
    <row r="1105" spans="1:5" x14ac:dyDescent="0.2">
      <c r="A1105" s="387" t="s">
        <v>2011</v>
      </c>
      <c r="B1105" s="389" t="s">
        <v>2009</v>
      </c>
      <c r="C1105" s="390"/>
      <c r="D1105" s="393" t="s">
        <v>59</v>
      </c>
      <c r="E1105" s="321" t="s">
        <v>1454</v>
      </c>
    </row>
    <row r="1106" spans="1:5" x14ac:dyDescent="0.2">
      <c r="A1106" s="388"/>
      <c r="B1106" s="391"/>
      <c r="C1106" s="392"/>
      <c r="D1106" s="394"/>
      <c r="E1106" s="322" t="s">
        <v>1455</v>
      </c>
    </row>
    <row r="1107" spans="1:5" x14ac:dyDescent="0.2">
      <c r="A1107" s="379" t="s">
        <v>2012</v>
      </c>
      <c r="B1107" s="381" t="s">
        <v>2009</v>
      </c>
      <c r="C1107" s="382"/>
      <c r="D1107" s="385" t="s">
        <v>59</v>
      </c>
      <c r="E1107" s="323" t="s">
        <v>1454</v>
      </c>
    </row>
    <row r="1108" spans="1:5" x14ac:dyDescent="0.2">
      <c r="A1108" s="380"/>
      <c r="B1108" s="383"/>
      <c r="C1108" s="384"/>
      <c r="D1108" s="386"/>
      <c r="E1108" s="324" t="s">
        <v>1455</v>
      </c>
    </row>
    <row r="1109" spans="1:5" x14ac:dyDescent="0.2">
      <c r="A1109" s="387" t="s">
        <v>2013</v>
      </c>
      <c r="B1109" s="389" t="s">
        <v>2009</v>
      </c>
      <c r="C1109" s="390"/>
      <c r="D1109" s="393" t="s">
        <v>59</v>
      </c>
      <c r="E1109" s="321" t="s">
        <v>1454</v>
      </c>
    </row>
    <row r="1110" spans="1:5" x14ac:dyDescent="0.2">
      <c r="A1110" s="388"/>
      <c r="B1110" s="391"/>
      <c r="C1110" s="392"/>
      <c r="D1110" s="394"/>
      <c r="E1110" s="322" t="s">
        <v>1455</v>
      </c>
    </row>
    <row r="1111" spans="1:5" x14ac:dyDescent="0.2">
      <c r="A1111" s="379" t="s">
        <v>2014</v>
      </c>
      <c r="B1111" s="381" t="s">
        <v>2009</v>
      </c>
      <c r="C1111" s="382"/>
      <c r="D1111" s="385" t="s">
        <v>59</v>
      </c>
      <c r="E1111" s="323" t="s">
        <v>1454</v>
      </c>
    </row>
    <row r="1112" spans="1:5" x14ac:dyDescent="0.2">
      <c r="A1112" s="380"/>
      <c r="B1112" s="383"/>
      <c r="C1112" s="384"/>
      <c r="D1112" s="386"/>
      <c r="E1112" s="324" t="s">
        <v>1455</v>
      </c>
    </row>
    <row r="1113" spans="1:5" x14ac:dyDescent="0.2">
      <c r="A1113" s="387" t="s">
        <v>2015</v>
      </c>
      <c r="B1113" s="389" t="s">
        <v>2009</v>
      </c>
      <c r="C1113" s="390"/>
      <c r="D1113" s="393" t="s">
        <v>59</v>
      </c>
      <c r="E1113" s="321" t="s">
        <v>1454</v>
      </c>
    </row>
    <row r="1114" spans="1:5" x14ac:dyDescent="0.2">
      <c r="A1114" s="388"/>
      <c r="B1114" s="391"/>
      <c r="C1114" s="392"/>
      <c r="D1114" s="394"/>
      <c r="E1114" s="322" t="s">
        <v>1455</v>
      </c>
    </row>
    <row r="1115" spans="1:5" x14ac:dyDescent="0.2">
      <c r="A1115" s="379" t="s">
        <v>2016</v>
      </c>
      <c r="B1115" s="381" t="s">
        <v>2017</v>
      </c>
      <c r="C1115" s="382"/>
      <c r="D1115" s="385" t="s">
        <v>59</v>
      </c>
      <c r="E1115" s="323" t="s">
        <v>1454</v>
      </c>
    </row>
    <row r="1116" spans="1:5" x14ac:dyDescent="0.2">
      <c r="A1116" s="380"/>
      <c r="B1116" s="383"/>
      <c r="C1116" s="384"/>
      <c r="D1116" s="386"/>
      <c r="E1116" s="324" t="s">
        <v>1455</v>
      </c>
    </row>
    <row r="1117" spans="1:5" x14ac:dyDescent="0.2">
      <c r="A1117" s="387" t="s">
        <v>2018</v>
      </c>
      <c r="B1117" s="389" t="s">
        <v>2017</v>
      </c>
      <c r="C1117" s="390"/>
      <c r="D1117" s="393" t="s">
        <v>59</v>
      </c>
      <c r="E1117" s="321" t="s">
        <v>1454</v>
      </c>
    </row>
    <row r="1118" spans="1:5" x14ac:dyDescent="0.2">
      <c r="A1118" s="388"/>
      <c r="B1118" s="391"/>
      <c r="C1118" s="392"/>
      <c r="D1118" s="394"/>
      <c r="E1118" s="322" t="s">
        <v>1455</v>
      </c>
    </row>
    <row r="1119" spans="1:5" x14ac:dyDescent="0.2">
      <c r="A1119" s="379" t="s">
        <v>2019</v>
      </c>
      <c r="B1119" s="381" t="s">
        <v>2017</v>
      </c>
      <c r="C1119" s="382"/>
      <c r="D1119" s="385" t="s">
        <v>59</v>
      </c>
      <c r="E1119" s="323" t="s">
        <v>1454</v>
      </c>
    </row>
    <row r="1120" spans="1:5" x14ac:dyDescent="0.2">
      <c r="A1120" s="380"/>
      <c r="B1120" s="383"/>
      <c r="C1120" s="384"/>
      <c r="D1120" s="386"/>
      <c r="E1120" s="324" t="s">
        <v>1455</v>
      </c>
    </row>
    <row r="1121" spans="1:5" x14ac:dyDescent="0.2">
      <c r="A1121" s="387" t="s">
        <v>2020</v>
      </c>
      <c r="B1121" s="389" t="s">
        <v>2017</v>
      </c>
      <c r="C1121" s="390"/>
      <c r="D1121" s="393" t="s">
        <v>59</v>
      </c>
      <c r="E1121" s="321" t="s">
        <v>1454</v>
      </c>
    </row>
    <row r="1122" spans="1:5" x14ac:dyDescent="0.2">
      <c r="A1122" s="388"/>
      <c r="B1122" s="391"/>
      <c r="C1122" s="392"/>
      <c r="D1122" s="394"/>
      <c r="E1122" s="322" t="s">
        <v>1455</v>
      </c>
    </row>
    <row r="1123" spans="1:5" x14ac:dyDescent="0.2">
      <c r="A1123" s="379" t="s">
        <v>2021</v>
      </c>
      <c r="B1123" s="381" t="s">
        <v>2017</v>
      </c>
      <c r="C1123" s="382"/>
      <c r="D1123" s="385" t="s">
        <v>59</v>
      </c>
      <c r="E1123" s="323" t="s">
        <v>1454</v>
      </c>
    </row>
    <row r="1124" spans="1:5" x14ac:dyDescent="0.2">
      <c r="A1124" s="380"/>
      <c r="B1124" s="383"/>
      <c r="C1124" s="384"/>
      <c r="D1124" s="386"/>
      <c r="E1124" s="324" t="s">
        <v>1455</v>
      </c>
    </row>
    <row r="1125" spans="1:5" x14ac:dyDescent="0.2">
      <c r="A1125" s="387" t="s">
        <v>2022</v>
      </c>
      <c r="B1125" s="389" t="s">
        <v>2017</v>
      </c>
      <c r="C1125" s="390"/>
      <c r="D1125" s="393" t="s">
        <v>59</v>
      </c>
      <c r="E1125" s="321" t="s">
        <v>1454</v>
      </c>
    </row>
    <row r="1126" spans="1:5" x14ac:dyDescent="0.2">
      <c r="A1126" s="388"/>
      <c r="B1126" s="391"/>
      <c r="C1126" s="392"/>
      <c r="D1126" s="394"/>
      <c r="E1126" s="322" t="s">
        <v>1455</v>
      </c>
    </row>
    <row r="1127" spans="1:5" x14ac:dyDescent="0.2">
      <c r="A1127" s="379" t="s">
        <v>2023</v>
      </c>
      <c r="B1127" s="381" t="s">
        <v>2017</v>
      </c>
      <c r="C1127" s="382"/>
      <c r="D1127" s="385" t="s">
        <v>59</v>
      </c>
      <c r="E1127" s="323" t="s">
        <v>1454</v>
      </c>
    </row>
    <row r="1128" spans="1:5" x14ac:dyDescent="0.2">
      <c r="A1128" s="380"/>
      <c r="B1128" s="383"/>
      <c r="C1128" s="384"/>
      <c r="D1128" s="386"/>
      <c r="E1128" s="324" t="s">
        <v>1455</v>
      </c>
    </row>
    <row r="1129" spans="1:5" x14ac:dyDescent="0.2">
      <c r="A1129" s="387" t="s">
        <v>2024</v>
      </c>
      <c r="B1129" s="389" t="s">
        <v>2017</v>
      </c>
      <c r="C1129" s="390"/>
      <c r="D1129" s="393" t="s">
        <v>59</v>
      </c>
      <c r="E1129" s="321" t="s">
        <v>1454</v>
      </c>
    </row>
    <row r="1130" spans="1:5" x14ac:dyDescent="0.2">
      <c r="A1130" s="388"/>
      <c r="B1130" s="391"/>
      <c r="C1130" s="392"/>
      <c r="D1130" s="394"/>
      <c r="E1130" s="322" t="s">
        <v>1455</v>
      </c>
    </row>
    <row r="1131" spans="1:5" x14ac:dyDescent="0.2">
      <c r="A1131" s="379" t="s">
        <v>1864</v>
      </c>
      <c r="B1131" s="381"/>
      <c r="C1131" s="382"/>
      <c r="D1131" s="385" t="s">
        <v>59</v>
      </c>
      <c r="E1131" s="323" t="s">
        <v>1454</v>
      </c>
    </row>
    <row r="1132" spans="1:5" x14ac:dyDescent="0.2">
      <c r="A1132" s="380"/>
      <c r="B1132" s="383"/>
      <c r="C1132" s="384"/>
      <c r="D1132" s="386"/>
      <c r="E1132" s="324" t="s">
        <v>1455</v>
      </c>
    </row>
    <row r="1133" spans="1:5" x14ac:dyDescent="0.2">
      <c r="A1133" s="387" t="s">
        <v>1886</v>
      </c>
      <c r="B1133" s="389"/>
      <c r="C1133" s="390"/>
      <c r="D1133" s="393" t="s">
        <v>59</v>
      </c>
      <c r="E1133" s="321" t="s">
        <v>1454</v>
      </c>
    </row>
    <row r="1134" spans="1:5" x14ac:dyDescent="0.2">
      <c r="A1134" s="388"/>
      <c r="B1134" s="391"/>
      <c r="C1134" s="392"/>
      <c r="D1134" s="394"/>
      <c r="E1134" s="322" t="s">
        <v>1455</v>
      </c>
    </row>
    <row r="1135" spans="1:5" x14ac:dyDescent="0.2">
      <c r="A1135" s="379" t="s">
        <v>1892</v>
      </c>
      <c r="B1135" s="381"/>
      <c r="C1135" s="382"/>
      <c r="D1135" s="385" t="s">
        <v>59</v>
      </c>
      <c r="E1135" s="323" t="s">
        <v>1454</v>
      </c>
    </row>
    <row r="1136" spans="1:5" x14ac:dyDescent="0.2">
      <c r="A1136" s="380"/>
      <c r="B1136" s="383"/>
      <c r="C1136" s="384"/>
      <c r="D1136" s="386"/>
      <c r="E1136" s="324" t="s">
        <v>1455</v>
      </c>
    </row>
    <row r="1137" spans="1:5" x14ac:dyDescent="0.2">
      <c r="A1137" s="387" t="s">
        <v>1897</v>
      </c>
      <c r="B1137" s="389"/>
      <c r="C1137" s="390"/>
      <c r="D1137" s="393" t="s">
        <v>59</v>
      </c>
      <c r="E1137" s="321" t="s">
        <v>1454</v>
      </c>
    </row>
    <row r="1138" spans="1:5" x14ac:dyDescent="0.2">
      <c r="A1138" s="388"/>
      <c r="B1138" s="391"/>
      <c r="C1138" s="392"/>
      <c r="D1138" s="394"/>
      <c r="E1138" s="322" t="s">
        <v>1455</v>
      </c>
    </row>
    <row r="1139" spans="1:5" x14ac:dyDescent="0.2">
      <c r="A1139" s="379" t="s">
        <v>1908</v>
      </c>
      <c r="B1139" s="381"/>
      <c r="C1139" s="382"/>
      <c r="D1139" s="385" t="s">
        <v>59</v>
      </c>
      <c r="E1139" s="323" t="s">
        <v>1454</v>
      </c>
    </row>
    <row r="1140" spans="1:5" x14ac:dyDescent="0.2">
      <c r="A1140" s="380"/>
      <c r="B1140" s="383"/>
      <c r="C1140" s="384"/>
      <c r="D1140" s="386"/>
      <c r="E1140" s="324" t="s">
        <v>1455</v>
      </c>
    </row>
    <row r="1141" spans="1:5" x14ac:dyDescent="0.2">
      <c r="A1141" s="387" t="s">
        <v>1915</v>
      </c>
      <c r="B1141" s="389"/>
      <c r="C1141" s="390"/>
      <c r="D1141" s="393" t="s">
        <v>59</v>
      </c>
      <c r="E1141" s="321" t="s">
        <v>1454</v>
      </c>
    </row>
    <row r="1142" spans="1:5" x14ac:dyDescent="0.2">
      <c r="A1142" s="388"/>
      <c r="B1142" s="391"/>
      <c r="C1142" s="392"/>
      <c r="D1142" s="394"/>
      <c r="E1142" s="322" t="s">
        <v>1455</v>
      </c>
    </row>
    <row r="1143" spans="1:5" x14ac:dyDescent="0.2">
      <c r="A1143" s="379" t="s">
        <v>1923</v>
      </c>
      <c r="B1143" s="381"/>
      <c r="C1143" s="382"/>
      <c r="D1143" s="385" t="s">
        <v>59</v>
      </c>
      <c r="E1143" s="323" t="s">
        <v>1454</v>
      </c>
    </row>
    <row r="1144" spans="1:5" x14ac:dyDescent="0.2">
      <c r="A1144" s="380"/>
      <c r="B1144" s="383"/>
      <c r="C1144" s="384"/>
      <c r="D1144" s="386"/>
      <c r="E1144" s="324" t="s">
        <v>1455</v>
      </c>
    </row>
    <row r="1145" spans="1:5" x14ac:dyDescent="0.2">
      <c r="A1145" s="387" t="s">
        <v>1927</v>
      </c>
      <c r="B1145" s="389"/>
      <c r="C1145" s="390"/>
      <c r="D1145" s="393" t="s">
        <v>59</v>
      </c>
      <c r="E1145" s="321" t="s">
        <v>1454</v>
      </c>
    </row>
    <row r="1146" spans="1:5" x14ac:dyDescent="0.2">
      <c r="A1146" s="388"/>
      <c r="B1146" s="391"/>
      <c r="C1146" s="392"/>
      <c r="D1146" s="394"/>
      <c r="E1146" s="322" t="s">
        <v>1455</v>
      </c>
    </row>
    <row r="1147" spans="1:5" x14ac:dyDescent="0.2">
      <c r="A1147" s="379" t="s">
        <v>1943</v>
      </c>
      <c r="B1147" s="381"/>
      <c r="C1147" s="382"/>
      <c r="D1147" s="385" t="s">
        <v>59</v>
      </c>
      <c r="E1147" s="323" t="s">
        <v>1454</v>
      </c>
    </row>
    <row r="1148" spans="1:5" x14ac:dyDescent="0.2">
      <c r="A1148" s="380"/>
      <c r="B1148" s="383"/>
      <c r="C1148" s="384"/>
      <c r="D1148" s="386"/>
      <c r="E1148" s="324" t="s">
        <v>1455</v>
      </c>
    </row>
    <row r="1149" spans="1:5" x14ac:dyDescent="0.2">
      <c r="A1149" s="387" t="s">
        <v>1949</v>
      </c>
      <c r="B1149" s="389"/>
      <c r="C1149" s="390"/>
      <c r="D1149" s="393" t="s">
        <v>59</v>
      </c>
      <c r="E1149" s="321" t="s">
        <v>1454</v>
      </c>
    </row>
    <row r="1150" spans="1:5" x14ac:dyDescent="0.2">
      <c r="A1150" s="388"/>
      <c r="B1150" s="391"/>
      <c r="C1150" s="392"/>
      <c r="D1150" s="394"/>
      <c r="E1150" s="322" t="s">
        <v>1455</v>
      </c>
    </row>
    <row r="1151" spans="1:5" x14ac:dyDescent="0.2">
      <c r="A1151" s="379" t="s">
        <v>1958</v>
      </c>
      <c r="B1151" s="381"/>
      <c r="C1151" s="382"/>
      <c r="D1151" s="385" t="s">
        <v>59</v>
      </c>
      <c r="E1151" s="323" t="s">
        <v>1454</v>
      </c>
    </row>
    <row r="1152" spans="1:5" x14ac:dyDescent="0.2">
      <c r="A1152" s="380"/>
      <c r="B1152" s="383"/>
      <c r="C1152" s="384"/>
      <c r="D1152" s="386"/>
      <c r="E1152" s="324" t="s">
        <v>1455</v>
      </c>
    </row>
    <row r="1153" spans="1:5" x14ac:dyDescent="0.2">
      <c r="A1153" s="387" t="s">
        <v>1988</v>
      </c>
      <c r="B1153" s="389"/>
      <c r="C1153" s="390"/>
      <c r="D1153" s="393" t="s">
        <v>59</v>
      </c>
      <c r="E1153" s="321" t="s">
        <v>1454</v>
      </c>
    </row>
    <row r="1154" spans="1:5" x14ac:dyDescent="0.2">
      <c r="A1154" s="388"/>
      <c r="B1154" s="391"/>
      <c r="C1154" s="392"/>
      <c r="D1154" s="394"/>
      <c r="E1154" s="322" t="s">
        <v>1455</v>
      </c>
    </row>
    <row r="1155" spans="1:5" x14ac:dyDescent="0.2">
      <c r="A1155" s="379" t="s">
        <v>1992</v>
      </c>
      <c r="B1155" s="381"/>
      <c r="C1155" s="382"/>
      <c r="D1155" s="385" t="s">
        <v>59</v>
      </c>
      <c r="E1155" s="323" t="s">
        <v>1454</v>
      </c>
    </row>
    <row r="1156" spans="1:5" x14ac:dyDescent="0.2">
      <c r="A1156" s="380"/>
      <c r="B1156" s="383"/>
      <c r="C1156" s="384"/>
      <c r="D1156" s="386"/>
      <c r="E1156" s="324" t="s">
        <v>1455</v>
      </c>
    </row>
    <row r="1157" spans="1:5" x14ac:dyDescent="0.2">
      <c r="A1157" s="387" t="s">
        <v>1997</v>
      </c>
      <c r="B1157" s="389"/>
      <c r="C1157" s="390"/>
      <c r="D1157" s="393" t="s">
        <v>59</v>
      </c>
      <c r="E1157" s="321" t="s">
        <v>1454</v>
      </c>
    </row>
    <row r="1158" spans="1:5" x14ac:dyDescent="0.2">
      <c r="A1158" s="388"/>
      <c r="B1158" s="391"/>
      <c r="C1158" s="392"/>
      <c r="D1158" s="394"/>
      <c r="E1158" s="322" t="s">
        <v>1455</v>
      </c>
    </row>
    <row r="1159" spans="1:5" x14ac:dyDescent="0.2">
      <c r="A1159" s="379" t="s">
        <v>2003</v>
      </c>
      <c r="B1159" s="381"/>
      <c r="C1159" s="382"/>
      <c r="D1159" s="385" t="s">
        <v>59</v>
      </c>
      <c r="E1159" s="323" t="s">
        <v>1454</v>
      </c>
    </row>
    <row r="1160" spans="1:5" x14ac:dyDescent="0.2">
      <c r="A1160" s="380"/>
      <c r="B1160" s="383"/>
      <c r="C1160" s="384"/>
      <c r="D1160" s="386"/>
      <c r="E1160" s="324" t="s">
        <v>1455</v>
      </c>
    </row>
    <row r="1161" spans="1:5" x14ac:dyDescent="0.2">
      <c r="A1161" s="387" t="s">
        <v>2009</v>
      </c>
      <c r="B1161" s="389"/>
      <c r="C1161" s="390"/>
      <c r="D1161" s="393" t="s">
        <v>59</v>
      </c>
      <c r="E1161" s="321" t="s">
        <v>1454</v>
      </c>
    </row>
    <row r="1162" spans="1:5" x14ac:dyDescent="0.2">
      <c r="A1162" s="388"/>
      <c r="B1162" s="391"/>
      <c r="C1162" s="392"/>
      <c r="D1162" s="394"/>
      <c r="E1162" s="322" t="s">
        <v>1455</v>
      </c>
    </row>
    <row r="1163" spans="1:5" x14ac:dyDescent="0.2">
      <c r="A1163" s="379" t="s">
        <v>1968</v>
      </c>
      <c r="B1163" s="381"/>
      <c r="C1163" s="382"/>
      <c r="D1163" s="385" t="s">
        <v>59</v>
      </c>
      <c r="E1163" s="323" t="s">
        <v>1454</v>
      </c>
    </row>
    <row r="1164" spans="1:5" x14ac:dyDescent="0.2">
      <c r="A1164" s="380"/>
      <c r="B1164" s="383"/>
      <c r="C1164" s="384"/>
      <c r="D1164" s="386"/>
      <c r="E1164" s="324" t="s">
        <v>1455</v>
      </c>
    </row>
    <row r="1165" spans="1:5" x14ac:dyDescent="0.2">
      <c r="A1165" s="387" t="s">
        <v>1974</v>
      </c>
      <c r="B1165" s="389" t="s">
        <v>1923</v>
      </c>
      <c r="C1165" s="390"/>
      <c r="D1165" s="393" t="s">
        <v>59</v>
      </c>
      <c r="E1165" s="321" t="s">
        <v>1454</v>
      </c>
    </row>
    <row r="1166" spans="1:5" x14ac:dyDescent="0.2">
      <c r="A1166" s="388"/>
      <c r="B1166" s="391"/>
      <c r="C1166" s="392"/>
      <c r="D1166" s="394"/>
      <c r="E1166" s="322" t="s">
        <v>1455</v>
      </c>
    </row>
    <row r="1167" spans="1:5" x14ac:dyDescent="0.2">
      <c r="A1167" s="379" t="s">
        <v>2025</v>
      </c>
      <c r="B1167" s="381" t="s">
        <v>1864</v>
      </c>
      <c r="C1167" s="382"/>
      <c r="D1167" s="385" t="s">
        <v>59</v>
      </c>
      <c r="E1167" s="323" t="s">
        <v>1454</v>
      </c>
    </row>
    <row r="1168" spans="1:5" x14ac:dyDescent="0.2">
      <c r="A1168" s="380"/>
      <c r="B1168" s="383"/>
      <c r="C1168" s="384"/>
      <c r="D1168" s="386"/>
      <c r="E1168" s="324" t="s">
        <v>1455</v>
      </c>
    </row>
    <row r="1169" spans="1:5" x14ac:dyDescent="0.2">
      <c r="A1169" s="387" t="s">
        <v>2026</v>
      </c>
      <c r="B1169" s="389" t="s">
        <v>1886</v>
      </c>
      <c r="C1169" s="390"/>
      <c r="D1169" s="393" t="s">
        <v>59</v>
      </c>
      <c r="E1169" s="321" t="s">
        <v>1454</v>
      </c>
    </row>
    <row r="1170" spans="1:5" x14ac:dyDescent="0.2">
      <c r="A1170" s="388"/>
      <c r="B1170" s="391"/>
      <c r="C1170" s="392"/>
      <c r="D1170" s="394"/>
      <c r="E1170" s="322" t="s">
        <v>1455</v>
      </c>
    </row>
    <row r="1171" spans="1:5" x14ac:dyDescent="0.2">
      <c r="A1171" s="379" t="s">
        <v>1774</v>
      </c>
      <c r="B1171" s="381" t="s">
        <v>1892</v>
      </c>
      <c r="C1171" s="382"/>
      <c r="D1171" s="385" t="s">
        <v>59</v>
      </c>
      <c r="E1171" s="323" t="s">
        <v>1454</v>
      </c>
    </row>
    <row r="1172" spans="1:5" x14ac:dyDescent="0.2">
      <c r="A1172" s="380"/>
      <c r="B1172" s="383"/>
      <c r="C1172" s="384"/>
      <c r="D1172" s="386"/>
      <c r="E1172" s="324" t="s">
        <v>1455</v>
      </c>
    </row>
    <row r="1173" spans="1:5" x14ac:dyDescent="0.2">
      <c r="A1173" s="387" t="s">
        <v>2027</v>
      </c>
      <c r="B1173" s="389" t="s">
        <v>1897</v>
      </c>
      <c r="C1173" s="390"/>
      <c r="D1173" s="393" t="s">
        <v>59</v>
      </c>
      <c r="E1173" s="321" t="s">
        <v>1454</v>
      </c>
    </row>
    <row r="1174" spans="1:5" x14ac:dyDescent="0.2">
      <c r="A1174" s="388"/>
      <c r="B1174" s="391"/>
      <c r="C1174" s="392"/>
      <c r="D1174" s="394"/>
      <c r="E1174" s="322" t="s">
        <v>1455</v>
      </c>
    </row>
    <row r="1175" spans="1:5" x14ac:dyDescent="0.2">
      <c r="A1175" s="379" t="s">
        <v>1584</v>
      </c>
      <c r="B1175" s="381" t="s">
        <v>1908</v>
      </c>
      <c r="C1175" s="382"/>
      <c r="D1175" s="385" t="s">
        <v>59</v>
      </c>
      <c r="E1175" s="323" t="s">
        <v>1454</v>
      </c>
    </row>
    <row r="1176" spans="1:5" x14ac:dyDescent="0.2">
      <c r="A1176" s="380"/>
      <c r="B1176" s="383"/>
      <c r="C1176" s="384"/>
      <c r="D1176" s="386"/>
      <c r="E1176" s="324" t="s">
        <v>1455</v>
      </c>
    </row>
    <row r="1177" spans="1:5" x14ac:dyDescent="0.2">
      <c r="A1177" s="387" t="s">
        <v>2028</v>
      </c>
      <c r="B1177" s="389" t="s">
        <v>1927</v>
      </c>
      <c r="C1177" s="390"/>
      <c r="D1177" s="393" t="s">
        <v>59</v>
      </c>
      <c r="E1177" s="321" t="s">
        <v>1454</v>
      </c>
    </row>
    <row r="1178" spans="1:5" x14ac:dyDescent="0.2">
      <c r="A1178" s="388"/>
      <c r="B1178" s="391"/>
      <c r="C1178" s="392"/>
      <c r="D1178" s="394"/>
      <c r="E1178" s="322" t="s">
        <v>1455</v>
      </c>
    </row>
    <row r="1179" spans="1:5" x14ac:dyDescent="0.2">
      <c r="A1179" s="379" t="s">
        <v>2029</v>
      </c>
      <c r="B1179" s="381" t="s">
        <v>1927</v>
      </c>
      <c r="C1179" s="382"/>
      <c r="D1179" s="385" t="s">
        <v>59</v>
      </c>
      <c r="E1179" s="323" t="s">
        <v>1454</v>
      </c>
    </row>
    <row r="1180" spans="1:5" x14ac:dyDescent="0.2">
      <c r="A1180" s="380"/>
      <c r="B1180" s="383"/>
      <c r="C1180" s="384"/>
      <c r="D1180" s="386"/>
      <c r="E1180" s="324" t="s">
        <v>1455</v>
      </c>
    </row>
    <row r="1181" spans="1:5" x14ac:dyDescent="0.2">
      <c r="A1181" s="387" t="s">
        <v>2030</v>
      </c>
      <c r="B1181" s="389" t="s">
        <v>1943</v>
      </c>
      <c r="C1181" s="390"/>
      <c r="D1181" s="393" t="s">
        <v>59</v>
      </c>
      <c r="E1181" s="321" t="s">
        <v>1454</v>
      </c>
    </row>
    <row r="1182" spans="1:5" x14ac:dyDescent="0.2">
      <c r="A1182" s="388"/>
      <c r="B1182" s="391"/>
      <c r="C1182" s="392"/>
      <c r="D1182" s="394"/>
      <c r="E1182" s="322" t="s">
        <v>1455</v>
      </c>
    </row>
    <row r="1183" spans="1:5" x14ac:dyDescent="0.2">
      <c r="A1183" s="379" t="s">
        <v>2031</v>
      </c>
      <c r="B1183" s="381" t="s">
        <v>1958</v>
      </c>
      <c r="C1183" s="382"/>
      <c r="D1183" s="385" t="s">
        <v>59</v>
      </c>
      <c r="E1183" s="323" t="s">
        <v>1454</v>
      </c>
    </row>
    <row r="1184" spans="1:5" x14ac:dyDescent="0.2">
      <c r="A1184" s="380"/>
      <c r="B1184" s="383"/>
      <c r="C1184" s="384"/>
      <c r="D1184" s="386"/>
      <c r="E1184" s="324" t="s">
        <v>1455</v>
      </c>
    </row>
    <row r="1185" spans="1:5" x14ac:dyDescent="0.2">
      <c r="A1185" s="387" t="s">
        <v>2032</v>
      </c>
      <c r="B1185" s="389" t="s">
        <v>1968</v>
      </c>
      <c r="C1185" s="390"/>
      <c r="D1185" s="393" t="s">
        <v>59</v>
      </c>
      <c r="E1185" s="321" t="s">
        <v>1454</v>
      </c>
    </row>
    <row r="1186" spans="1:5" x14ac:dyDescent="0.2">
      <c r="A1186" s="388"/>
      <c r="B1186" s="391"/>
      <c r="C1186" s="392"/>
      <c r="D1186" s="394"/>
      <c r="E1186" s="322" t="s">
        <v>1455</v>
      </c>
    </row>
    <row r="1187" spans="1:5" x14ac:dyDescent="0.2">
      <c r="A1187" s="379" t="s">
        <v>2033</v>
      </c>
      <c r="B1187" s="381" t="s">
        <v>1864</v>
      </c>
      <c r="C1187" s="382"/>
      <c r="D1187" s="385" t="s">
        <v>59</v>
      </c>
      <c r="E1187" s="323" t="s">
        <v>1454</v>
      </c>
    </row>
    <row r="1188" spans="1:5" x14ac:dyDescent="0.2">
      <c r="A1188" s="380"/>
      <c r="B1188" s="383"/>
      <c r="C1188" s="384"/>
      <c r="D1188" s="386"/>
      <c r="E1188" s="324" t="s">
        <v>1455</v>
      </c>
    </row>
    <row r="1189" spans="1:5" x14ac:dyDescent="0.2">
      <c r="A1189" s="387" t="s">
        <v>2034</v>
      </c>
      <c r="B1189" s="389" t="s">
        <v>1915</v>
      </c>
      <c r="C1189" s="390"/>
      <c r="D1189" s="393" t="s">
        <v>59</v>
      </c>
      <c r="E1189" s="321" t="s">
        <v>1454</v>
      </c>
    </row>
    <row r="1190" spans="1:5" x14ac:dyDescent="0.2">
      <c r="A1190" s="388"/>
      <c r="B1190" s="391"/>
      <c r="C1190" s="392"/>
      <c r="D1190" s="394"/>
      <c r="E1190" s="322" t="s">
        <v>1455</v>
      </c>
    </row>
    <row r="1191" spans="1:5" x14ac:dyDescent="0.2">
      <c r="A1191" s="379" t="s">
        <v>2035</v>
      </c>
      <c r="B1191" s="381" t="s">
        <v>1949</v>
      </c>
      <c r="C1191" s="382"/>
      <c r="D1191" s="385" t="s">
        <v>59</v>
      </c>
      <c r="E1191" s="323" t="s">
        <v>1454</v>
      </c>
    </row>
    <row r="1192" spans="1:5" x14ac:dyDescent="0.2">
      <c r="A1192" s="380"/>
      <c r="B1192" s="383"/>
      <c r="C1192" s="384"/>
      <c r="D1192" s="386"/>
      <c r="E1192" s="324" t="s">
        <v>1455</v>
      </c>
    </row>
    <row r="1193" spans="1:5" x14ac:dyDescent="0.2">
      <c r="A1193" s="387" t="s">
        <v>2036</v>
      </c>
      <c r="B1193" s="389" t="s">
        <v>1949</v>
      </c>
      <c r="C1193" s="390"/>
      <c r="D1193" s="393" t="s">
        <v>59</v>
      </c>
      <c r="E1193" s="321" t="s">
        <v>1454</v>
      </c>
    </row>
    <row r="1194" spans="1:5" x14ac:dyDescent="0.2">
      <c r="A1194" s="388"/>
      <c r="B1194" s="391"/>
      <c r="C1194" s="392"/>
      <c r="D1194" s="394"/>
      <c r="E1194" s="322" t="s">
        <v>1455</v>
      </c>
    </row>
    <row r="1195" spans="1:5" x14ac:dyDescent="0.2">
      <c r="A1195" s="379" t="s">
        <v>2017</v>
      </c>
      <c r="B1195" s="381"/>
      <c r="C1195" s="382"/>
      <c r="D1195" s="385" t="s">
        <v>59</v>
      </c>
      <c r="E1195" s="323" t="s">
        <v>1454</v>
      </c>
    </row>
    <row r="1196" spans="1:5" x14ac:dyDescent="0.2">
      <c r="A1196" s="380"/>
      <c r="B1196" s="383"/>
      <c r="C1196" s="384"/>
      <c r="D1196" s="386"/>
      <c r="E1196" s="324" t="s">
        <v>1455</v>
      </c>
    </row>
    <row r="1197" spans="1:5" x14ac:dyDescent="0.2">
      <c r="A1197" s="387" t="s">
        <v>2037</v>
      </c>
      <c r="B1197" s="389" t="s">
        <v>1864</v>
      </c>
      <c r="C1197" s="390"/>
      <c r="D1197" s="393" t="s">
        <v>59</v>
      </c>
      <c r="E1197" s="321" t="s">
        <v>1454</v>
      </c>
    </row>
    <row r="1198" spans="1:5" x14ac:dyDescent="0.2">
      <c r="A1198" s="388"/>
      <c r="B1198" s="391"/>
      <c r="C1198" s="392"/>
      <c r="D1198" s="394"/>
      <c r="E1198" s="322" t="s">
        <v>1455</v>
      </c>
    </row>
    <row r="1199" spans="1:5" x14ac:dyDescent="0.2">
      <c r="A1199" s="379" t="s">
        <v>2038</v>
      </c>
      <c r="B1199" s="381" t="s">
        <v>1864</v>
      </c>
      <c r="C1199" s="382"/>
      <c r="D1199" s="385" t="s">
        <v>59</v>
      </c>
      <c r="E1199" s="323" t="s">
        <v>1454</v>
      </c>
    </row>
    <row r="1200" spans="1:5" x14ac:dyDescent="0.2">
      <c r="A1200" s="380"/>
      <c r="B1200" s="383"/>
      <c r="C1200" s="384"/>
      <c r="D1200" s="386"/>
      <c r="E1200" s="324" t="s">
        <v>1455</v>
      </c>
    </row>
    <row r="1201" spans="1:5" x14ac:dyDescent="0.2">
      <c r="A1201" s="387" t="s">
        <v>2039</v>
      </c>
      <c r="B1201" s="389" t="s">
        <v>1864</v>
      </c>
      <c r="C1201" s="390"/>
      <c r="D1201" s="393" t="s">
        <v>59</v>
      </c>
      <c r="E1201" s="321" t="s">
        <v>1454</v>
      </c>
    </row>
    <row r="1202" spans="1:5" x14ac:dyDescent="0.2">
      <c r="A1202" s="388"/>
      <c r="B1202" s="391"/>
      <c r="C1202" s="392"/>
      <c r="D1202" s="394"/>
      <c r="E1202" s="322" t="s">
        <v>1455</v>
      </c>
    </row>
    <row r="1203" spans="1:5" x14ac:dyDescent="0.2">
      <c r="A1203" s="379" t="s">
        <v>2040</v>
      </c>
      <c r="B1203" s="381" t="s">
        <v>1897</v>
      </c>
      <c r="C1203" s="382"/>
      <c r="D1203" s="385" t="s">
        <v>59</v>
      </c>
      <c r="E1203" s="323" t="s">
        <v>1454</v>
      </c>
    </row>
    <row r="1204" spans="1:5" x14ac:dyDescent="0.2">
      <c r="A1204" s="380"/>
      <c r="B1204" s="383"/>
      <c r="C1204" s="384"/>
      <c r="D1204" s="386"/>
      <c r="E1204" s="324" t="s">
        <v>1455</v>
      </c>
    </row>
    <row r="1205" spans="1:5" x14ac:dyDescent="0.2">
      <c r="A1205" s="387" t="s">
        <v>2041</v>
      </c>
      <c r="B1205" s="389"/>
      <c r="C1205" s="390"/>
      <c r="D1205" s="393" t="s">
        <v>60</v>
      </c>
      <c r="E1205" s="321" t="s">
        <v>1454</v>
      </c>
    </row>
    <row r="1206" spans="1:5" x14ac:dyDescent="0.2">
      <c r="A1206" s="388"/>
      <c r="B1206" s="391"/>
      <c r="C1206" s="392"/>
      <c r="D1206" s="394"/>
      <c r="E1206" s="322" t="s">
        <v>1455</v>
      </c>
    </row>
    <row r="1207" spans="1:5" x14ac:dyDescent="0.2">
      <c r="A1207" s="379" t="s">
        <v>2042</v>
      </c>
      <c r="B1207" s="381"/>
      <c r="C1207" s="382"/>
      <c r="D1207" s="385" t="s">
        <v>60</v>
      </c>
      <c r="E1207" s="323" t="s">
        <v>1454</v>
      </c>
    </row>
    <row r="1208" spans="1:5" x14ac:dyDescent="0.2">
      <c r="A1208" s="380"/>
      <c r="B1208" s="383"/>
      <c r="C1208" s="384"/>
      <c r="D1208" s="386"/>
      <c r="E1208" s="324" t="s">
        <v>1455</v>
      </c>
    </row>
    <row r="1209" spans="1:5" x14ac:dyDescent="0.2">
      <c r="A1209" s="387" t="s">
        <v>2043</v>
      </c>
      <c r="B1209" s="389"/>
      <c r="C1209" s="390"/>
      <c r="D1209" s="393" t="s">
        <v>60</v>
      </c>
      <c r="E1209" s="321" t="s">
        <v>1454</v>
      </c>
    </row>
    <row r="1210" spans="1:5" x14ac:dyDescent="0.2">
      <c r="A1210" s="388"/>
      <c r="B1210" s="391"/>
      <c r="C1210" s="392"/>
      <c r="D1210" s="394"/>
      <c r="E1210" s="322" t="s">
        <v>1455</v>
      </c>
    </row>
    <row r="1211" spans="1:5" x14ac:dyDescent="0.2">
      <c r="A1211" s="379" t="s">
        <v>2044</v>
      </c>
      <c r="B1211" s="381"/>
      <c r="C1211" s="382"/>
      <c r="D1211" s="385" t="s">
        <v>60</v>
      </c>
      <c r="E1211" s="323" t="s">
        <v>1454</v>
      </c>
    </row>
    <row r="1212" spans="1:5" x14ac:dyDescent="0.2">
      <c r="A1212" s="380"/>
      <c r="B1212" s="383"/>
      <c r="C1212" s="384"/>
      <c r="D1212" s="386"/>
      <c r="E1212" s="324" t="s">
        <v>1455</v>
      </c>
    </row>
    <row r="1213" spans="1:5" x14ac:dyDescent="0.2">
      <c r="A1213" s="387" t="s">
        <v>2045</v>
      </c>
      <c r="B1213" s="389"/>
      <c r="C1213" s="390"/>
      <c r="D1213" s="393" t="s">
        <v>60</v>
      </c>
      <c r="E1213" s="321" t="s">
        <v>1454</v>
      </c>
    </row>
    <row r="1214" spans="1:5" x14ac:dyDescent="0.2">
      <c r="A1214" s="388"/>
      <c r="B1214" s="391"/>
      <c r="C1214" s="392"/>
      <c r="D1214" s="394"/>
      <c r="E1214" s="322" t="s">
        <v>1455</v>
      </c>
    </row>
    <row r="1215" spans="1:5" x14ac:dyDescent="0.2">
      <c r="A1215" s="379" t="s">
        <v>2046</v>
      </c>
      <c r="B1215" s="381"/>
      <c r="C1215" s="382"/>
      <c r="D1215" s="385" t="s">
        <v>60</v>
      </c>
      <c r="E1215" s="323" t="s">
        <v>1454</v>
      </c>
    </row>
    <row r="1216" spans="1:5" x14ac:dyDescent="0.2">
      <c r="A1216" s="380"/>
      <c r="B1216" s="383"/>
      <c r="C1216" s="384"/>
      <c r="D1216" s="386"/>
      <c r="E1216" s="324" t="s">
        <v>1455</v>
      </c>
    </row>
    <row r="1217" spans="1:5" x14ac:dyDescent="0.2">
      <c r="A1217" s="387" t="s">
        <v>2047</v>
      </c>
      <c r="B1217" s="389"/>
      <c r="C1217" s="390"/>
      <c r="D1217" s="393" t="s">
        <v>60</v>
      </c>
      <c r="E1217" s="321" t="s">
        <v>1454</v>
      </c>
    </row>
    <row r="1218" spans="1:5" x14ac:dyDescent="0.2">
      <c r="A1218" s="388"/>
      <c r="B1218" s="391"/>
      <c r="C1218" s="392"/>
      <c r="D1218" s="394"/>
      <c r="E1218" s="322" t="s">
        <v>1455</v>
      </c>
    </row>
    <row r="1219" spans="1:5" x14ac:dyDescent="0.2">
      <c r="A1219" s="379" t="s">
        <v>2048</v>
      </c>
      <c r="B1219" s="381"/>
      <c r="C1219" s="382"/>
      <c r="D1219" s="385" t="s">
        <v>60</v>
      </c>
      <c r="E1219" s="323" t="s">
        <v>1454</v>
      </c>
    </row>
    <row r="1220" spans="1:5" x14ac:dyDescent="0.2">
      <c r="A1220" s="380"/>
      <c r="B1220" s="383"/>
      <c r="C1220" s="384"/>
      <c r="D1220" s="386"/>
      <c r="E1220" s="324" t="s">
        <v>1455</v>
      </c>
    </row>
    <row r="1221" spans="1:5" x14ac:dyDescent="0.2">
      <c r="A1221" s="387" t="s">
        <v>2049</v>
      </c>
      <c r="B1221" s="389" t="s">
        <v>2050</v>
      </c>
      <c r="C1221" s="390"/>
      <c r="D1221" s="393" t="s">
        <v>60</v>
      </c>
      <c r="E1221" s="321" t="s">
        <v>1454</v>
      </c>
    </row>
    <row r="1222" spans="1:5" x14ac:dyDescent="0.2">
      <c r="A1222" s="388"/>
      <c r="B1222" s="391"/>
      <c r="C1222" s="392"/>
      <c r="D1222" s="394"/>
      <c r="E1222" s="322" t="s">
        <v>1455</v>
      </c>
    </row>
    <row r="1223" spans="1:5" x14ac:dyDescent="0.2">
      <c r="A1223" s="379" t="s">
        <v>1944</v>
      </c>
      <c r="B1223" s="381" t="s">
        <v>2050</v>
      </c>
      <c r="C1223" s="382"/>
      <c r="D1223" s="385" t="s">
        <v>60</v>
      </c>
      <c r="E1223" s="323" t="s">
        <v>1454</v>
      </c>
    </row>
    <row r="1224" spans="1:5" x14ac:dyDescent="0.2">
      <c r="A1224" s="380"/>
      <c r="B1224" s="383"/>
      <c r="C1224" s="384"/>
      <c r="D1224" s="386"/>
      <c r="E1224" s="324" t="s">
        <v>1455</v>
      </c>
    </row>
    <row r="1225" spans="1:5" x14ac:dyDescent="0.2">
      <c r="A1225" s="387" t="s">
        <v>2051</v>
      </c>
      <c r="B1225" s="389" t="s">
        <v>2050</v>
      </c>
      <c r="C1225" s="390"/>
      <c r="D1225" s="393" t="s">
        <v>60</v>
      </c>
      <c r="E1225" s="321" t="s">
        <v>1454</v>
      </c>
    </row>
    <row r="1226" spans="1:5" x14ac:dyDescent="0.2">
      <c r="A1226" s="388"/>
      <c r="B1226" s="391"/>
      <c r="C1226" s="392"/>
      <c r="D1226" s="394"/>
      <c r="E1226" s="322" t="s">
        <v>1455</v>
      </c>
    </row>
    <row r="1227" spans="1:5" x14ac:dyDescent="0.2">
      <c r="A1227" s="379" t="s">
        <v>2052</v>
      </c>
      <c r="B1227" s="381" t="s">
        <v>2050</v>
      </c>
      <c r="C1227" s="382"/>
      <c r="D1227" s="385" t="s">
        <v>60</v>
      </c>
      <c r="E1227" s="323" t="s">
        <v>1454</v>
      </c>
    </row>
    <row r="1228" spans="1:5" x14ac:dyDescent="0.2">
      <c r="A1228" s="380"/>
      <c r="B1228" s="383"/>
      <c r="C1228" s="384"/>
      <c r="D1228" s="386"/>
      <c r="E1228" s="324" t="s">
        <v>1455</v>
      </c>
    </row>
    <row r="1229" spans="1:5" x14ac:dyDescent="0.2">
      <c r="A1229" s="387" t="s">
        <v>2053</v>
      </c>
      <c r="B1229" s="389" t="s">
        <v>2050</v>
      </c>
      <c r="C1229" s="390"/>
      <c r="D1229" s="393" t="s">
        <v>60</v>
      </c>
      <c r="E1229" s="321" t="s">
        <v>1454</v>
      </c>
    </row>
    <row r="1230" spans="1:5" x14ac:dyDescent="0.2">
      <c r="A1230" s="388"/>
      <c r="B1230" s="391"/>
      <c r="C1230" s="392"/>
      <c r="D1230" s="394"/>
      <c r="E1230" s="322" t="s">
        <v>1455</v>
      </c>
    </row>
    <row r="1231" spans="1:5" x14ac:dyDescent="0.2">
      <c r="A1231" s="379" t="s">
        <v>2054</v>
      </c>
      <c r="B1231" s="381" t="s">
        <v>2050</v>
      </c>
      <c r="C1231" s="382"/>
      <c r="D1231" s="385" t="s">
        <v>60</v>
      </c>
      <c r="E1231" s="323" t="s">
        <v>1454</v>
      </c>
    </row>
    <row r="1232" spans="1:5" x14ac:dyDescent="0.2">
      <c r="A1232" s="380"/>
      <c r="B1232" s="383"/>
      <c r="C1232" s="384"/>
      <c r="D1232" s="386"/>
      <c r="E1232" s="324" t="s">
        <v>1455</v>
      </c>
    </row>
    <row r="1233" spans="1:5" x14ac:dyDescent="0.2">
      <c r="A1233" s="387" t="s">
        <v>2055</v>
      </c>
      <c r="B1233" s="389" t="s">
        <v>2050</v>
      </c>
      <c r="C1233" s="390"/>
      <c r="D1233" s="393" t="s">
        <v>60</v>
      </c>
      <c r="E1233" s="321" t="s">
        <v>1454</v>
      </c>
    </row>
    <row r="1234" spans="1:5" x14ac:dyDescent="0.2">
      <c r="A1234" s="388"/>
      <c r="B1234" s="391"/>
      <c r="C1234" s="392"/>
      <c r="D1234" s="394"/>
      <c r="E1234" s="322" t="s">
        <v>1455</v>
      </c>
    </row>
    <row r="1235" spans="1:5" x14ac:dyDescent="0.2">
      <c r="A1235" s="379" t="s">
        <v>2056</v>
      </c>
      <c r="B1235" s="381" t="s">
        <v>2050</v>
      </c>
      <c r="C1235" s="382"/>
      <c r="D1235" s="385" t="s">
        <v>60</v>
      </c>
      <c r="E1235" s="323" t="s">
        <v>1454</v>
      </c>
    </row>
    <row r="1236" spans="1:5" x14ac:dyDescent="0.2">
      <c r="A1236" s="380"/>
      <c r="B1236" s="383"/>
      <c r="C1236" s="384"/>
      <c r="D1236" s="386"/>
      <c r="E1236" s="324" t="s">
        <v>1455</v>
      </c>
    </row>
    <row r="1237" spans="1:5" x14ac:dyDescent="0.2">
      <c r="A1237" s="387" t="s">
        <v>2057</v>
      </c>
      <c r="B1237" s="389" t="s">
        <v>2050</v>
      </c>
      <c r="C1237" s="390"/>
      <c r="D1237" s="393" t="s">
        <v>60</v>
      </c>
      <c r="E1237" s="321" t="s">
        <v>1454</v>
      </c>
    </row>
    <row r="1238" spans="1:5" x14ac:dyDescent="0.2">
      <c r="A1238" s="388"/>
      <c r="B1238" s="391"/>
      <c r="C1238" s="392"/>
      <c r="D1238" s="394"/>
      <c r="E1238" s="322" t="s">
        <v>1455</v>
      </c>
    </row>
    <row r="1239" spans="1:5" x14ac:dyDescent="0.2">
      <c r="A1239" s="379" t="s">
        <v>1964</v>
      </c>
      <c r="B1239" s="381" t="s">
        <v>2050</v>
      </c>
      <c r="C1239" s="382"/>
      <c r="D1239" s="385" t="s">
        <v>60</v>
      </c>
      <c r="E1239" s="323" t="s">
        <v>1454</v>
      </c>
    </row>
    <row r="1240" spans="1:5" x14ac:dyDescent="0.2">
      <c r="A1240" s="380"/>
      <c r="B1240" s="383"/>
      <c r="C1240" s="384"/>
      <c r="D1240" s="386"/>
      <c r="E1240" s="324" t="s">
        <v>1455</v>
      </c>
    </row>
    <row r="1241" spans="1:5" x14ac:dyDescent="0.2">
      <c r="A1241" s="387" t="s">
        <v>2058</v>
      </c>
      <c r="B1241" s="389" t="s">
        <v>2050</v>
      </c>
      <c r="C1241" s="390"/>
      <c r="D1241" s="393" t="s">
        <v>60</v>
      </c>
      <c r="E1241" s="321" t="s">
        <v>1454</v>
      </c>
    </row>
    <row r="1242" spans="1:5" x14ac:dyDescent="0.2">
      <c r="A1242" s="388"/>
      <c r="B1242" s="391"/>
      <c r="C1242" s="392"/>
      <c r="D1242" s="394"/>
      <c r="E1242" s="322" t="s">
        <v>1455</v>
      </c>
    </row>
    <row r="1243" spans="1:5" x14ac:dyDescent="0.2">
      <c r="A1243" s="379" t="s">
        <v>2059</v>
      </c>
      <c r="B1243" s="381" t="s">
        <v>2050</v>
      </c>
      <c r="C1243" s="382"/>
      <c r="D1243" s="385" t="s">
        <v>60</v>
      </c>
      <c r="E1243" s="323" t="s">
        <v>1454</v>
      </c>
    </row>
    <row r="1244" spans="1:5" x14ac:dyDescent="0.2">
      <c r="A1244" s="380"/>
      <c r="B1244" s="383"/>
      <c r="C1244" s="384"/>
      <c r="D1244" s="386"/>
      <c r="E1244" s="324" t="s">
        <v>1455</v>
      </c>
    </row>
    <row r="1245" spans="1:5" x14ac:dyDescent="0.2">
      <c r="A1245" s="387" t="s">
        <v>2060</v>
      </c>
      <c r="B1245" s="389" t="s">
        <v>2050</v>
      </c>
      <c r="C1245" s="390"/>
      <c r="D1245" s="393" t="s">
        <v>60</v>
      </c>
      <c r="E1245" s="321" t="s">
        <v>1454</v>
      </c>
    </row>
    <row r="1246" spans="1:5" x14ac:dyDescent="0.2">
      <c r="A1246" s="388"/>
      <c r="B1246" s="391"/>
      <c r="C1246" s="392"/>
      <c r="D1246" s="394"/>
      <c r="E1246" s="322" t="s">
        <v>1455</v>
      </c>
    </row>
    <row r="1247" spans="1:5" x14ac:dyDescent="0.2">
      <c r="A1247" s="379" t="s">
        <v>2061</v>
      </c>
      <c r="B1247" s="381" t="s">
        <v>2050</v>
      </c>
      <c r="C1247" s="382"/>
      <c r="D1247" s="385" t="s">
        <v>60</v>
      </c>
      <c r="E1247" s="323" t="s">
        <v>1454</v>
      </c>
    </row>
    <row r="1248" spans="1:5" x14ac:dyDescent="0.2">
      <c r="A1248" s="380"/>
      <c r="B1248" s="383"/>
      <c r="C1248" s="384"/>
      <c r="D1248" s="386"/>
      <c r="E1248" s="324" t="s">
        <v>1455</v>
      </c>
    </row>
    <row r="1249" spans="1:5" x14ac:dyDescent="0.2">
      <c r="A1249" s="387" t="s">
        <v>2062</v>
      </c>
      <c r="B1249" s="389" t="s">
        <v>2050</v>
      </c>
      <c r="C1249" s="390"/>
      <c r="D1249" s="393" t="s">
        <v>60</v>
      </c>
      <c r="E1249" s="321" t="s">
        <v>1454</v>
      </c>
    </row>
    <row r="1250" spans="1:5" x14ac:dyDescent="0.2">
      <c r="A1250" s="388"/>
      <c r="B1250" s="391"/>
      <c r="C1250" s="392"/>
      <c r="D1250" s="394"/>
      <c r="E1250" s="322" t="s">
        <v>1455</v>
      </c>
    </row>
    <row r="1251" spans="1:5" x14ac:dyDescent="0.2">
      <c r="A1251" s="379" t="s">
        <v>2063</v>
      </c>
      <c r="B1251" s="381" t="s">
        <v>2050</v>
      </c>
      <c r="C1251" s="382"/>
      <c r="D1251" s="385" t="s">
        <v>60</v>
      </c>
      <c r="E1251" s="323" t="s">
        <v>1454</v>
      </c>
    </row>
    <row r="1252" spans="1:5" x14ac:dyDescent="0.2">
      <c r="A1252" s="380"/>
      <c r="B1252" s="383"/>
      <c r="C1252" s="384"/>
      <c r="D1252" s="386"/>
      <c r="E1252" s="324" t="s">
        <v>1455</v>
      </c>
    </row>
    <row r="1253" spans="1:5" x14ac:dyDescent="0.2">
      <c r="A1253" s="387" t="s">
        <v>2064</v>
      </c>
      <c r="B1253" s="389" t="s">
        <v>2050</v>
      </c>
      <c r="C1253" s="390"/>
      <c r="D1253" s="393" t="s">
        <v>60</v>
      </c>
      <c r="E1253" s="321" t="s">
        <v>1454</v>
      </c>
    </row>
    <row r="1254" spans="1:5" x14ac:dyDescent="0.2">
      <c r="A1254" s="388"/>
      <c r="B1254" s="391"/>
      <c r="C1254" s="392"/>
      <c r="D1254" s="394"/>
      <c r="E1254" s="322" t="s">
        <v>1455</v>
      </c>
    </row>
    <row r="1255" spans="1:5" x14ac:dyDescent="0.2">
      <c r="A1255" s="379" t="s">
        <v>2065</v>
      </c>
      <c r="B1255" s="381" t="s">
        <v>2066</v>
      </c>
      <c r="C1255" s="382"/>
      <c r="D1255" s="385" t="s">
        <v>60</v>
      </c>
      <c r="E1255" s="323" t="s">
        <v>1454</v>
      </c>
    </row>
    <row r="1256" spans="1:5" x14ac:dyDescent="0.2">
      <c r="A1256" s="380"/>
      <c r="B1256" s="383"/>
      <c r="C1256" s="384"/>
      <c r="D1256" s="386"/>
      <c r="E1256" s="324" t="s">
        <v>1455</v>
      </c>
    </row>
    <row r="1257" spans="1:5" x14ac:dyDescent="0.2">
      <c r="A1257" s="387" t="s">
        <v>2067</v>
      </c>
      <c r="B1257" s="389" t="s">
        <v>2066</v>
      </c>
      <c r="C1257" s="390"/>
      <c r="D1257" s="393" t="s">
        <v>60</v>
      </c>
      <c r="E1257" s="321" t="s">
        <v>1454</v>
      </c>
    </row>
    <row r="1258" spans="1:5" x14ac:dyDescent="0.2">
      <c r="A1258" s="388"/>
      <c r="B1258" s="391"/>
      <c r="C1258" s="392"/>
      <c r="D1258" s="394"/>
      <c r="E1258" s="322" t="s">
        <v>1455</v>
      </c>
    </row>
    <row r="1259" spans="1:5" x14ac:dyDescent="0.2">
      <c r="A1259" s="379" t="s">
        <v>2068</v>
      </c>
      <c r="B1259" s="381" t="s">
        <v>2066</v>
      </c>
      <c r="C1259" s="382"/>
      <c r="D1259" s="385" t="s">
        <v>60</v>
      </c>
      <c r="E1259" s="323" t="s">
        <v>1454</v>
      </c>
    </row>
    <row r="1260" spans="1:5" x14ac:dyDescent="0.2">
      <c r="A1260" s="380"/>
      <c r="B1260" s="383"/>
      <c r="C1260" s="384"/>
      <c r="D1260" s="386"/>
      <c r="E1260" s="324" t="s">
        <v>1455</v>
      </c>
    </row>
    <row r="1261" spans="1:5" x14ac:dyDescent="0.2">
      <c r="A1261" s="387" t="s">
        <v>2069</v>
      </c>
      <c r="B1261" s="389" t="s">
        <v>2066</v>
      </c>
      <c r="C1261" s="390"/>
      <c r="D1261" s="393" t="s">
        <v>60</v>
      </c>
      <c r="E1261" s="321" t="s">
        <v>1454</v>
      </c>
    </row>
    <row r="1262" spans="1:5" x14ac:dyDescent="0.2">
      <c r="A1262" s="388"/>
      <c r="B1262" s="391"/>
      <c r="C1262" s="392"/>
      <c r="D1262" s="394"/>
      <c r="E1262" s="322" t="s">
        <v>1455</v>
      </c>
    </row>
    <row r="1263" spans="1:5" x14ac:dyDescent="0.2">
      <c r="A1263" s="379" t="s">
        <v>2070</v>
      </c>
      <c r="B1263" s="381" t="s">
        <v>2066</v>
      </c>
      <c r="C1263" s="382"/>
      <c r="D1263" s="385" t="s">
        <v>60</v>
      </c>
      <c r="E1263" s="323" t="s">
        <v>1454</v>
      </c>
    </row>
    <row r="1264" spans="1:5" x14ac:dyDescent="0.2">
      <c r="A1264" s="380"/>
      <c r="B1264" s="383"/>
      <c r="C1264" s="384"/>
      <c r="D1264" s="386"/>
      <c r="E1264" s="324" t="s">
        <v>1455</v>
      </c>
    </row>
    <row r="1265" spans="1:5" x14ac:dyDescent="0.2">
      <c r="A1265" s="387" t="s">
        <v>2071</v>
      </c>
      <c r="B1265" s="389" t="s">
        <v>2066</v>
      </c>
      <c r="C1265" s="390"/>
      <c r="D1265" s="393" t="s">
        <v>60</v>
      </c>
      <c r="E1265" s="321" t="s">
        <v>1454</v>
      </c>
    </row>
    <row r="1266" spans="1:5" x14ac:dyDescent="0.2">
      <c r="A1266" s="388"/>
      <c r="B1266" s="391"/>
      <c r="C1266" s="392"/>
      <c r="D1266" s="394"/>
      <c r="E1266" s="322" t="s">
        <v>2072</v>
      </c>
    </row>
    <row r="1267" spans="1:5" x14ac:dyDescent="0.2">
      <c r="A1267" s="379" t="s">
        <v>2073</v>
      </c>
      <c r="B1267" s="381" t="s">
        <v>2066</v>
      </c>
      <c r="C1267" s="382"/>
      <c r="D1267" s="385" t="s">
        <v>60</v>
      </c>
      <c r="E1267" s="323" t="s">
        <v>1454</v>
      </c>
    </row>
    <row r="1268" spans="1:5" x14ac:dyDescent="0.2">
      <c r="A1268" s="380"/>
      <c r="B1268" s="383"/>
      <c r="C1268" s="384"/>
      <c r="D1268" s="386"/>
      <c r="E1268" s="324" t="s">
        <v>1455</v>
      </c>
    </row>
    <row r="1269" spans="1:5" x14ac:dyDescent="0.2">
      <c r="A1269" s="387" t="s">
        <v>2074</v>
      </c>
      <c r="B1269" s="389" t="s">
        <v>2066</v>
      </c>
      <c r="C1269" s="390"/>
      <c r="D1269" s="393" t="s">
        <v>60</v>
      </c>
      <c r="E1269" s="321" t="s">
        <v>1454</v>
      </c>
    </row>
    <row r="1270" spans="1:5" x14ac:dyDescent="0.2">
      <c r="A1270" s="388"/>
      <c r="B1270" s="391"/>
      <c r="C1270" s="392"/>
      <c r="D1270" s="394"/>
      <c r="E1270" s="322" t="s">
        <v>2072</v>
      </c>
    </row>
    <row r="1271" spans="1:5" x14ac:dyDescent="0.2">
      <c r="A1271" s="379" t="s">
        <v>2075</v>
      </c>
      <c r="B1271" s="381" t="s">
        <v>2066</v>
      </c>
      <c r="C1271" s="382"/>
      <c r="D1271" s="385" t="s">
        <v>60</v>
      </c>
      <c r="E1271" s="323" t="s">
        <v>1454</v>
      </c>
    </row>
    <row r="1272" spans="1:5" x14ac:dyDescent="0.2">
      <c r="A1272" s="380"/>
      <c r="B1272" s="383"/>
      <c r="C1272" s="384"/>
      <c r="D1272" s="386"/>
      <c r="E1272" s="324" t="s">
        <v>1455</v>
      </c>
    </row>
    <row r="1273" spans="1:5" x14ac:dyDescent="0.2">
      <c r="A1273" s="387" t="s">
        <v>2076</v>
      </c>
      <c r="B1273" s="389" t="s">
        <v>2066</v>
      </c>
      <c r="C1273" s="390"/>
      <c r="D1273" s="393" t="s">
        <v>60</v>
      </c>
      <c r="E1273" s="321" t="s">
        <v>1454</v>
      </c>
    </row>
    <row r="1274" spans="1:5" x14ac:dyDescent="0.2">
      <c r="A1274" s="388"/>
      <c r="B1274" s="391"/>
      <c r="C1274" s="392"/>
      <c r="D1274" s="394"/>
      <c r="E1274" s="322" t="s">
        <v>1455</v>
      </c>
    </row>
    <row r="1275" spans="1:5" x14ac:dyDescent="0.2">
      <c r="A1275" s="379" t="s">
        <v>2077</v>
      </c>
      <c r="B1275" s="381" t="s">
        <v>2078</v>
      </c>
      <c r="C1275" s="382"/>
      <c r="D1275" s="385" t="s">
        <v>60</v>
      </c>
      <c r="E1275" s="323" t="s">
        <v>1454</v>
      </c>
    </row>
    <row r="1276" spans="1:5" x14ac:dyDescent="0.2">
      <c r="A1276" s="380"/>
      <c r="B1276" s="383"/>
      <c r="C1276" s="384"/>
      <c r="D1276" s="386"/>
      <c r="E1276" s="324" t="s">
        <v>1455</v>
      </c>
    </row>
    <row r="1277" spans="1:5" x14ac:dyDescent="0.2">
      <c r="A1277" s="387" t="s">
        <v>2079</v>
      </c>
      <c r="B1277" s="389" t="s">
        <v>2078</v>
      </c>
      <c r="C1277" s="390"/>
      <c r="D1277" s="393" t="s">
        <v>60</v>
      </c>
      <c r="E1277" s="321" t="s">
        <v>1454</v>
      </c>
    </row>
    <row r="1278" spans="1:5" x14ac:dyDescent="0.2">
      <c r="A1278" s="388"/>
      <c r="B1278" s="391"/>
      <c r="C1278" s="392"/>
      <c r="D1278" s="394"/>
      <c r="E1278" s="322" t="s">
        <v>1455</v>
      </c>
    </row>
    <row r="1279" spans="1:5" x14ac:dyDescent="0.2">
      <c r="A1279" s="379" t="s">
        <v>2080</v>
      </c>
      <c r="B1279" s="381" t="s">
        <v>2078</v>
      </c>
      <c r="C1279" s="382"/>
      <c r="D1279" s="385" t="s">
        <v>60</v>
      </c>
      <c r="E1279" s="323" t="s">
        <v>1454</v>
      </c>
    </row>
    <row r="1280" spans="1:5" x14ac:dyDescent="0.2">
      <c r="A1280" s="380"/>
      <c r="B1280" s="383"/>
      <c r="C1280" s="384"/>
      <c r="D1280" s="386"/>
      <c r="E1280" s="324" t="s">
        <v>1455</v>
      </c>
    </row>
    <row r="1281" spans="1:5" x14ac:dyDescent="0.2">
      <c r="A1281" s="387" t="s">
        <v>2081</v>
      </c>
      <c r="B1281" s="389" t="s">
        <v>2078</v>
      </c>
      <c r="C1281" s="390"/>
      <c r="D1281" s="393" t="s">
        <v>60</v>
      </c>
      <c r="E1281" s="321" t="s">
        <v>1454</v>
      </c>
    </row>
    <row r="1282" spans="1:5" x14ac:dyDescent="0.2">
      <c r="A1282" s="388"/>
      <c r="B1282" s="391"/>
      <c r="C1282" s="392"/>
      <c r="D1282" s="394"/>
      <c r="E1282" s="322" t="s">
        <v>1455</v>
      </c>
    </row>
    <row r="1283" spans="1:5" x14ac:dyDescent="0.2">
      <c r="A1283" s="379" t="s">
        <v>2082</v>
      </c>
      <c r="B1283" s="381" t="s">
        <v>2078</v>
      </c>
      <c r="C1283" s="382"/>
      <c r="D1283" s="385" t="s">
        <v>60</v>
      </c>
      <c r="E1283" s="323" t="s">
        <v>1454</v>
      </c>
    </row>
    <row r="1284" spans="1:5" x14ac:dyDescent="0.2">
      <c r="A1284" s="380"/>
      <c r="B1284" s="383"/>
      <c r="C1284" s="384"/>
      <c r="D1284" s="386"/>
      <c r="E1284" s="324" t="s">
        <v>1455</v>
      </c>
    </row>
    <row r="1285" spans="1:5" x14ac:dyDescent="0.2">
      <c r="A1285" s="387" t="s">
        <v>2083</v>
      </c>
      <c r="B1285" s="389" t="s">
        <v>2078</v>
      </c>
      <c r="C1285" s="390"/>
      <c r="D1285" s="393" t="s">
        <v>60</v>
      </c>
      <c r="E1285" s="321" t="s">
        <v>1454</v>
      </c>
    </row>
    <row r="1286" spans="1:5" x14ac:dyDescent="0.2">
      <c r="A1286" s="388"/>
      <c r="B1286" s="391"/>
      <c r="C1286" s="392"/>
      <c r="D1286" s="394"/>
      <c r="E1286" s="322" t="s">
        <v>1455</v>
      </c>
    </row>
    <row r="1287" spans="1:5" x14ac:dyDescent="0.2">
      <c r="A1287" s="379" t="s">
        <v>2084</v>
      </c>
      <c r="B1287" s="381" t="s">
        <v>2078</v>
      </c>
      <c r="C1287" s="382"/>
      <c r="D1287" s="385" t="s">
        <v>60</v>
      </c>
      <c r="E1287" s="323" t="s">
        <v>1454</v>
      </c>
    </row>
    <row r="1288" spans="1:5" x14ac:dyDescent="0.2">
      <c r="A1288" s="380"/>
      <c r="B1288" s="383"/>
      <c r="C1288" s="384"/>
      <c r="D1288" s="386"/>
      <c r="E1288" s="324" t="s">
        <v>1455</v>
      </c>
    </row>
    <row r="1289" spans="1:5" x14ac:dyDescent="0.2">
      <c r="A1289" s="387" t="s">
        <v>2085</v>
      </c>
      <c r="B1289" s="389" t="s">
        <v>2050</v>
      </c>
      <c r="C1289" s="390"/>
      <c r="D1289" s="393" t="s">
        <v>60</v>
      </c>
      <c r="E1289" s="321" t="s">
        <v>1454</v>
      </c>
    </row>
    <row r="1290" spans="1:5" x14ac:dyDescent="0.2">
      <c r="A1290" s="388"/>
      <c r="B1290" s="391"/>
      <c r="C1290" s="392"/>
      <c r="D1290" s="394"/>
      <c r="E1290" s="322" t="s">
        <v>1455</v>
      </c>
    </row>
    <row r="1291" spans="1:5" x14ac:dyDescent="0.2">
      <c r="A1291" s="379" t="s">
        <v>2086</v>
      </c>
      <c r="B1291" s="381" t="s">
        <v>2078</v>
      </c>
      <c r="C1291" s="382"/>
      <c r="D1291" s="385" t="s">
        <v>60</v>
      </c>
      <c r="E1291" s="323" t="s">
        <v>1454</v>
      </c>
    </row>
    <row r="1292" spans="1:5" x14ac:dyDescent="0.2">
      <c r="A1292" s="380"/>
      <c r="B1292" s="383"/>
      <c r="C1292" s="384"/>
      <c r="D1292" s="386"/>
      <c r="E1292" s="324" t="s">
        <v>1455</v>
      </c>
    </row>
    <row r="1293" spans="1:5" x14ac:dyDescent="0.2">
      <c r="A1293" s="387" t="s">
        <v>2087</v>
      </c>
      <c r="B1293" s="389" t="s">
        <v>2078</v>
      </c>
      <c r="C1293" s="390"/>
      <c r="D1293" s="393" t="s">
        <v>60</v>
      </c>
      <c r="E1293" s="321" t="s">
        <v>1454</v>
      </c>
    </row>
    <row r="1294" spans="1:5" x14ac:dyDescent="0.2">
      <c r="A1294" s="388"/>
      <c r="B1294" s="391"/>
      <c r="C1294" s="392"/>
      <c r="D1294" s="394"/>
      <c r="E1294" s="322" t="s">
        <v>1455</v>
      </c>
    </row>
    <row r="1295" spans="1:5" x14ac:dyDescent="0.2">
      <c r="A1295" s="379" t="s">
        <v>2088</v>
      </c>
      <c r="B1295" s="381" t="s">
        <v>2078</v>
      </c>
      <c r="C1295" s="382"/>
      <c r="D1295" s="385" t="s">
        <v>60</v>
      </c>
      <c r="E1295" s="323" t="s">
        <v>1454</v>
      </c>
    </row>
    <row r="1296" spans="1:5" x14ac:dyDescent="0.2">
      <c r="A1296" s="380"/>
      <c r="B1296" s="383"/>
      <c r="C1296" s="384"/>
      <c r="D1296" s="386"/>
      <c r="E1296" s="324" t="s">
        <v>1455</v>
      </c>
    </row>
    <row r="1297" spans="1:5" x14ac:dyDescent="0.2">
      <c r="A1297" s="387" t="s">
        <v>2089</v>
      </c>
      <c r="B1297" s="389" t="s">
        <v>2078</v>
      </c>
      <c r="C1297" s="390"/>
      <c r="D1297" s="393" t="s">
        <v>60</v>
      </c>
      <c r="E1297" s="321" t="s">
        <v>1454</v>
      </c>
    </row>
    <row r="1298" spans="1:5" x14ac:dyDescent="0.2">
      <c r="A1298" s="388"/>
      <c r="B1298" s="391"/>
      <c r="C1298" s="392"/>
      <c r="D1298" s="394"/>
      <c r="E1298" s="322" t="s">
        <v>1455</v>
      </c>
    </row>
    <row r="1299" spans="1:5" x14ac:dyDescent="0.2">
      <c r="A1299" s="379" t="s">
        <v>2090</v>
      </c>
      <c r="B1299" s="381" t="s">
        <v>2078</v>
      </c>
      <c r="C1299" s="382"/>
      <c r="D1299" s="385" t="s">
        <v>60</v>
      </c>
      <c r="E1299" s="323" t="s">
        <v>1454</v>
      </c>
    </row>
    <row r="1300" spans="1:5" x14ac:dyDescent="0.2">
      <c r="A1300" s="380"/>
      <c r="B1300" s="383"/>
      <c r="C1300" s="384"/>
      <c r="D1300" s="386"/>
      <c r="E1300" s="324" t="s">
        <v>1455</v>
      </c>
    </row>
    <row r="1301" spans="1:5" x14ac:dyDescent="0.2">
      <c r="A1301" s="387" t="s">
        <v>2091</v>
      </c>
      <c r="B1301" s="389" t="s">
        <v>2078</v>
      </c>
      <c r="C1301" s="390"/>
      <c r="D1301" s="393" t="s">
        <v>60</v>
      </c>
      <c r="E1301" s="321" t="s">
        <v>1454</v>
      </c>
    </row>
    <row r="1302" spans="1:5" x14ac:dyDescent="0.2">
      <c r="A1302" s="388"/>
      <c r="B1302" s="391"/>
      <c r="C1302" s="392"/>
      <c r="D1302" s="394"/>
      <c r="E1302" s="322" t="s">
        <v>1455</v>
      </c>
    </row>
    <row r="1303" spans="1:5" x14ac:dyDescent="0.2">
      <c r="A1303" s="379" t="s">
        <v>2092</v>
      </c>
      <c r="B1303" s="381" t="s">
        <v>2078</v>
      </c>
      <c r="C1303" s="382"/>
      <c r="D1303" s="385" t="s">
        <v>60</v>
      </c>
      <c r="E1303" s="323" t="s">
        <v>1454</v>
      </c>
    </row>
    <row r="1304" spans="1:5" x14ac:dyDescent="0.2">
      <c r="A1304" s="380"/>
      <c r="B1304" s="383"/>
      <c r="C1304" s="384"/>
      <c r="D1304" s="386"/>
      <c r="E1304" s="324" t="s">
        <v>1455</v>
      </c>
    </row>
    <row r="1305" spans="1:5" x14ac:dyDescent="0.2">
      <c r="A1305" s="387" t="s">
        <v>2093</v>
      </c>
      <c r="B1305" s="389" t="s">
        <v>2094</v>
      </c>
      <c r="C1305" s="390"/>
      <c r="D1305" s="393" t="s">
        <v>60</v>
      </c>
      <c r="E1305" s="321" t="s">
        <v>1454</v>
      </c>
    </row>
    <row r="1306" spans="1:5" x14ac:dyDescent="0.2">
      <c r="A1306" s="388"/>
      <c r="B1306" s="391"/>
      <c r="C1306" s="392"/>
      <c r="D1306" s="394"/>
      <c r="E1306" s="322" t="s">
        <v>1455</v>
      </c>
    </row>
    <row r="1307" spans="1:5" x14ac:dyDescent="0.2">
      <c r="A1307" s="379" t="s">
        <v>2095</v>
      </c>
      <c r="B1307" s="381" t="s">
        <v>2094</v>
      </c>
      <c r="C1307" s="382"/>
      <c r="D1307" s="385" t="s">
        <v>60</v>
      </c>
      <c r="E1307" s="323" t="s">
        <v>1454</v>
      </c>
    </row>
    <row r="1308" spans="1:5" x14ac:dyDescent="0.2">
      <c r="A1308" s="380"/>
      <c r="B1308" s="383"/>
      <c r="C1308" s="384"/>
      <c r="D1308" s="386"/>
      <c r="E1308" s="324" t="s">
        <v>1455</v>
      </c>
    </row>
    <row r="1309" spans="1:5" x14ac:dyDescent="0.2">
      <c r="A1309" s="387" t="s">
        <v>2096</v>
      </c>
      <c r="B1309" s="389" t="s">
        <v>2097</v>
      </c>
      <c r="C1309" s="390"/>
      <c r="D1309" s="393" t="s">
        <v>60</v>
      </c>
      <c r="E1309" s="321" t="s">
        <v>1454</v>
      </c>
    </row>
    <row r="1310" spans="1:5" x14ac:dyDescent="0.2">
      <c r="A1310" s="388"/>
      <c r="B1310" s="391"/>
      <c r="C1310" s="392"/>
      <c r="D1310" s="394"/>
      <c r="E1310" s="322" t="s">
        <v>1455</v>
      </c>
    </row>
    <row r="1311" spans="1:5" x14ac:dyDescent="0.2">
      <c r="A1311" s="379" t="s">
        <v>2098</v>
      </c>
      <c r="B1311" s="381" t="s">
        <v>2097</v>
      </c>
      <c r="C1311" s="382"/>
      <c r="D1311" s="385" t="s">
        <v>60</v>
      </c>
      <c r="E1311" s="323" t="s">
        <v>1454</v>
      </c>
    </row>
    <row r="1312" spans="1:5" x14ac:dyDescent="0.2">
      <c r="A1312" s="380"/>
      <c r="B1312" s="383"/>
      <c r="C1312" s="384"/>
      <c r="D1312" s="386"/>
      <c r="E1312" s="324" t="s">
        <v>1455</v>
      </c>
    </row>
    <row r="1313" spans="1:5" x14ac:dyDescent="0.2">
      <c r="A1313" s="387" t="s">
        <v>2099</v>
      </c>
      <c r="B1313" s="389" t="s">
        <v>2097</v>
      </c>
      <c r="C1313" s="390"/>
      <c r="D1313" s="393" t="s">
        <v>60</v>
      </c>
      <c r="E1313" s="321" t="s">
        <v>1454</v>
      </c>
    </row>
    <row r="1314" spans="1:5" x14ac:dyDescent="0.2">
      <c r="A1314" s="388"/>
      <c r="B1314" s="391"/>
      <c r="C1314" s="392"/>
      <c r="D1314" s="394"/>
      <c r="E1314" s="322" t="s">
        <v>1455</v>
      </c>
    </row>
    <row r="1315" spans="1:5" x14ac:dyDescent="0.2">
      <c r="A1315" s="379" t="s">
        <v>2100</v>
      </c>
      <c r="B1315" s="381" t="s">
        <v>2097</v>
      </c>
      <c r="C1315" s="382"/>
      <c r="D1315" s="385" t="s">
        <v>60</v>
      </c>
      <c r="E1315" s="323" t="s">
        <v>1454</v>
      </c>
    </row>
    <row r="1316" spans="1:5" x14ac:dyDescent="0.2">
      <c r="A1316" s="380"/>
      <c r="B1316" s="383"/>
      <c r="C1316" s="384"/>
      <c r="D1316" s="386"/>
      <c r="E1316" s="324" t="s">
        <v>1455</v>
      </c>
    </row>
    <row r="1317" spans="1:5" x14ac:dyDescent="0.2">
      <c r="A1317" s="387" t="s">
        <v>2101</v>
      </c>
      <c r="B1317" s="389" t="s">
        <v>2094</v>
      </c>
      <c r="C1317" s="390"/>
      <c r="D1317" s="393" t="s">
        <v>60</v>
      </c>
      <c r="E1317" s="321" t="s">
        <v>1454</v>
      </c>
    </row>
    <row r="1318" spans="1:5" x14ac:dyDescent="0.2">
      <c r="A1318" s="388"/>
      <c r="B1318" s="391"/>
      <c r="C1318" s="392"/>
      <c r="D1318" s="394"/>
      <c r="E1318" s="322" t="s">
        <v>1455</v>
      </c>
    </row>
    <row r="1319" spans="1:5" x14ac:dyDescent="0.2">
      <c r="A1319" s="379" t="s">
        <v>2102</v>
      </c>
      <c r="B1319" s="381" t="s">
        <v>2094</v>
      </c>
      <c r="C1319" s="382"/>
      <c r="D1319" s="385" t="s">
        <v>60</v>
      </c>
      <c r="E1319" s="323" t="s">
        <v>1454</v>
      </c>
    </row>
    <row r="1320" spans="1:5" x14ac:dyDescent="0.2">
      <c r="A1320" s="380"/>
      <c r="B1320" s="383"/>
      <c r="C1320" s="384"/>
      <c r="D1320" s="386"/>
      <c r="E1320" s="324" t="s">
        <v>1455</v>
      </c>
    </row>
    <row r="1321" spans="1:5" x14ac:dyDescent="0.2">
      <c r="A1321" s="387" t="s">
        <v>2103</v>
      </c>
      <c r="B1321" s="389" t="s">
        <v>2094</v>
      </c>
      <c r="C1321" s="390"/>
      <c r="D1321" s="393" t="s">
        <v>60</v>
      </c>
      <c r="E1321" s="321" t="s">
        <v>1454</v>
      </c>
    </row>
    <row r="1322" spans="1:5" x14ac:dyDescent="0.2">
      <c r="A1322" s="388"/>
      <c r="B1322" s="391"/>
      <c r="C1322" s="392"/>
      <c r="D1322" s="394"/>
      <c r="E1322" s="322" t="s">
        <v>1455</v>
      </c>
    </row>
    <row r="1323" spans="1:5" x14ac:dyDescent="0.2">
      <c r="A1323" s="379" t="s">
        <v>2104</v>
      </c>
      <c r="B1323" s="381" t="s">
        <v>2105</v>
      </c>
      <c r="C1323" s="382"/>
      <c r="D1323" s="385" t="s">
        <v>60</v>
      </c>
      <c r="E1323" s="323" t="s">
        <v>1454</v>
      </c>
    </row>
    <row r="1324" spans="1:5" x14ac:dyDescent="0.2">
      <c r="A1324" s="380"/>
      <c r="B1324" s="383"/>
      <c r="C1324" s="384"/>
      <c r="D1324" s="386"/>
      <c r="E1324" s="324" t="s">
        <v>1455</v>
      </c>
    </row>
    <row r="1325" spans="1:5" x14ac:dyDescent="0.2">
      <c r="A1325" s="387" t="s">
        <v>2106</v>
      </c>
      <c r="B1325" s="389" t="s">
        <v>2105</v>
      </c>
      <c r="C1325" s="390"/>
      <c r="D1325" s="393" t="s">
        <v>60</v>
      </c>
      <c r="E1325" s="321" t="s">
        <v>1454</v>
      </c>
    </row>
    <row r="1326" spans="1:5" x14ac:dyDescent="0.2">
      <c r="A1326" s="388"/>
      <c r="B1326" s="391"/>
      <c r="C1326" s="392"/>
      <c r="D1326" s="394"/>
      <c r="E1326" s="322" t="s">
        <v>1455</v>
      </c>
    </row>
    <row r="1327" spans="1:5" x14ac:dyDescent="0.2">
      <c r="A1327" s="379" t="s">
        <v>2107</v>
      </c>
      <c r="B1327" s="381" t="s">
        <v>2105</v>
      </c>
      <c r="C1327" s="382"/>
      <c r="D1327" s="385" t="s">
        <v>60</v>
      </c>
      <c r="E1327" s="323" t="s">
        <v>1454</v>
      </c>
    </row>
    <row r="1328" spans="1:5" x14ac:dyDescent="0.2">
      <c r="A1328" s="380"/>
      <c r="B1328" s="383"/>
      <c r="C1328" s="384"/>
      <c r="D1328" s="386"/>
      <c r="E1328" s="324" t="s">
        <v>1455</v>
      </c>
    </row>
    <row r="1329" spans="1:5" x14ac:dyDescent="0.2">
      <c r="A1329" s="387" t="s">
        <v>2108</v>
      </c>
      <c r="B1329" s="389" t="s">
        <v>2105</v>
      </c>
      <c r="C1329" s="390"/>
      <c r="D1329" s="393" t="s">
        <v>60</v>
      </c>
      <c r="E1329" s="321" t="s">
        <v>1454</v>
      </c>
    </row>
    <row r="1330" spans="1:5" x14ac:dyDescent="0.2">
      <c r="A1330" s="388"/>
      <c r="B1330" s="391"/>
      <c r="C1330" s="392"/>
      <c r="D1330" s="394"/>
      <c r="E1330" s="322" t="s">
        <v>1455</v>
      </c>
    </row>
    <row r="1331" spans="1:5" x14ac:dyDescent="0.2">
      <c r="A1331" s="379" t="s">
        <v>2109</v>
      </c>
      <c r="B1331" s="381" t="s">
        <v>2105</v>
      </c>
      <c r="C1331" s="382"/>
      <c r="D1331" s="385" t="s">
        <v>60</v>
      </c>
      <c r="E1331" s="323" t="s">
        <v>1454</v>
      </c>
    </row>
    <row r="1332" spans="1:5" x14ac:dyDescent="0.2">
      <c r="A1332" s="380"/>
      <c r="B1332" s="383"/>
      <c r="C1332" s="384"/>
      <c r="D1332" s="386"/>
      <c r="E1332" s="324" t="s">
        <v>1455</v>
      </c>
    </row>
    <row r="1333" spans="1:5" x14ac:dyDescent="0.2">
      <c r="A1333" s="387" t="s">
        <v>2110</v>
      </c>
      <c r="B1333" s="389" t="s">
        <v>2111</v>
      </c>
      <c r="C1333" s="390"/>
      <c r="D1333" s="393" t="s">
        <v>60</v>
      </c>
      <c r="E1333" s="321" t="s">
        <v>1454</v>
      </c>
    </row>
    <row r="1334" spans="1:5" x14ac:dyDescent="0.2">
      <c r="A1334" s="388"/>
      <c r="B1334" s="391"/>
      <c r="C1334" s="392"/>
      <c r="D1334" s="394"/>
      <c r="E1334" s="322" t="s">
        <v>1455</v>
      </c>
    </row>
    <row r="1335" spans="1:5" x14ac:dyDescent="0.2">
      <c r="A1335" s="379" t="s">
        <v>2112</v>
      </c>
      <c r="B1335" s="381" t="s">
        <v>2111</v>
      </c>
      <c r="C1335" s="382"/>
      <c r="D1335" s="385" t="s">
        <v>60</v>
      </c>
      <c r="E1335" s="323" t="s">
        <v>1454</v>
      </c>
    </row>
    <row r="1336" spans="1:5" x14ac:dyDescent="0.2">
      <c r="A1336" s="380"/>
      <c r="B1336" s="383"/>
      <c r="C1336" s="384"/>
      <c r="D1336" s="386"/>
      <c r="E1336" s="324" t="s">
        <v>1455</v>
      </c>
    </row>
    <row r="1337" spans="1:5" x14ac:dyDescent="0.2">
      <c r="A1337" s="387" t="s">
        <v>2113</v>
      </c>
      <c r="B1337" s="389" t="s">
        <v>2111</v>
      </c>
      <c r="C1337" s="390"/>
      <c r="D1337" s="393" t="s">
        <v>60</v>
      </c>
      <c r="E1337" s="321" t="s">
        <v>1454</v>
      </c>
    </row>
    <row r="1338" spans="1:5" x14ac:dyDescent="0.2">
      <c r="A1338" s="388"/>
      <c r="B1338" s="391"/>
      <c r="C1338" s="392"/>
      <c r="D1338" s="394"/>
      <c r="E1338" s="322" t="s">
        <v>1455</v>
      </c>
    </row>
    <row r="1339" spans="1:5" x14ac:dyDescent="0.2">
      <c r="A1339" s="379" t="s">
        <v>2114</v>
      </c>
      <c r="B1339" s="381" t="s">
        <v>2115</v>
      </c>
      <c r="C1339" s="382"/>
      <c r="D1339" s="385" t="s">
        <v>60</v>
      </c>
      <c r="E1339" s="323" t="s">
        <v>1454</v>
      </c>
    </row>
    <row r="1340" spans="1:5" x14ac:dyDescent="0.2">
      <c r="A1340" s="380"/>
      <c r="B1340" s="383"/>
      <c r="C1340" s="384"/>
      <c r="D1340" s="386"/>
      <c r="E1340" s="324" t="s">
        <v>1455</v>
      </c>
    </row>
    <row r="1341" spans="1:5" x14ac:dyDescent="0.2">
      <c r="A1341" s="387" t="s">
        <v>2116</v>
      </c>
      <c r="B1341" s="389" t="s">
        <v>2115</v>
      </c>
      <c r="C1341" s="390"/>
      <c r="D1341" s="393" t="s">
        <v>60</v>
      </c>
      <c r="E1341" s="321" t="s">
        <v>1454</v>
      </c>
    </row>
    <row r="1342" spans="1:5" x14ac:dyDescent="0.2">
      <c r="A1342" s="388"/>
      <c r="B1342" s="391"/>
      <c r="C1342" s="392"/>
      <c r="D1342" s="394"/>
      <c r="E1342" s="322" t="s">
        <v>1455</v>
      </c>
    </row>
    <row r="1343" spans="1:5" x14ac:dyDescent="0.2">
      <c r="A1343" s="379" t="s">
        <v>2117</v>
      </c>
      <c r="B1343" s="381" t="s">
        <v>2115</v>
      </c>
      <c r="C1343" s="382"/>
      <c r="D1343" s="385" t="s">
        <v>60</v>
      </c>
      <c r="E1343" s="323" t="s">
        <v>1454</v>
      </c>
    </row>
    <row r="1344" spans="1:5" x14ac:dyDescent="0.2">
      <c r="A1344" s="380"/>
      <c r="B1344" s="383"/>
      <c r="C1344" s="384"/>
      <c r="D1344" s="386"/>
      <c r="E1344" s="324" t="s">
        <v>1455</v>
      </c>
    </row>
    <row r="1345" spans="1:5" x14ac:dyDescent="0.2">
      <c r="A1345" s="387" t="s">
        <v>2118</v>
      </c>
      <c r="B1345" s="389" t="s">
        <v>2115</v>
      </c>
      <c r="C1345" s="390"/>
      <c r="D1345" s="393" t="s">
        <v>60</v>
      </c>
      <c r="E1345" s="321" t="s">
        <v>1454</v>
      </c>
    </row>
    <row r="1346" spans="1:5" x14ac:dyDescent="0.2">
      <c r="A1346" s="388"/>
      <c r="B1346" s="391"/>
      <c r="C1346" s="392"/>
      <c r="D1346" s="394"/>
      <c r="E1346" s="322" t="s">
        <v>1455</v>
      </c>
    </row>
    <row r="1347" spans="1:5" x14ac:dyDescent="0.2">
      <c r="A1347" s="379" t="s">
        <v>2119</v>
      </c>
      <c r="B1347" s="381" t="s">
        <v>2115</v>
      </c>
      <c r="C1347" s="382"/>
      <c r="D1347" s="385" t="s">
        <v>60</v>
      </c>
      <c r="E1347" s="323" t="s">
        <v>1454</v>
      </c>
    </row>
    <row r="1348" spans="1:5" x14ac:dyDescent="0.2">
      <c r="A1348" s="380"/>
      <c r="B1348" s="383"/>
      <c r="C1348" s="384"/>
      <c r="D1348" s="386"/>
      <c r="E1348" s="324" t="s">
        <v>1455</v>
      </c>
    </row>
    <row r="1349" spans="1:5" x14ac:dyDescent="0.2">
      <c r="A1349" s="387" t="s">
        <v>2120</v>
      </c>
      <c r="B1349" s="389" t="s">
        <v>2115</v>
      </c>
      <c r="C1349" s="390"/>
      <c r="D1349" s="393" t="s">
        <v>60</v>
      </c>
      <c r="E1349" s="321" t="s">
        <v>1454</v>
      </c>
    </row>
    <row r="1350" spans="1:5" x14ac:dyDescent="0.2">
      <c r="A1350" s="388"/>
      <c r="B1350" s="391"/>
      <c r="C1350" s="392"/>
      <c r="D1350" s="394"/>
      <c r="E1350" s="322" t="s">
        <v>1455</v>
      </c>
    </row>
    <row r="1351" spans="1:5" x14ac:dyDescent="0.2">
      <c r="A1351" s="379" t="s">
        <v>2121</v>
      </c>
      <c r="B1351" s="381" t="s">
        <v>2115</v>
      </c>
      <c r="C1351" s="382"/>
      <c r="D1351" s="385" t="s">
        <v>60</v>
      </c>
      <c r="E1351" s="323" t="s">
        <v>1454</v>
      </c>
    </row>
    <row r="1352" spans="1:5" x14ac:dyDescent="0.2">
      <c r="A1352" s="380"/>
      <c r="B1352" s="383"/>
      <c r="C1352" s="384"/>
      <c r="D1352" s="386"/>
      <c r="E1352" s="324" t="s">
        <v>1455</v>
      </c>
    </row>
    <row r="1353" spans="1:5" x14ac:dyDescent="0.2">
      <c r="A1353" s="387" t="s">
        <v>2122</v>
      </c>
      <c r="B1353" s="389" t="s">
        <v>2123</v>
      </c>
      <c r="C1353" s="390"/>
      <c r="D1353" s="393" t="s">
        <v>60</v>
      </c>
      <c r="E1353" s="321" t="s">
        <v>1454</v>
      </c>
    </row>
    <row r="1354" spans="1:5" x14ac:dyDescent="0.2">
      <c r="A1354" s="388"/>
      <c r="B1354" s="391"/>
      <c r="C1354" s="392"/>
      <c r="D1354" s="394"/>
      <c r="E1354" s="322" t="s">
        <v>1455</v>
      </c>
    </row>
    <row r="1355" spans="1:5" x14ac:dyDescent="0.2">
      <c r="A1355" s="379" t="s">
        <v>2124</v>
      </c>
      <c r="B1355" s="381" t="s">
        <v>2123</v>
      </c>
      <c r="C1355" s="382"/>
      <c r="D1355" s="385" t="s">
        <v>60</v>
      </c>
      <c r="E1355" s="323" t="s">
        <v>1454</v>
      </c>
    </row>
    <row r="1356" spans="1:5" x14ac:dyDescent="0.2">
      <c r="A1356" s="380"/>
      <c r="B1356" s="383"/>
      <c r="C1356" s="384"/>
      <c r="D1356" s="386"/>
      <c r="E1356" s="324" t="s">
        <v>1455</v>
      </c>
    </row>
    <row r="1357" spans="1:5" x14ac:dyDescent="0.2">
      <c r="A1357" s="387" t="s">
        <v>2125</v>
      </c>
      <c r="B1357" s="389" t="s">
        <v>2123</v>
      </c>
      <c r="C1357" s="390"/>
      <c r="D1357" s="393" t="s">
        <v>60</v>
      </c>
      <c r="E1357" s="321" t="s">
        <v>1454</v>
      </c>
    </row>
    <row r="1358" spans="1:5" x14ac:dyDescent="0.2">
      <c r="A1358" s="388"/>
      <c r="B1358" s="391"/>
      <c r="C1358" s="392"/>
      <c r="D1358" s="394"/>
      <c r="E1358" s="322" t="s">
        <v>1455</v>
      </c>
    </row>
    <row r="1359" spans="1:5" x14ac:dyDescent="0.2">
      <c r="A1359" s="379" t="s">
        <v>2126</v>
      </c>
      <c r="B1359" s="381" t="s">
        <v>2123</v>
      </c>
      <c r="C1359" s="382"/>
      <c r="D1359" s="385" t="s">
        <v>60</v>
      </c>
      <c r="E1359" s="323" t="s">
        <v>1454</v>
      </c>
    </row>
    <row r="1360" spans="1:5" x14ac:dyDescent="0.2">
      <c r="A1360" s="380"/>
      <c r="B1360" s="383"/>
      <c r="C1360" s="384"/>
      <c r="D1360" s="386"/>
      <c r="E1360" s="324" t="s">
        <v>1455</v>
      </c>
    </row>
    <row r="1361" spans="1:5" x14ac:dyDescent="0.2">
      <c r="A1361" s="387" t="s">
        <v>2127</v>
      </c>
      <c r="B1361" s="389" t="s">
        <v>2123</v>
      </c>
      <c r="C1361" s="390"/>
      <c r="D1361" s="393" t="s">
        <v>60</v>
      </c>
      <c r="E1361" s="321" t="s">
        <v>1454</v>
      </c>
    </row>
    <row r="1362" spans="1:5" x14ac:dyDescent="0.2">
      <c r="A1362" s="388"/>
      <c r="B1362" s="391"/>
      <c r="C1362" s="392"/>
      <c r="D1362" s="394"/>
      <c r="E1362" s="322" t="s">
        <v>1455</v>
      </c>
    </row>
    <row r="1363" spans="1:5" x14ac:dyDescent="0.2">
      <c r="A1363" s="379" t="s">
        <v>2128</v>
      </c>
      <c r="B1363" s="381" t="s">
        <v>2097</v>
      </c>
      <c r="C1363" s="382"/>
      <c r="D1363" s="385" t="s">
        <v>60</v>
      </c>
      <c r="E1363" s="323" t="s">
        <v>1454</v>
      </c>
    </row>
    <row r="1364" spans="1:5" x14ac:dyDescent="0.2">
      <c r="A1364" s="380"/>
      <c r="B1364" s="383"/>
      <c r="C1364" s="384"/>
      <c r="D1364" s="386"/>
      <c r="E1364" s="324" t="s">
        <v>1455</v>
      </c>
    </row>
    <row r="1365" spans="1:5" x14ac:dyDescent="0.2">
      <c r="A1365" s="387" t="s">
        <v>2050</v>
      </c>
      <c r="B1365" s="389"/>
      <c r="C1365" s="390"/>
      <c r="D1365" s="393" t="s">
        <v>60</v>
      </c>
      <c r="E1365" s="321" t="s">
        <v>1454</v>
      </c>
    </row>
    <row r="1366" spans="1:5" x14ac:dyDescent="0.2">
      <c r="A1366" s="388"/>
      <c r="B1366" s="391"/>
      <c r="C1366" s="392"/>
      <c r="D1366" s="394"/>
      <c r="E1366" s="322" t="s">
        <v>1455</v>
      </c>
    </row>
    <row r="1367" spans="1:5" x14ac:dyDescent="0.2">
      <c r="A1367" s="379" t="s">
        <v>2078</v>
      </c>
      <c r="B1367" s="381"/>
      <c r="C1367" s="382"/>
      <c r="D1367" s="385" t="s">
        <v>60</v>
      </c>
      <c r="E1367" s="323" t="s">
        <v>1454</v>
      </c>
    </row>
    <row r="1368" spans="1:5" x14ac:dyDescent="0.2">
      <c r="A1368" s="380"/>
      <c r="B1368" s="383"/>
      <c r="C1368" s="384"/>
      <c r="D1368" s="386"/>
      <c r="E1368" s="324" t="s">
        <v>1455</v>
      </c>
    </row>
    <row r="1369" spans="1:5" x14ac:dyDescent="0.2">
      <c r="A1369" s="387" t="s">
        <v>2097</v>
      </c>
      <c r="B1369" s="389"/>
      <c r="C1369" s="390"/>
      <c r="D1369" s="393" t="s">
        <v>60</v>
      </c>
      <c r="E1369" s="321" t="s">
        <v>1454</v>
      </c>
    </row>
    <row r="1370" spans="1:5" x14ac:dyDescent="0.2">
      <c r="A1370" s="388"/>
      <c r="B1370" s="391"/>
      <c r="C1370" s="392"/>
      <c r="D1370" s="394"/>
      <c r="E1370" s="322" t="s">
        <v>1455</v>
      </c>
    </row>
    <row r="1371" spans="1:5" x14ac:dyDescent="0.2">
      <c r="A1371" s="379" t="s">
        <v>2105</v>
      </c>
      <c r="B1371" s="381"/>
      <c r="C1371" s="382"/>
      <c r="D1371" s="385" t="s">
        <v>60</v>
      </c>
      <c r="E1371" s="323" t="s">
        <v>1454</v>
      </c>
    </row>
    <row r="1372" spans="1:5" x14ac:dyDescent="0.2">
      <c r="A1372" s="380"/>
      <c r="B1372" s="383"/>
      <c r="C1372" s="384"/>
      <c r="D1372" s="386"/>
      <c r="E1372" s="324" t="s">
        <v>1455</v>
      </c>
    </row>
    <row r="1373" spans="1:5" x14ac:dyDescent="0.2">
      <c r="A1373" s="387" t="s">
        <v>2066</v>
      </c>
      <c r="B1373" s="389"/>
      <c r="C1373" s="390"/>
      <c r="D1373" s="393" t="s">
        <v>60</v>
      </c>
      <c r="E1373" s="321" t="s">
        <v>1454</v>
      </c>
    </row>
    <row r="1374" spans="1:5" x14ac:dyDescent="0.2">
      <c r="A1374" s="388"/>
      <c r="B1374" s="391"/>
      <c r="C1374" s="392"/>
      <c r="D1374" s="394"/>
      <c r="E1374" s="322" t="s">
        <v>1455</v>
      </c>
    </row>
    <row r="1375" spans="1:5" x14ac:dyDescent="0.2">
      <c r="A1375" s="379" t="s">
        <v>2129</v>
      </c>
      <c r="B1375" s="381" t="s">
        <v>2097</v>
      </c>
      <c r="C1375" s="382"/>
      <c r="D1375" s="385" t="s">
        <v>60</v>
      </c>
      <c r="E1375" s="323" t="s">
        <v>1454</v>
      </c>
    </row>
    <row r="1376" spans="1:5" x14ac:dyDescent="0.2">
      <c r="A1376" s="380"/>
      <c r="B1376" s="383"/>
      <c r="C1376" s="384"/>
      <c r="D1376" s="386"/>
      <c r="E1376" s="324" t="s">
        <v>1455</v>
      </c>
    </row>
    <row r="1377" spans="1:5" x14ac:dyDescent="0.2">
      <c r="A1377" s="387" t="s">
        <v>2130</v>
      </c>
      <c r="B1377" s="389"/>
      <c r="C1377" s="390"/>
      <c r="D1377" s="393" t="s">
        <v>60</v>
      </c>
      <c r="E1377" s="321" t="s">
        <v>1454</v>
      </c>
    </row>
    <row r="1378" spans="1:5" x14ac:dyDescent="0.2">
      <c r="A1378" s="388"/>
      <c r="B1378" s="391"/>
      <c r="C1378" s="392"/>
      <c r="D1378" s="394"/>
      <c r="E1378" s="322" t="s">
        <v>1455</v>
      </c>
    </row>
    <row r="1379" spans="1:5" x14ac:dyDescent="0.2">
      <c r="A1379" s="379" t="s">
        <v>2131</v>
      </c>
      <c r="B1379" s="381" t="s">
        <v>2123</v>
      </c>
      <c r="C1379" s="382"/>
      <c r="D1379" s="385" t="s">
        <v>60</v>
      </c>
      <c r="E1379" s="323" t="s">
        <v>1454</v>
      </c>
    </row>
    <row r="1380" spans="1:5" x14ac:dyDescent="0.2">
      <c r="A1380" s="380"/>
      <c r="B1380" s="383"/>
      <c r="C1380" s="384"/>
      <c r="D1380" s="386"/>
      <c r="E1380" s="324" t="s">
        <v>1455</v>
      </c>
    </row>
    <row r="1381" spans="1:5" x14ac:dyDescent="0.2">
      <c r="A1381" s="387" t="s">
        <v>2111</v>
      </c>
      <c r="B1381" s="389"/>
      <c r="C1381" s="390"/>
      <c r="D1381" s="393" t="s">
        <v>60</v>
      </c>
      <c r="E1381" s="321" t="s">
        <v>1454</v>
      </c>
    </row>
    <row r="1382" spans="1:5" x14ac:dyDescent="0.2">
      <c r="A1382" s="388"/>
      <c r="B1382" s="391"/>
      <c r="C1382" s="392"/>
      <c r="D1382" s="394"/>
      <c r="E1382" s="322" t="s">
        <v>1455</v>
      </c>
    </row>
    <row r="1383" spans="1:5" x14ac:dyDescent="0.2">
      <c r="A1383" s="379" t="s">
        <v>2094</v>
      </c>
      <c r="B1383" s="381"/>
      <c r="C1383" s="382"/>
      <c r="D1383" s="385" t="s">
        <v>60</v>
      </c>
      <c r="E1383" s="323" t="s">
        <v>1454</v>
      </c>
    </row>
    <row r="1384" spans="1:5" x14ac:dyDescent="0.2">
      <c r="A1384" s="380"/>
      <c r="B1384" s="383"/>
      <c r="C1384" s="384"/>
      <c r="D1384" s="386"/>
      <c r="E1384" s="324" t="s">
        <v>1455</v>
      </c>
    </row>
    <row r="1385" spans="1:5" x14ac:dyDescent="0.2">
      <c r="A1385" s="387" t="s">
        <v>2115</v>
      </c>
      <c r="B1385" s="389"/>
      <c r="C1385" s="390"/>
      <c r="D1385" s="393" t="s">
        <v>60</v>
      </c>
      <c r="E1385" s="321" t="s">
        <v>1454</v>
      </c>
    </row>
    <row r="1386" spans="1:5" x14ac:dyDescent="0.2">
      <c r="A1386" s="388"/>
      <c r="B1386" s="391"/>
      <c r="C1386" s="392"/>
      <c r="D1386" s="394"/>
      <c r="E1386" s="322" t="s">
        <v>1455</v>
      </c>
    </row>
    <row r="1387" spans="1:5" x14ac:dyDescent="0.2">
      <c r="A1387" s="379" t="s">
        <v>2123</v>
      </c>
      <c r="B1387" s="381"/>
      <c r="C1387" s="382"/>
      <c r="D1387" s="385" t="s">
        <v>60</v>
      </c>
      <c r="E1387" s="323" t="s">
        <v>1454</v>
      </c>
    </row>
    <row r="1388" spans="1:5" x14ac:dyDescent="0.2">
      <c r="A1388" s="380"/>
      <c r="B1388" s="383"/>
      <c r="C1388" s="384"/>
      <c r="D1388" s="386"/>
      <c r="E1388" s="324" t="s">
        <v>1455</v>
      </c>
    </row>
    <row r="1389" spans="1:5" x14ac:dyDescent="0.2">
      <c r="A1389" s="387" t="s">
        <v>2132</v>
      </c>
      <c r="B1389" s="389" t="s">
        <v>2133</v>
      </c>
      <c r="C1389" s="390"/>
      <c r="D1389" s="393" t="s">
        <v>61</v>
      </c>
      <c r="E1389" s="321" t="s">
        <v>1454</v>
      </c>
    </row>
    <row r="1390" spans="1:5" x14ac:dyDescent="0.2">
      <c r="A1390" s="388"/>
      <c r="B1390" s="391"/>
      <c r="C1390" s="392"/>
      <c r="D1390" s="394"/>
      <c r="E1390" s="322" t="s">
        <v>1455</v>
      </c>
    </row>
    <row r="1391" spans="1:5" x14ac:dyDescent="0.2">
      <c r="A1391" s="379" t="s">
        <v>2134</v>
      </c>
      <c r="B1391" s="381" t="s">
        <v>2133</v>
      </c>
      <c r="C1391" s="382"/>
      <c r="D1391" s="385" t="s">
        <v>61</v>
      </c>
      <c r="E1391" s="323" t="s">
        <v>1454</v>
      </c>
    </row>
    <row r="1392" spans="1:5" x14ac:dyDescent="0.2">
      <c r="A1392" s="380"/>
      <c r="B1392" s="383"/>
      <c r="C1392" s="384"/>
      <c r="D1392" s="386"/>
      <c r="E1392" s="324" t="s">
        <v>1455</v>
      </c>
    </row>
    <row r="1393" spans="1:5" x14ac:dyDescent="0.2">
      <c r="A1393" s="387" t="s">
        <v>2135</v>
      </c>
      <c r="B1393" s="389" t="s">
        <v>2133</v>
      </c>
      <c r="C1393" s="390"/>
      <c r="D1393" s="393" t="s">
        <v>61</v>
      </c>
      <c r="E1393" s="321" t="s">
        <v>1454</v>
      </c>
    </row>
    <row r="1394" spans="1:5" x14ac:dyDescent="0.2">
      <c r="A1394" s="388"/>
      <c r="B1394" s="391"/>
      <c r="C1394" s="392"/>
      <c r="D1394" s="394"/>
      <c r="E1394" s="322" t="s">
        <v>1455</v>
      </c>
    </row>
    <row r="1395" spans="1:5" x14ac:dyDescent="0.2">
      <c r="A1395" s="379" t="s">
        <v>1716</v>
      </c>
      <c r="B1395" s="381" t="s">
        <v>2133</v>
      </c>
      <c r="C1395" s="382"/>
      <c r="D1395" s="385" t="s">
        <v>61</v>
      </c>
      <c r="E1395" s="323" t="s">
        <v>1454</v>
      </c>
    </row>
    <row r="1396" spans="1:5" x14ac:dyDescent="0.2">
      <c r="A1396" s="380"/>
      <c r="B1396" s="383"/>
      <c r="C1396" s="384"/>
      <c r="D1396" s="386"/>
      <c r="E1396" s="324" t="s">
        <v>1455</v>
      </c>
    </row>
    <row r="1397" spans="1:5" x14ac:dyDescent="0.2">
      <c r="A1397" s="387" t="s">
        <v>2136</v>
      </c>
      <c r="B1397" s="389" t="s">
        <v>2133</v>
      </c>
      <c r="C1397" s="390"/>
      <c r="D1397" s="393" t="s">
        <v>61</v>
      </c>
      <c r="E1397" s="321" t="s">
        <v>1454</v>
      </c>
    </row>
    <row r="1398" spans="1:5" x14ac:dyDescent="0.2">
      <c r="A1398" s="388"/>
      <c r="B1398" s="391"/>
      <c r="C1398" s="392"/>
      <c r="D1398" s="394"/>
      <c r="E1398" s="322" t="s">
        <v>1455</v>
      </c>
    </row>
    <row r="1399" spans="1:5" x14ac:dyDescent="0.2">
      <c r="A1399" s="379" t="s">
        <v>2137</v>
      </c>
      <c r="B1399" s="381" t="s">
        <v>2133</v>
      </c>
      <c r="C1399" s="382"/>
      <c r="D1399" s="385" t="s">
        <v>61</v>
      </c>
      <c r="E1399" s="323" t="s">
        <v>1454</v>
      </c>
    </row>
    <row r="1400" spans="1:5" x14ac:dyDescent="0.2">
      <c r="A1400" s="380"/>
      <c r="B1400" s="383"/>
      <c r="C1400" s="384"/>
      <c r="D1400" s="386"/>
      <c r="E1400" s="324" t="s">
        <v>1455</v>
      </c>
    </row>
    <row r="1401" spans="1:5" x14ac:dyDescent="0.2">
      <c r="A1401" s="387" t="s">
        <v>2138</v>
      </c>
      <c r="B1401" s="389" t="s">
        <v>2133</v>
      </c>
      <c r="C1401" s="390"/>
      <c r="D1401" s="393" t="s">
        <v>61</v>
      </c>
      <c r="E1401" s="321" t="s">
        <v>1454</v>
      </c>
    </row>
    <row r="1402" spans="1:5" x14ac:dyDescent="0.2">
      <c r="A1402" s="388"/>
      <c r="B1402" s="391"/>
      <c r="C1402" s="392"/>
      <c r="D1402" s="394"/>
      <c r="E1402" s="322" t="s">
        <v>1455</v>
      </c>
    </row>
    <row r="1403" spans="1:5" x14ac:dyDescent="0.2">
      <c r="A1403" s="379" t="s">
        <v>2139</v>
      </c>
      <c r="B1403" s="381" t="s">
        <v>2133</v>
      </c>
      <c r="C1403" s="382"/>
      <c r="D1403" s="385" t="s">
        <v>61</v>
      </c>
      <c r="E1403" s="323" t="s">
        <v>1454</v>
      </c>
    </row>
    <row r="1404" spans="1:5" x14ac:dyDescent="0.2">
      <c r="A1404" s="380"/>
      <c r="B1404" s="383"/>
      <c r="C1404" s="384"/>
      <c r="D1404" s="386"/>
      <c r="E1404" s="324" t="s">
        <v>1455</v>
      </c>
    </row>
    <row r="1405" spans="1:5" x14ac:dyDescent="0.2">
      <c r="A1405" s="387" t="s">
        <v>2140</v>
      </c>
      <c r="B1405" s="389" t="s">
        <v>2133</v>
      </c>
      <c r="C1405" s="390"/>
      <c r="D1405" s="393" t="s">
        <v>61</v>
      </c>
      <c r="E1405" s="321" t="s">
        <v>1454</v>
      </c>
    </row>
    <row r="1406" spans="1:5" x14ac:dyDescent="0.2">
      <c r="A1406" s="388"/>
      <c r="B1406" s="391"/>
      <c r="C1406" s="392"/>
      <c r="D1406" s="394"/>
      <c r="E1406" s="322" t="s">
        <v>1455</v>
      </c>
    </row>
    <row r="1407" spans="1:5" x14ac:dyDescent="0.2">
      <c r="A1407" s="379" t="s">
        <v>2141</v>
      </c>
      <c r="B1407" s="381" t="s">
        <v>2133</v>
      </c>
      <c r="C1407" s="382"/>
      <c r="D1407" s="385" t="s">
        <v>61</v>
      </c>
      <c r="E1407" s="323" t="s">
        <v>1454</v>
      </c>
    </row>
    <row r="1408" spans="1:5" x14ac:dyDescent="0.2">
      <c r="A1408" s="380"/>
      <c r="B1408" s="383"/>
      <c r="C1408" s="384"/>
      <c r="D1408" s="386"/>
      <c r="E1408" s="324" t="s">
        <v>1455</v>
      </c>
    </row>
    <row r="1409" spans="1:5" x14ac:dyDescent="0.2">
      <c r="A1409" s="387" t="s">
        <v>2142</v>
      </c>
      <c r="B1409" s="389" t="s">
        <v>2133</v>
      </c>
      <c r="C1409" s="390"/>
      <c r="D1409" s="393" t="s">
        <v>61</v>
      </c>
      <c r="E1409" s="321" t="s">
        <v>1454</v>
      </c>
    </row>
    <row r="1410" spans="1:5" x14ac:dyDescent="0.2">
      <c r="A1410" s="388"/>
      <c r="B1410" s="391"/>
      <c r="C1410" s="392"/>
      <c r="D1410" s="394"/>
      <c r="E1410" s="322" t="s">
        <v>1455</v>
      </c>
    </row>
    <row r="1411" spans="1:5" x14ac:dyDescent="0.2">
      <c r="A1411" s="379" t="s">
        <v>2143</v>
      </c>
      <c r="B1411" s="381" t="s">
        <v>2133</v>
      </c>
      <c r="C1411" s="382"/>
      <c r="D1411" s="385" t="s">
        <v>61</v>
      </c>
      <c r="E1411" s="323" t="s">
        <v>1454</v>
      </c>
    </row>
    <row r="1412" spans="1:5" x14ac:dyDescent="0.2">
      <c r="A1412" s="380"/>
      <c r="B1412" s="383"/>
      <c r="C1412" s="384"/>
      <c r="D1412" s="386"/>
      <c r="E1412" s="324" t="s">
        <v>1455</v>
      </c>
    </row>
    <row r="1413" spans="1:5" x14ac:dyDescent="0.2">
      <c r="A1413" s="387" t="s">
        <v>2144</v>
      </c>
      <c r="B1413" s="389" t="s">
        <v>2133</v>
      </c>
      <c r="C1413" s="390"/>
      <c r="D1413" s="393" t="s">
        <v>61</v>
      </c>
      <c r="E1413" s="321" t="s">
        <v>1454</v>
      </c>
    </row>
    <row r="1414" spans="1:5" x14ac:dyDescent="0.2">
      <c r="A1414" s="388"/>
      <c r="B1414" s="391"/>
      <c r="C1414" s="392"/>
      <c r="D1414" s="394"/>
      <c r="E1414" s="322" t="s">
        <v>1455</v>
      </c>
    </row>
    <row r="1415" spans="1:5" x14ac:dyDescent="0.2">
      <c r="A1415" s="379" t="s">
        <v>2145</v>
      </c>
      <c r="B1415" s="381" t="s">
        <v>2133</v>
      </c>
      <c r="C1415" s="382"/>
      <c r="D1415" s="385" t="s">
        <v>61</v>
      </c>
      <c r="E1415" s="323" t="s">
        <v>1454</v>
      </c>
    </row>
    <row r="1416" spans="1:5" x14ac:dyDescent="0.2">
      <c r="A1416" s="380"/>
      <c r="B1416" s="383"/>
      <c r="C1416" s="384"/>
      <c r="D1416" s="386"/>
      <c r="E1416" s="324" t="s">
        <v>1455</v>
      </c>
    </row>
    <row r="1417" spans="1:5" x14ac:dyDescent="0.2">
      <c r="A1417" s="387" t="s">
        <v>2146</v>
      </c>
      <c r="B1417" s="389" t="s">
        <v>2133</v>
      </c>
      <c r="C1417" s="390"/>
      <c r="D1417" s="393" t="s">
        <v>61</v>
      </c>
      <c r="E1417" s="321" t="s">
        <v>1454</v>
      </c>
    </row>
    <row r="1418" spans="1:5" x14ac:dyDescent="0.2">
      <c r="A1418" s="388"/>
      <c r="B1418" s="391"/>
      <c r="C1418" s="392"/>
      <c r="D1418" s="394"/>
      <c r="E1418" s="322" t="s">
        <v>1455</v>
      </c>
    </row>
    <row r="1419" spans="1:5" x14ac:dyDescent="0.2">
      <c r="A1419" s="379" t="s">
        <v>2147</v>
      </c>
      <c r="B1419" s="381" t="s">
        <v>2133</v>
      </c>
      <c r="C1419" s="382"/>
      <c r="D1419" s="385" t="s">
        <v>61</v>
      </c>
      <c r="E1419" s="323" t="s">
        <v>1454</v>
      </c>
    </row>
    <row r="1420" spans="1:5" x14ac:dyDescent="0.2">
      <c r="A1420" s="380"/>
      <c r="B1420" s="383"/>
      <c r="C1420" s="384"/>
      <c r="D1420" s="386"/>
      <c r="E1420" s="324" t="s">
        <v>1455</v>
      </c>
    </row>
    <row r="1421" spans="1:5" x14ac:dyDescent="0.2">
      <c r="A1421" s="387" t="s">
        <v>2148</v>
      </c>
      <c r="B1421" s="389" t="s">
        <v>2133</v>
      </c>
      <c r="C1421" s="390"/>
      <c r="D1421" s="393" t="s">
        <v>61</v>
      </c>
      <c r="E1421" s="321" t="s">
        <v>1454</v>
      </c>
    </row>
    <row r="1422" spans="1:5" x14ac:dyDescent="0.2">
      <c r="A1422" s="388"/>
      <c r="B1422" s="391"/>
      <c r="C1422" s="392"/>
      <c r="D1422" s="394"/>
      <c r="E1422" s="322" t="s">
        <v>1455</v>
      </c>
    </row>
    <row r="1423" spans="1:5" x14ac:dyDescent="0.2">
      <c r="A1423" s="379" t="s">
        <v>2149</v>
      </c>
      <c r="B1423" s="381" t="s">
        <v>2133</v>
      </c>
      <c r="C1423" s="382"/>
      <c r="D1423" s="385" t="s">
        <v>61</v>
      </c>
      <c r="E1423" s="323" t="s">
        <v>1454</v>
      </c>
    </row>
    <row r="1424" spans="1:5" x14ac:dyDescent="0.2">
      <c r="A1424" s="380"/>
      <c r="B1424" s="383"/>
      <c r="C1424" s="384"/>
      <c r="D1424" s="386"/>
      <c r="E1424" s="324" t="s">
        <v>1455</v>
      </c>
    </row>
    <row r="1425" spans="1:5" x14ac:dyDescent="0.2">
      <c r="A1425" s="387" t="s">
        <v>2150</v>
      </c>
      <c r="B1425" s="389" t="s">
        <v>2133</v>
      </c>
      <c r="C1425" s="390"/>
      <c r="D1425" s="393" t="s">
        <v>61</v>
      </c>
      <c r="E1425" s="321" t="s">
        <v>1454</v>
      </c>
    </row>
    <row r="1426" spans="1:5" x14ac:dyDescent="0.2">
      <c r="A1426" s="388"/>
      <c r="B1426" s="391"/>
      <c r="C1426" s="392"/>
      <c r="D1426" s="394"/>
      <c r="E1426" s="322" t="s">
        <v>1455</v>
      </c>
    </row>
    <row r="1427" spans="1:5" x14ac:dyDescent="0.2">
      <c r="A1427" s="379" t="s">
        <v>2151</v>
      </c>
      <c r="B1427" s="381" t="s">
        <v>2152</v>
      </c>
      <c r="C1427" s="382"/>
      <c r="D1427" s="385" t="s">
        <v>61</v>
      </c>
      <c r="E1427" s="323" t="s">
        <v>1454</v>
      </c>
    </row>
    <row r="1428" spans="1:5" x14ac:dyDescent="0.2">
      <c r="A1428" s="380"/>
      <c r="B1428" s="383"/>
      <c r="C1428" s="384"/>
      <c r="D1428" s="386"/>
      <c r="E1428" s="324" t="s">
        <v>1455</v>
      </c>
    </row>
    <row r="1429" spans="1:5" x14ac:dyDescent="0.2">
      <c r="A1429" s="387" t="s">
        <v>2153</v>
      </c>
      <c r="B1429" s="389" t="s">
        <v>2152</v>
      </c>
      <c r="C1429" s="390"/>
      <c r="D1429" s="393" t="s">
        <v>61</v>
      </c>
      <c r="E1429" s="321" t="s">
        <v>1454</v>
      </c>
    </row>
    <row r="1430" spans="1:5" x14ac:dyDescent="0.2">
      <c r="A1430" s="388"/>
      <c r="B1430" s="391"/>
      <c r="C1430" s="392"/>
      <c r="D1430" s="394"/>
      <c r="E1430" s="322" t="s">
        <v>1455</v>
      </c>
    </row>
    <row r="1431" spans="1:5" x14ac:dyDescent="0.2">
      <c r="A1431" s="379" t="s">
        <v>2154</v>
      </c>
      <c r="B1431" s="381" t="s">
        <v>2152</v>
      </c>
      <c r="C1431" s="382"/>
      <c r="D1431" s="385" t="s">
        <v>61</v>
      </c>
      <c r="E1431" s="323" t="s">
        <v>1454</v>
      </c>
    </row>
    <row r="1432" spans="1:5" x14ac:dyDescent="0.2">
      <c r="A1432" s="380"/>
      <c r="B1432" s="383"/>
      <c r="C1432" s="384"/>
      <c r="D1432" s="386"/>
      <c r="E1432" s="324" t="s">
        <v>1455</v>
      </c>
    </row>
    <row r="1433" spans="1:5" x14ac:dyDescent="0.2">
      <c r="A1433" s="387" t="s">
        <v>2155</v>
      </c>
      <c r="B1433" s="389" t="s">
        <v>2152</v>
      </c>
      <c r="C1433" s="390"/>
      <c r="D1433" s="393" t="s">
        <v>61</v>
      </c>
      <c r="E1433" s="321" t="s">
        <v>1454</v>
      </c>
    </row>
    <row r="1434" spans="1:5" x14ac:dyDescent="0.2">
      <c r="A1434" s="388"/>
      <c r="B1434" s="391"/>
      <c r="C1434" s="392"/>
      <c r="D1434" s="394"/>
      <c r="E1434" s="322" t="s">
        <v>1455</v>
      </c>
    </row>
    <row r="1435" spans="1:5" x14ac:dyDescent="0.2">
      <c r="A1435" s="379" t="s">
        <v>2156</v>
      </c>
      <c r="B1435" s="381" t="s">
        <v>2152</v>
      </c>
      <c r="C1435" s="382"/>
      <c r="D1435" s="385" t="s">
        <v>61</v>
      </c>
      <c r="E1435" s="323" t="s">
        <v>1454</v>
      </c>
    </row>
    <row r="1436" spans="1:5" x14ac:dyDescent="0.2">
      <c r="A1436" s="380"/>
      <c r="B1436" s="383"/>
      <c r="C1436" s="384"/>
      <c r="D1436" s="386"/>
      <c r="E1436" s="324" t="s">
        <v>1455</v>
      </c>
    </row>
    <row r="1437" spans="1:5" x14ac:dyDescent="0.2">
      <c r="A1437" s="387" t="s">
        <v>2157</v>
      </c>
      <c r="B1437" s="389" t="s">
        <v>2152</v>
      </c>
      <c r="C1437" s="390"/>
      <c r="D1437" s="393" t="s">
        <v>61</v>
      </c>
      <c r="E1437" s="321" t="s">
        <v>1454</v>
      </c>
    </row>
    <row r="1438" spans="1:5" x14ac:dyDescent="0.2">
      <c r="A1438" s="388"/>
      <c r="B1438" s="391"/>
      <c r="C1438" s="392"/>
      <c r="D1438" s="394"/>
      <c r="E1438" s="322" t="s">
        <v>1455</v>
      </c>
    </row>
    <row r="1439" spans="1:5" x14ac:dyDescent="0.2">
      <c r="A1439" s="379" t="s">
        <v>1971</v>
      </c>
      <c r="B1439" s="381" t="s">
        <v>2152</v>
      </c>
      <c r="C1439" s="382"/>
      <c r="D1439" s="385" t="s">
        <v>61</v>
      </c>
      <c r="E1439" s="323" t="s">
        <v>1454</v>
      </c>
    </row>
    <row r="1440" spans="1:5" x14ac:dyDescent="0.2">
      <c r="A1440" s="380"/>
      <c r="B1440" s="383"/>
      <c r="C1440" s="384"/>
      <c r="D1440" s="386"/>
      <c r="E1440" s="324" t="s">
        <v>1455</v>
      </c>
    </row>
    <row r="1441" spans="1:5" x14ac:dyDescent="0.2">
      <c r="A1441" s="387" t="s">
        <v>2158</v>
      </c>
      <c r="B1441" s="389" t="s">
        <v>2152</v>
      </c>
      <c r="C1441" s="390"/>
      <c r="D1441" s="393" t="s">
        <v>61</v>
      </c>
      <c r="E1441" s="321" t="s">
        <v>1454</v>
      </c>
    </row>
    <row r="1442" spans="1:5" x14ac:dyDescent="0.2">
      <c r="A1442" s="388"/>
      <c r="B1442" s="391"/>
      <c r="C1442" s="392"/>
      <c r="D1442" s="394"/>
      <c r="E1442" s="322" t="s">
        <v>1455</v>
      </c>
    </row>
    <row r="1443" spans="1:5" x14ac:dyDescent="0.2">
      <c r="A1443" s="379" t="s">
        <v>2159</v>
      </c>
      <c r="B1443" s="381" t="s">
        <v>2152</v>
      </c>
      <c r="C1443" s="382"/>
      <c r="D1443" s="385" t="s">
        <v>61</v>
      </c>
      <c r="E1443" s="323" t="s">
        <v>1454</v>
      </c>
    </row>
    <row r="1444" spans="1:5" x14ac:dyDescent="0.2">
      <c r="A1444" s="380"/>
      <c r="B1444" s="383"/>
      <c r="C1444" s="384"/>
      <c r="D1444" s="386"/>
      <c r="E1444" s="324" t="s">
        <v>1455</v>
      </c>
    </row>
    <row r="1445" spans="1:5" x14ac:dyDescent="0.2">
      <c r="A1445" s="387" t="s">
        <v>2160</v>
      </c>
      <c r="B1445" s="389" t="s">
        <v>2152</v>
      </c>
      <c r="C1445" s="390"/>
      <c r="D1445" s="393" t="s">
        <v>61</v>
      </c>
      <c r="E1445" s="321" t="s">
        <v>1454</v>
      </c>
    </row>
    <row r="1446" spans="1:5" x14ac:dyDescent="0.2">
      <c r="A1446" s="388"/>
      <c r="B1446" s="391"/>
      <c r="C1446" s="392"/>
      <c r="D1446" s="394"/>
      <c r="E1446" s="322" t="s">
        <v>1455</v>
      </c>
    </row>
    <row r="1447" spans="1:5" x14ac:dyDescent="0.2">
      <c r="A1447" s="379" t="s">
        <v>2161</v>
      </c>
      <c r="B1447" s="381" t="s">
        <v>2152</v>
      </c>
      <c r="C1447" s="382"/>
      <c r="D1447" s="385" t="s">
        <v>61</v>
      </c>
      <c r="E1447" s="323" t="s">
        <v>1454</v>
      </c>
    </row>
    <row r="1448" spans="1:5" x14ac:dyDescent="0.2">
      <c r="A1448" s="380"/>
      <c r="B1448" s="383"/>
      <c r="C1448" s="384"/>
      <c r="D1448" s="386"/>
      <c r="E1448" s="324" t="s">
        <v>1455</v>
      </c>
    </row>
    <row r="1449" spans="1:5" x14ac:dyDescent="0.2">
      <c r="A1449" s="387" t="s">
        <v>2162</v>
      </c>
      <c r="B1449" s="389" t="s">
        <v>2163</v>
      </c>
      <c r="C1449" s="390"/>
      <c r="D1449" s="393" t="s">
        <v>61</v>
      </c>
      <c r="E1449" s="321" t="s">
        <v>1454</v>
      </c>
    </row>
    <row r="1450" spans="1:5" x14ac:dyDescent="0.2">
      <c r="A1450" s="388"/>
      <c r="B1450" s="391"/>
      <c r="C1450" s="392"/>
      <c r="D1450" s="394"/>
      <c r="E1450" s="322" t="s">
        <v>1455</v>
      </c>
    </row>
    <row r="1451" spans="1:5" x14ac:dyDescent="0.2">
      <c r="A1451" s="379" t="s">
        <v>2164</v>
      </c>
      <c r="B1451" s="381" t="s">
        <v>2163</v>
      </c>
      <c r="C1451" s="382"/>
      <c r="D1451" s="385" t="s">
        <v>61</v>
      </c>
      <c r="E1451" s="323" t="s">
        <v>1454</v>
      </c>
    </row>
    <row r="1452" spans="1:5" x14ac:dyDescent="0.2">
      <c r="A1452" s="380"/>
      <c r="B1452" s="383"/>
      <c r="C1452" s="384"/>
      <c r="D1452" s="386"/>
      <c r="E1452" s="324" t="s">
        <v>1455</v>
      </c>
    </row>
    <row r="1453" spans="1:5" x14ac:dyDescent="0.2">
      <c r="A1453" s="387" t="s">
        <v>2165</v>
      </c>
      <c r="B1453" s="389" t="s">
        <v>2163</v>
      </c>
      <c r="C1453" s="390"/>
      <c r="D1453" s="393" t="s">
        <v>61</v>
      </c>
      <c r="E1453" s="321" t="s">
        <v>1454</v>
      </c>
    </row>
    <row r="1454" spans="1:5" x14ac:dyDescent="0.2">
      <c r="A1454" s="388"/>
      <c r="B1454" s="391"/>
      <c r="C1454" s="392"/>
      <c r="D1454" s="394"/>
      <c r="E1454" s="322" t="s">
        <v>1455</v>
      </c>
    </row>
    <row r="1455" spans="1:5" x14ac:dyDescent="0.2">
      <c r="A1455" s="379" t="s">
        <v>2166</v>
      </c>
      <c r="B1455" s="381" t="s">
        <v>2163</v>
      </c>
      <c r="C1455" s="382"/>
      <c r="D1455" s="385" t="s">
        <v>61</v>
      </c>
      <c r="E1455" s="323" t="s">
        <v>1454</v>
      </c>
    </row>
    <row r="1456" spans="1:5" x14ac:dyDescent="0.2">
      <c r="A1456" s="380"/>
      <c r="B1456" s="383"/>
      <c r="C1456" s="384"/>
      <c r="D1456" s="386"/>
      <c r="E1456" s="324" t="s">
        <v>1455</v>
      </c>
    </row>
    <row r="1457" spans="1:5" x14ac:dyDescent="0.2">
      <c r="A1457" s="387" t="s">
        <v>1941</v>
      </c>
      <c r="B1457" s="389" t="s">
        <v>2163</v>
      </c>
      <c r="C1457" s="390"/>
      <c r="D1457" s="393" t="s">
        <v>61</v>
      </c>
      <c r="E1457" s="321" t="s">
        <v>1454</v>
      </c>
    </row>
    <row r="1458" spans="1:5" x14ac:dyDescent="0.2">
      <c r="A1458" s="388"/>
      <c r="B1458" s="391"/>
      <c r="C1458" s="392"/>
      <c r="D1458" s="394"/>
      <c r="E1458" s="322" t="s">
        <v>1455</v>
      </c>
    </row>
    <row r="1459" spans="1:5" x14ac:dyDescent="0.2">
      <c r="A1459" s="379" t="s">
        <v>2167</v>
      </c>
      <c r="B1459" s="381" t="s">
        <v>2163</v>
      </c>
      <c r="C1459" s="382"/>
      <c r="D1459" s="385" t="s">
        <v>61</v>
      </c>
      <c r="E1459" s="323" t="s">
        <v>1454</v>
      </c>
    </row>
    <row r="1460" spans="1:5" x14ac:dyDescent="0.2">
      <c r="A1460" s="380"/>
      <c r="B1460" s="383"/>
      <c r="C1460" s="384"/>
      <c r="D1460" s="386"/>
      <c r="E1460" s="324" t="s">
        <v>1455</v>
      </c>
    </row>
    <row r="1461" spans="1:5" x14ac:dyDescent="0.2">
      <c r="A1461" s="387" t="s">
        <v>2168</v>
      </c>
      <c r="B1461" s="389" t="s">
        <v>2163</v>
      </c>
      <c r="C1461" s="390"/>
      <c r="D1461" s="393" t="s">
        <v>61</v>
      </c>
      <c r="E1461" s="321" t="s">
        <v>1454</v>
      </c>
    </row>
    <row r="1462" spans="1:5" x14ac:dyDescent="0.2">
      <c r="A1462" s="388"/>
      <c r="B1462" s="391"/>
      <c r="C1462" s="392"/>
      <c r="D1462" s="394"/>
      <c r="E1462" s="322" t="s">
        <v>1455</v>
      </c>
    </row>
    <row r="1463" spans="1:5" x14ac:dyDescent="0.2">
      <c r="A1463" s="379" t="s">
        <v>2169</v>
      </c>
      <c r="B1463" s="381" t="s">
        <v>2163</v>
      </c>
      <c r="C1463" s="382"/>
      <c r="D1463" s="385" t="s">
        <v>61</v>
      </c>
      <c r="E1463" s="323" t="s">
        <v>1454</v>
      </c>
    </row>
    <row r="1464" spans="1:5" x14ac:dyDescent="0.2">
      <c r="A1464" s="380"/>
      <c r="B1464" s="383"/>
      <c r="C1464" s="384"/>
      <c r="D1464" s="386"/>
      <c r="E1464" s="324" t="s">
        <v>1455</v>
      </c>
    </row>
    <row r="1465" spans="1:5" x14ac:dyDescent="0.2">
      <c r="A1465" s="387" t="s">
        <v>2170</v>
      </c>
      <c r="B1465" s="389" t="s">
        <v>2163</v>
      </c>
      <c r="C1465" s="390"/>
      <c r="D1465" s="393" t="s">
        <v>61</v>
      </c>
      <c r="E1465" s="321" t="s">
        <v>1454</v>
      </c>
    </row>
    <row r="1466" spans="1:5" x14ac:dyDescent="0.2">
      <c r="A1466" s="388"/>
      <c r="B1466" s="391"/>
      <c r="C1466" s="392"/>
      <c r="D1466" s="394"/>
      <c r="E1466" s="322" t="s">
        <v>1455</v>
      </c>
    </row>
    <row r="1467" spans="1:5" x14ac:dyDescent="0.2">
      <c r="A1467" s="379" t="s">
        <v>2171</v>
      </c>
      <c r="B1467" s="381" t="s">
        <v>2163</v>
      </c>
      <c r="C1467" s="382"/>
      <c r="D1467" s="385" t="s">
        <v>61</v>
      </c>
      <c r="E1467" s="323" t="s">
        <v>1454</v>
      </c>
    </row>
    <row r="1468" spans="1:5" x14ac:dyDescent="0.2">
      <c r="A1468" s="380"/>
      <c r="B1468" s="383"/>
      <c r="C1468" s="384"/>
      <c r="D1468" s="386"/>
      <c r="E1468" s="324" t="s">
        <v>1455</v>
      </c>
    </row>
    <row r="1469" spans="1:5" x14ac:dyDescent="0.2">
      <c r="A1469" s="387" t="s">
        <v>2172</v>
      </c>
      <c r="B1469" s="389" t="s">
        <v>2163</v>
      </c>
      <c r="C1469" s="390"/>
      <c r="D1469" s="393" t="s">
        <v>61</v>
      </c>
      <c r="E1469" s="321" t="s">
        <v>1454</v>
      </c>
    </row>
    <row r="1470" spans="1:5" x14ac:dyDescent="0.2">
      <c r="A1470" s="388"/>
      <c r="B1470" s="391"/>
      <c r="C1470" s="392"/>
      <c r="D1470" s="394"/>
      <c r="E1470" s="322" t="s">
        <v>1455</v>
      </c>
    </row>
    <row r="1471" spans="1:5" x14ac:dyDescent="0.2">
      <c r="A1471" s="379" t="s">
        <v>2173</v>
      </c>
      <c r="B1471" s="381" t="s">
        <v>2163</v>
      </c>
      <c r="C1471" s="382"/>
      <c r="D1471" s="385" t="s">
        <v>61</v>
      </c>
      <c r="E1471" s="323" t="s">
        <v>1454</v>
      </c>
    </row>
    <row r="1472" spans="1:5" x14ac:dyDescent="0.2">
      <c r="A1472" s="380"/>
      <c r="B1472" s="383"/>
      <c r="C1472" s="384"/>
      <c r="D1472" s="386"/>
      <c r="E1472" s="324" t="s">
        <v>1455</v>
      </c>
    </row>
    <row r="1473" spans="1:5" x14ac:dyDescent="0.2">
      <c r="A1473" s="387" t="s">
        <v>2174</v>
      </c>
      <c r="B1473" s="389" t="s">
        <v>2163</v>
      </c>
      <c r="C1473" s="390"/>
      <c r="D1473" s="393" t="s">
        <v>61</v>
      </c>
      <c r="E1473" s="321" t="s">
        <v>1454</v>
      </c>
    </row>
    <row r="1474" spans="1:5" x14ac:dyDescent="0.2">
      <c r="A1474" s="388"/>
      <c r="B1474" s="391"/>
      <c r="C1474" s="392"/>
      <c r="D1474" s="394"/>
      <c r="E1474" s="322" t="s">
        <v>1455</v>
      </c>
    </row>
    <row r="1475" spans="1:5" x14ac:dyDescent="0.2">
      <c r="A1475" s="379" t="s">
        <v>2175</v>
      </c>
      <c r="B1475" s="381" t="s">
        <v>2163</v>
      </c>
      <c r="C1475" s="382"/>
      <c r="D1475" s="385" t="s">
        <v>61</v>
      </c>
      <c r="E1475" s="323" t="s">
        <v>1454</v>
      </c>
    </row>
    <row r="1476" spans="1:5" x14ac:dyDescent="0.2">
      <c r="A1476" s="380"/>
      <c r="B1476" s="383"/>
      <c r="C1476" s="384"/>
      <c r="D1476" s="386"/>
      <c r="E1476" s="324" t="s">
        <v>1455</v>
      </c>
    </row>
    <row r="1477" spans="1:5" x14ac:dyDescent="0.2">
      <c r="A1477" s="387" t="s">
        <v>2176</v>
      </c>
      <c r="B1477" s="389" t="s">
        <v>2177</v>
      </c>
      <c r="C1477" s="390"/>
      <c r="D1477" s="393" t="s">
        <v>61</v>
      </c>
      <c r="E1477" s="321" t="s">
        <v>1454</v>
      </c>
    </row>
    <row r="1478" spans="1:5" x14ac:dyDescent="0.2">
      <c r="A1478" s="388"/>
      <c r="B1478" s="391"/>
      <c r="C1478" s="392"/>
      <c r="D1478" s="394"/>
      <c r="E1478" s="322" t="s">
        <v>1455</v>
      </c>
    </row>
    <row r="1479" spans="1:5" x14ac:dyDescent="0.2">
      <c r="A1479" s="379" t="s">
        <v>2178</v>
      </c>
      <c r="B1479" s="381" t="s">
        <v>2177</v>
      </c>
      <c r="C1479" s="382"/>
      <c r="D1479" s="385" t="s">
        <v>61</v>
      </c>
      <c r="E1479" s="323" t="s">
        <v>1454</v>
      </c>
    </row>
    <row r="1480" spans="1:5" x14ac:dyDescent="0.2">
      <c r="A1480" s="380"/>
      <c r="B1480" s="383"/>
      <c r="C1480" s="384"/>
      <c r="D1480" s="386"/>
      <c r="E1480" s="324" t="s">
        <v>1455</v>
      </c>
    </row>
    <row r="1481" spans="1:5" x14ac:dyDescent="0.2">
      <c r="A1481" s="387" t="s">
        <v>2179</v>
      </c>
      <c r="B1481" s="389" t="s">
        <v>2177</v>
      </c>
      <c r="C1481" s="390"/>
      <c r="D1481" s="393" t="s">
        <v>61</v>
      </c>
      <c r="E1481" s="321" t="s">
        <v>1454</v>
      </c>
    </row>
    <row r="1482" spans="1:5" x14ac:dyDescent="0.2">
      <c r="A1482" s="388"/>
      <c r="B1482" s="391"/>
      <c r="C1482" s="392"/>
      <c r="D1482" s="394"/>
      <c r="E1482" s="322" t="s">
        <v>1455</v>
      </c>
    </row>
    <row r="1483" spans="1:5" x14ac:dyDescent="0.2">
      <c r="A1483" s="379" t="s">
        <v>2180</v>
      </c>
      <c r="B1483" s="381" t="s">
        <v>2177</v>
      </c>
      <c r="C1483" s="382"/>
      <c r="D1483" s="385" t="s">
        <v>61</v>
      </c>
      <c r="E1483" s="323" t="s">
        <v>1454</v>
      </c>
    </row>
    <row r="1484" spans="1:5" x14ac:dyDescent="0.2">
      <c r="A1484" s="380"/>
      <c r="B1484" s="383"/>
      <c r="C1484" s="384"/>
      <c r="D1484" s="386"/>
      <c r="E1484" s="324" t="s">
        <v>1455</v>
      </c>
    </row>
    <row r="1485" spans="1:5" x14ac:dyDescent="0.2">
      <c r="A1485" s="387" t="s">
        <v>2153</v>
      </c>
      <c r="B1485" s="389" t="s">
        <v>2177</v>
      </c>
      <c r="C1485" s="390"/>
      <c r="D1485" s="393" t="s">
        <v>61</v>
      </c>
      <c r="E1485" s="321" t="s">
        <v>1454</v>
      </c>
    </row>
    <row r="1486" spans="1:5" x14ac:dyDescent="0.2">
      <c r="A1486" s="388"/>
      <c r="B1486" s="391"/>
      <c r="C1486" s="392"/>
      <c r="D1486" s="394"/>
      <c r="E1486" s="322" t="s">
        <v>1455</v>
      </c>
    </row>
    <row r="1487" spans="1:5" x14ac:dyDescent="0.2">
      <c r="A1487" s="379" t="s">
        <v>2181</v>
      </c>
      <c r="B1487" s="381" t="s">
        <v>2177</v>
      </c>
      <c r="C1487" s="382"/>
      <c r="D1487" s="385" t="s">
        <v>61</v>
      </c>
      <c r="E1487" s="323" t="s">
        <v>1454</v>
      </c>
    </row>
    <row r="1488" spans="1:5" x14ac:dyDescent="0.2">
      <c r="A1488" s="380"/>
      <c r="B1488" s="383"/>
      <c r="C1488" s="384"/>
      <c r="D1488" s="386"/>
      <c r="E1488" s="324" t="s">
        <v>1455</v>
      </c>
    </row>
    <row r="1489" spans="1:5" x14ac:dyDescent="0.2">
      <c r="A1489" s="387" t="s">
        <v>2136</v>
      </c>
      <c r="B1489" s="389" t="s">
        <v>2177</v>
      </c>
      <c r="C1489" s="390"/>
      <c r="D1489" s="393" t="s">
        <v>61</v>
      </c>
      <c r="E1489" s="321" t="s">
        <v>1454</v>
      </c>
    </row>
    <row r="1490" spans="1:5" x14ac:dyDescent="0.2">
      <c r="A1490" s="388"/>
      <c r="B1490" s="391"/>
      <c r="C1490" s="392"/>
      <c r="D1490" s="394"/>
      <c r="E1490" s="322" t="s">
        <v>1455</v>
      </c>
    </row>
    <row r="1491" spans="1:5" x14ac:dyDescent="0.2">
      <c r="A1491" s="379" t="s">
        <v>2182</v>
      </c>
      <c r="B1491" s="381" t="s">
        <v>2177</v>
      </c>
      <c r="C1491" s="382"/>
      <c r="D1491" s="385" t="s">
        <v>61</v>
      </c>
      <c r="E1491" s="323" t="s">
        <v>1454</v>
      </c>
    </row>
    <row r="1492" spans="1:5" x14ac:dyDescent="0.2">
      <c r="A1492" s="380"/>
      <c r="B1492" s="383"/>
      <c r="C1492" s="384"/>
      <c r="D1492" s="386"/>
      <c r="E1492" s="324" t="s">
        <v>1455</v>
      </c>
    </row>
    <row r="1493" spans="1:5" x14ac:dyDescent="0.2">
      <c r="A1493" s="387" t="s">
        <v>2183</v>
      </c>
      <c r="B1493" s="389" t="s">
        <v>2177</v>
      </c>
      <c r="C1493" s="390"/>
      <c r="D1493" s="393" t="s">
        <v>61</v>
      </c>
      <c r="E1493" s="321" t="s">
        <v>1454</v>
      </c>
    </row>
    <row r="1494" spans="1:5" x14ac:dyDescent="0.2">
      <c r="A1494" s="388"/>
      <c r="B1494" s="391"/>
      <c r="C1494" s="392"/>
      <c r="D1494" s="394"/>
      <c r="E1494" s="322" t="s">
        <v>1455</v>
      </c>
    </row>
    <row r="1495" spans="1:5" x14ac:dyDescent="0.2">
      <c r="A1495" s="379" t="s">
        <v>2184</v>
      </c>
      <c r="B1495" s="381" t="s">
        <v>2177</v>
      </c>
      <c r="C1495" s="382"/>
      <c r="D1495" s="385" t="s">
        <v>61</v>
      </c>
      <c r="E1495" s="323" t="s">
        <v>1454</v>
      </c>
    </row>
    <row r="1496" spans="1:5" x14ac:dyDescent="0.2">
      <c r="A1496" s="380"/>
      <c r="B1496" s="383"/>
      <c r="C1496" s="384"/>
      <c r="D1496" s="386"/>
      <c r="E1496" s="324" t="s">
        <v>1455</v>
      </c>
    </row>
    <row r="1497" spans="1:5" x14ac:dyDescent="0.2">
      <c r="A1497" s="387" t="s">
        <v>2185</v>
      </c>
      <c r="B1497" s="389" t="s">
        <v>2177</v>
      </c>
      <c r="C1497" s="390"/>
      <c r="D1497" s="393" t="s">
        <v>61</v>
      </c>
      <c r="E1497" s="321" t="s">
        <v>1454</v>
      </c>
    </row>
    <row r="1498" spans="1:5" x14ac:dyDescent="0.2">
      <c r="A1498" s="388"/>
      <c r="B1498" s="391"/>
      <c r="C1498" s="392"/>
      <c r="D1498" s="394"/>
      <c r="E1498" s="322" t="s">
        <v>1455</v>
      </c>
    </row>
    <row r="1499" spans="1:5" x14ac:dyDescent="0.2">
      <c r="A1499" s="379" t="s">
        <v>2186</v>
      </c>
      <c r="B1499" s="381" t="s">
        <v>2177</v>
      </c>
      <c r="C1499" s="382"/>
      <c r="D1499" s="385" t="s">
        <v>61</v>
      </c>
      <c r="E1499" s="323" t="s">
        <v>1454</v>
      </c>
    </row>
    <row r="1500" spans="1:5" x14ac:dyDescent="0.2">
      <c r="A1500" s="380"/>
      <c r="B1500" s="383"/>
      <c r="C1500" s="384"/>
      <c r="D1500" s="386"/>
      <c r="E1500" s="324" t="s">
        <v>1455</v>
      </c>
    </row>
    <row r="1501" spans="1:5" x14ac:dyDescent="0.2">
      <c r="A1501" s="387" t="s">
        <v>2187</v>
      </c>
      <c r="B1501" s="389" t="s">
        <v>2177</v>
      </c>
      <c r="C1501" s="390"/>
      <c r="D1501" s="393" t="s">
        <v>61</v>
      </c>
      <c r="E1501" s="321" t="s">
        <v>1454</v>
      </c>
    </row>
    <row r="1502" spans="1:5" x14ac:dyDescent="0.2">
      <c r="A1502" s="388"/>
      <c r="B1502" s="391"/>
      <c r="C1502" s="392"/>
      <c r="D1502" s="394"/>
      <c r="E1502" s="322" t="s">
        <v>1455</v>
      </c>
    </row>
    <row r="1503" spans="1:5" x14ac:dyDescent="0.2">
      <c r="A1503" s="379" t="s">
        <v>2188</v>
      </c>
      <c r="B1503" s="381" t="s">
        <v>2177</v>
      </c>
      <c r="C1503" s="382"/>
      <c r="D1503" s="385" t="s">
        <v>61</v>
      </c>
      <c r="E1503" s="323" t="s">
        <v>1454</v>
      </c>
    </row>
    <row r="1504" spans="1:5" x14ac:dyDescent="0.2">
      <c r="A1504" s="380"/>
      <c r="B1504" s="383"/>
      <c r="C1504" s="384"/>
      <c r="D1504" s="386"/>
      <c r="E1504" s="324" t="s">
        <v>1455</v>
      </c>
    </row>
    <row r="1505" spans="1:5" x14ac:dyDescent="0.2">
      <c r="A1505" s="387" t="s">
        <v>1980</v>
      </c>
      <c r="B1505" s="389" t="s">
        <v>2177</v>
      </c>
      <c r="C1505" s="390"/>
      <c r="D1505" s="393" t="s">
        <v>61</v>
      </c>
      <c r="E1505" s="321" t="s">
        <v>1454</v>
      </c>
    </row>
    <row r="1506" spans="1:5" x14ac:dyDescent="0.2">
      <c r="A1506" s="388"/>
      <c r="B1506" s="391"/>
      <c r="C1506" s="392"/>
      <c r="D1506" s="394"/>
      <c r="E1506" s="322" t="s">
        <v>1455</v>
      </c>
    </row>
    <row r="1507" spans="1:5" x14ac:dyDescent="0.2">
      <c r="A1507" s="379" t="s">
        <v>2189</v>
      </c>
      <c r="B1507" s="381" t="s">
        <v>2177</v>
      </c>
      <c r="C1507" s="382"/>
      <c r="D1507" s="385" t="s">
        <v>61</v>
      </c>
      <c r="E1507" s="323" t="s">
        <v>1454</v>
      </c>
    </row>
    <row r="1508" spans="1:5" x14ac:dyDescent="0.2">
      <c r="A1508" s="380"/>
      <c r="B1508" s="383"/>
      <c r="C1508" s="384"/>
      <c r="D1508" s="386"/>
      <c r="E1508" s="324" t="s">
        <v>1455</v>
      </c>
    </row>
    <row r="1509" spans="1:5" x14ac:dyDescent="0.2">
      <c r="A1509" s="387" t="s">
        <v>2182</v>
      </c>
      <c r="B1509" s="389" t="s">
        <v>2190</v>
      </c>
      <c r="C1509" s="390"/>
      <c r="D1509" s="393" t="s">
        <v>61</v>
      </c>
      <c r="E1509" s="321" t="s">
        <v>1454</v>
      </c>
    </row>
    <row r="1510" spans="1:5" x14ac:dyDescent="0.2">
      <c r="A1510" s="388"/>
      <c r="B1510" s="391"/>
      <c r="C1510" s="392"/>
      <c r="D1510" s="394"/>
      <c r="E1510" s="322" t="s">
        <v>1455</v>
      </c>
    </row>
    <row r="1511" spans="1:5" x14ac:dyDescent="0.2">
      <c r="A1511" s="379" t="s">
        <v>2191</v>
      </c>
      <c r="B1511" s="381" t="s">
        <v>2190</v>
      </c>
      <c r="C1511" s="382"/>
      <c r="D1511" s="385" t="s">
        <v>61</v>
      </c>
      <c r="E1511" s="323" t="s">
        <v>1454</v>
      </c>
    </row>
    <row r="1512" spans="1:5" x14ac:dyDescent="0.2">
      <c r="A1512" s="380"/>
      <c r="B1512" s="383"/>
      <c r="C1512" s="384"/>
      <c r="D1512" s="386"/>
      <c r="E1512" s="324" t="s">
        <v>1455</v>
      </c>
    </row>
    <row r="1513" spans="1:5" x14ac:dyDescent="0.2">
      <c r="A1513" s="387" t="s">
        <v>2192</v>
      </c>
      <c r="B1513" s="389" t="s">
        <v>2190</v>
      </c>
      <c r="C1513" s="390"/>
      <c r="D1513" s="393" t="s">
        <v>61</v>
      </c>
      <c r="E1513" s="321" t="s">
        <v>1454</v>
      </c>
    </row>
    <row r="1514" spans="1:5" x14ac:dyDescent="0.2">
      <c r="A1514" s="388"/>
      <c r="B1514" s="391"/>
      <c r="C1514" s="392"/>
      <c r="D1514" s="394"/>
      <c r="E1514" s="322" t="s">
        <v>1455</v>
      </c>
    </row>
    <row r="1515" spans="1:5" x14ac:dyDescent="0.2">
      <c r="A1515" s="379" t="s">
        <v>2193</v>
      </c>
      <c r="B1515" s="381" t="s">
        <v>2190</v>
      </c>
      <c r="C1515" s="382"/>
      <c r="D1515" s="385" t="s">
        <v>61</v>
      </c>
      <c r="E1515" s="323" t="s">
        <v>1454</v>
      </c>
    </row>
    <row r="1516" spans="1:5" x14ac:dyDescent="0.2">
      <c r="A1516" s="380"/>
      <c r="B1516" s="383"/>
      <c r="C1516" s="384"/>
      <c r="D1516" s="386"/>
      <c r="E1516" s="324" t="s">
        <v>1455</v>
      </c>
    </row>
    <row r="1517" spans="1:5" x14ac:dyDescent="0.2">
      <c r="A1517" s="387" t="s">
        <v>2194</v>
      </c>
      <c r="B1517" s="389" t="s">
        <v>2190</v>
      </c>
      <c r="C1517" s="390"/>
      <c r="D1517" s="393" t="s">
        <v>61</v>
      </c>
      <c r="E1517" s="321" t="s">
        <v>1454</v>
      </c>
    </row>
    <row r="1518" spans="1:5" x14ac:dyDescent="0.2">
      <c r="A1518" s="388"/>
      <c r="B1518" s="391"/>
      <c r="C1518" s="392"/>
      <c r="D1518" s="394"/>
      <c r="E1518" s="322" t="s">
        <v>1455</v>
      </c>
    </row>
    <row r="1519" spans="1:5" x14ac:dyDescent="0.2">
      <c r="A1519" s="379" t="s">
        <v>2195</v>
      </c>
      <c r="B1519" s="381" t="s">
        <v>2190</v>
      </c>
      <c r="C1519" s="382"/>
      <c r="D1519" s="385" t="s">
        <v>61</v>
      </c>
      <c r="E1519" s="323" t="s">
        <v>1454</v>
      </c>
    </row>
    <row r="1520" spans="1:5" x14ac:dyDescent="0.2">
      <c r="A1520" s="380"/>
      <c r="B1520" s="383"/>
      <c r="C1520" s="384"/>
      <c r="D1520" s="386"/>
      <c r="E1520" s="324" t="s">
        <v>1455</v>
      </c>
    </row>
    <row r="1521" spans="1:5" x14ac:dyDescent="0.2">
      <c r="A1521" s="387" t="s">
        <v>2196</v>
      </c>
      <c r="B1521" s="389" t="s">
        <v>2190</v>
      </c>
      <c r="C1521" s="390"/>
      <c r="D1521" s="393" t="s">
        <v>61</v>
      </c>
      <c r="E1521" s="321" t="s">
        <v>1454</v>
      </c>
    </row>
    <row r="1522" spans="1:5" x14ac:dyDescent="0.2">
      <c r="A1522" s="388"/>
      <c r="B1522" s="391"/>
      <c r="C1522" s="392"/>
      <c r="D1522" s="394"/>
      <c r="E1522" s="322" t="s">
        <v>1455</v>
      </c>
    </row>
    <row r="1523" spans="1:5" x14ac:dyDescent="0.2">
      <c r="A1523" s="379" t="s">
        <v>1878</v>
      </c>
      <c r="B1523" s="381" t="s">
        <v>2190</v>
      </c>
      <c r="C1523" s="382"/>
      <c r="D1523" s="385" t="s">
        <v>61</v>
      </c>
      <c r="E1523" s="323" t="s">
        <v>1454</v>
      </c>
    </row>
    <row r="1524" spans="1:5" x14ac:dyDescent="0.2">
      <c r="A1524" s="380"/>
      <c r="B1524" s="383"/>
      <c r="C1524" s="384"/>
      <c r="D1524" s="386"/>
      <c r="E1524" s="324" t="s">
        <v>1455</v>
      </c>
    </row>
    <row r="1525" spans="1:5" x14ac:dyDescent="0.2">
      <c r="A1525" s="387" t="s">
        <v>2197</v>
      </c>
      <c r="B1525" s="389" t="s">
        <v>2190</v>
      </c>
      <c r="C1525" s="390"/>
      <c r="D1525" s="393" t="s">
        <v>61</v>
      </c>
      <c r="E1525" s="321" t="s">
        <v>1454</v>
      </c>
    </row>
    <row r="1526" spans="1:5" x14ac:dyDescent="0.2">
      <c r="A1526" s="388"/>
      <c r="B1526" s="391"/>
      <c r="C1526" s="392"/>
      <c r="D1526" s="394"/>
      <c r="E1526" s="322" t="s">
        <v>1455</v>
      </c>
    </row>
    <row r="1527" spans="1:5" x14ac:dyDescent="0.2">
      <c r="A1527" s="379" t="s">
        <v>2198</v>
      </c>
      <c r="B1527" s="381" t="s">
        <v>2190</v>
      </c>
      <c r="C1527" s="382"/>
      <c r="D1527" s="385" t="s">
        <v>61</v>
      </c>
      <c r="E1527" s="323" t="s">
        <v>1454</v>
      </c>
    </row>
    <row r="1528" spans="1:5" x14ac:dyDescent="0.2">
      <c r="A1528" s="380"/>
      <c r="B1528" s="383"/>
      <c r="C1528" s="384"/>
      <c r="D1528" s="386"/>
      <c r="E1528" s="324" t="s">
        <v>1455</v>
      </c>
    </row>
    <row r="1529" spans="1:5" x14ac:dyDescent="0.2">
      <c r="A1529" s="387" t="s">
        <v>2199</v>
      </c>
      <c r="B1529" s="389" t="s">
        <v>2190</v>
      </c>
      <c r="C1529" s="390"/>
      <c r="D1529" s="393" t="s">
        <v>61</v>
      </c>
      <c r="E1529" s="321" t="s">
        <v>1454</v>
      </c>
    </row>
    <row r="1530" spans="1:5" x14ac:dyDescent="0.2">
      <c r="A1530" s="388"/>
      <c r="B1530" s="391"/>
      <c r="C1530" s="392"/>
      <c r="D1530" s="394"/>
      <c r="E1530" s="322" t="s">
        <v>1455</v>
      </c>
    </row>
    <row r="1531" spans="1:5" x14ac:dyDescent="0.2">
      <c r="A1531" s="379" t="s">
        <v>2200</v>
      </c>
      <c r="B1531" s="381" t="s">
        <v>2201</v>
      </c>
      <c r="C1531" s="382"/>
      <c r="D1531" s="385" t="s">
        <v>61</v>
      </c>
      <c r="E1531" s="323" t="s">
        <v>1454</v>
      </c>
    </row>
    <row r="1532" spans="1:5" x14ac:dyDescent="0.2">
      <c r="A1532" s="380"/>
      <c r="B1532" s="383"/>
      <c r="C1532" s="384"/>
      <c r="D1532" s="386"/>
      <c r="E1532" s="324" t="s">
        <v>1455</v>
      </c>
    </row>
    <row r="1533" spans="1:5" x14ac:dyDescent="0.2">
      <c r="A1533" s="387" t="s">
        <v>2202</v>
      </c>
      <c r="B1533" s="389" t="s">
        <v>2201</v>
      </c>
      <c r="C1533" s="390"/>
      <c r="D1533" s="393" t="s">
        <v>61</v>
      </c>
      <c r="E1533" s="321" t="s">
        <v>1454</v>
      </c>
    </row>
    <row r="1534" spans="1:5" x14ac:dyDescent="0.2">
      <c r="A1534" s="388"/>
      <c r="B1534" s="391"/>
      <c r="C1534" s="392"/>
      <c r="D1534" s="394"/>
      <c r="E1534" s="322" t="s">
        <v>1455</v>
      </c>
    </row>
    <row r="1535" spans="1:5" x14ac:dyDescent="0.2">
      <c r="A1535" s="379" t="s">
        <v>2203</v>
      </c>
      <c r="B1535" s="381" t="s">
        <v>2201</v>
      </c>
      <c r="C1535" s="382"/>
      <c r="D1535" s="385" t="s">
        <v>61</v>
      </c>
      <c r="E1535" s="323" t="s">
        <v>1454</v>
      </c>
    </row>
    <row r="1536" spans="1:5" x14ac:dyDescent="0.2">
      <c r="A1536" s="380"/>
      <c r="B1536" s="383"/>
      <c r="C1536" s="384"/>
      <c r="D1536" s="386"/>
      <c r="E1536" s="324" t="s">
        <v>1455</v>
      </c>
    </row>
    <row r="1537" spans="1:5" x14ac:dyDescent="0.2">
      <c r="A1537" s="387" t="s">
        <v>2204</v>
      </c>
      <c r="B1537" s="389" t="s">
        <v>2201</v>
      </c>
      <c r="C1537" s="390"/>
      <c r="D1537" s="393" t="s">
        <v>61</v>
      </c>
      <c r="E1537" s="321" t="s">
        <v>1454</v>
      </c>
    </row>
    <row r="1538" spans="1:5" x14ac:dyDescent="0.2">
      <c r="A1538" s="388"/>
      <c r="B1538" s="391"/>
      <c r="C1538" s="392"/>
      <c r="D1538" s="394"/>
      <c r="E1538" s="322" t="s">
        <v>1455</v>
      </c>
    </row>
    <row r="1539" spans="1:5" x14ac:dyDescent="0.2">
      <c r="A1539" s="379" t="s">
        <v>2205</v>
      </c>
      <c r="B1539" s="381" t="s">
        <v>2201</v>
      </c>
      <c r="C1539" s="382"/>
      <c r="D1539" s="385" t="s">
        <v>61</v>
      </c>
      <c r="E1539" s="323" t="s">
        <v>1454</v>
      </c>
    </row>
    <row r="1540" spans="1:5" x14ac:dyDescent="0.2">
      <c r="A1540" s="380"/>
      <c r="B1540" s="383"/>
      <c r="C1540" s="384"/>
      <c r="D1540" s="386"/>
      <c r="E1540" s="324" t="s">
        <v>1455</v>
      </c>
    </row>
    <row r="1541" spans="1:5" x14ac:dyDescent="0.2">
      <c r="A1541" s="387" t="s">
        <v>2206</v>
      </c>
      <c r="B1541" s="389" t="s">
        <v>2201</v>
      </c>
      <c r="C1541" s="390"/>
      <c r="D1541" s="393" t="s">
        <v>61</v>
      </c>
      <c r="E1541" s="321" t="s">
        <v>1454</v>
      </c>
    </row>
    <row r="1542" spans="1:5" x14ac:dyDescent="0.2">
      <c r="A1542" s="388"/>
      <c r="B1542" s="391"/>
      <c r="C1542" s="392"/>
      <c r="D1542" s="394"/>
      <c r="E1542" s="322" t="s">
        <v>1455</v>
      </c>
    </row>
    <row r="1543" spans="1:5" x14ac:dyDescent="0.2">
      <c r="A1543" s="379" t="s">
        <v>2207</v>
      </c>
      <c r="B1543" s="381" t="s">
        <v>2201</v>
      </c>
      <c r="C1543" s="382"/>
      <c r="D1543" s="385" t="s">
        <v>61</v>
      </c>
      <c r="E1543" s="323" t="s">
        <v>1454</v>
      </c>
    </row>
    <row r="1544" spans="1:5" x14ac:dyDescent="0.2">
      <c r="A1544" s="380"/>
      <c r="B1544" s="383"/>
      <c r="C1544" s="384"/>
      <c r="D1544" s="386"/>
      <c r="E1544" s="324" t="s">
        <v>1455</v>
      </c>
    </row>
    <row r="1545" spans="1:5" x14ac:dyDescent="0.2">
      <c r="A1545" s="387" t="s">
        <v>2133</v>
      </c>
      <c r="B1545" s="389"/>
      <c r="C1545" s="390"/>
      <c r="D1545" s="393" t="s">
        <v>61</v>
      </c>
      <c r="E1545" s="321" t="s">
        <v>1454</v>
      </c>
    </row>
    <row r="1546" spans="1:5" x14ac:dyDescent="0.2">
      <c r="A1546" s="388"/>
      <c r="B1546" s="391"/>
      <c r="C1546" s="392"/>
      <c r="D1546" s="394"/>
      <c r="E1546" s="322" t="s">
        <v>1455</v>
      </c>
    </row>
    <row r="1547" spans="1:5" x14ac:dyDescent="0.2">
      <c r="A1547" s="379" t="s">
        <v>2152</v>
      </c>
      <c r="B1547" s="381"/>
      <c r="C1547" s="382"/>
      <c r="D1547" s="385" t="s">
        <v>61</v>
      </c>
      <c r="E1547" s="323" t="s">
        <v>1454</v>
      </c>
    </row>
    <row r="1548" spans="1:5" x14ac:dyDescent="0.2">
      <c r="A1548" s="380"/>
      <c r="B1548" s="383"/>
      <c r="C1548" s="384"/>
      <c r="D1548" s="386"/>
      <c r="E1548" s="324" t="s">
        <v>1455</v>
      </c>
    </row>
    <row r="1549" spans="1:5" x14ac:dyDescent="0.2">
      <c r="A1549" s="387" t="s">
        <v>2163</v>
      </c>
      <c r="B1549" s="389"/>
      <c r="C1549" s="390"/>
      <c r="D1549" s="393" t="s">
        <v>61</v>
      </c>
      <c r="E1549" s="321" t="s">
        <v>1454</v>
      </c>
    </row>
    <row r="1550" spans="1:5" x14ac:dyDescent="0.2">
      <c r="A1550" s="388"/>
      <c r="B1550" s="391"/>
      <c r="C1550" s="392"/>
      <c r="D1550" s="394"/>
      <c r="E1550" s="322" t="s">
        <v>1455</v>
      </c>
    </row>
    <row r="1551" spans="1:5" x14ac:dyDescent="0.2">
      <c r="A1551" s="379" t="s">
        <v>2177</v>
      </c>
      <c r="B1551" s="381"/>
      <c r="C1551" s="382"/>
      <c r="D1551" s="385" t="s">
        <v>61</v>
      </c>
      <c r="E1551" s="323" t="s">
        <v>1454</v>
      </c>
    </row>
    <row r="1552" spans="1:5" x14ac:dyDescent="0.2">
      <c r="A1552" s="380"/>
      <c r="B1552" s="383"/>
      <c r="C1552" s="384"/>
      <c r="D1552" s="386"/>
      <c r="E1552" s="324" t="s">
        <v>1455</v>
      </c>
    </row>
    <row r="1553" spans="1:5" x14ac:dyDescent="0.2">
      <c r="A1553" s="387" t="s">
        <v>2190</v>
      </c>
      <c r="B1553" s="389"/>
      <c r="C1553" s="390"/>
      <c r="D1553" s="393" t="s">
        <v>61</v>
      </c>
      <c r="E1553" s="321" t="s">
        <v>1454</v>
      </c>
    </row>
    <row r="1554" spans="1:5" x14ac:dyDescent="0.2">
      <c r="A1554" s="388"/>
      <c r="B1554" s="391"/>
      <c r="C1554" s="392"/>
      <c r="D1554" s="394"/>
      <c r="E1554" s="322" t="s">
        <v>1455</v>
      </c>
    </row>
    <row r="1555" spans="1:5" x14ac:dyDescent="0.2">
      <c r="A1555" s="379" t="s">
        <v>2208</v>
      </c>
      <c r="B1555" s="381" t="s">
        <v>2190</v>
      </c>
      <c r="C1555" s="382"/>
      <c r="D1555" s="385" t="s">
        <v>61</v>
      </c>
      <c r="E1555" s="323" t="s">
        <v>1454</v>
      </c>
    </row>
    <row r="1556" spans="1:5" x14ac:dyDescent="0.2">
      <c r="A1556" s="380"/>
      <c r="B1556" s="383"/>
      <c r="C1556" s="384"/>
      <c r="D1556" s="386"/>
      <c r="E1556" s="324" t="s">
        <v>1455</v>
      </c>
    </row>
    <row r="1557" spans="1:5" x14ac:dyDescent="0.2">
      <c r="A1557" s="387" t="s">
        <v>2182</v>
      </c>
      <c r="B1557" s="389" t="s">
        <v>2133</v>
      </c>
      <c r="C1557" s="390"/>
      <c r="D1557" s="393" t="s">
        <v>61</v>
      </c>
      <c r="E1557" s="321" t="s">
        <v>1454</v>
      </c>
    </row>
    <row r="1558" spans="1:5" x14ac:dyDescent="0.2">
      <c r="A1558" s="388"/>
      <c r="B1558" s="391"/>
      <c r="C1558" s="392"/>
      <c r="D1558" s="394"/>
      <c r="E1558" s="322" t="s">
        <v>1455</v>
      </c>
    </row>
    <row r="1559" spans="1:5" x14ac:dyDescent="0.2">
      <c r="A1559" s="379" t="s">
        <v>2209</v>
      </c>
      <c r="B1559" s="381" t="s">
        <v>2177</v>
      </c>
      <c r="C1559" s="382"/>
      <c r="D1559" s="385" t="s">
        <v>61</v>
      </c>
      <c r="E1559" s="323" t="s">
        <v>1454</v>
      </c>
    </row>
    <row r="1560" spans="1:5" x14ac:dyDescent="0.2">
      <c r="A1560" s="380"/>
      <c r="B1560" s="383"/>
      <c r="C1560" s="384"/>
      <c r="D1560" s="386"/>
      <c r="E1560" s="324" t="s">
        <v>1455</v>
      </c>
    </row>
    <row r="1561" spans="1:5" x14ac:dyDescent="0.2">
      <c r="A1561" s="387" t="s">
        <v>2210</v>
      </c>
      <c r="B1561" s="389" t="s">
        <v>2190</v>
      </c>
      <c r="C1561" s="390"/>
      <c r="D1561" s="393" t="s">
        <v>61</v>
      </c>
      <c r="E1561" s="321" t="s">
        <v>1454</v>
      </c>
    </row>
    <row r="1562" spans="1:5" x14ac:dyDescent="0.2">
      <c r="A1562" s="388"/>
      <c r="B1562" s="391"/>
      <c r="C1562" s="392"/>
      <c r="D1562" s="394"/>
      <c r="E1562" s="322" t="s">
        <v>1455</v>
      </c>
    </row>
    <row r="1563" spans="1:5" x14ac:dyDescent="0.2">
      <c r="A1563" s="379" t="s">
        <v>1837</v>
      </c>
      <c r="B1563" s="381" t="s">
        <v>2152</v>
      </c>
      <c r="C1563" s="382"/>
      <c r="D1563" s="385" t="s">
        <v>61</v>
      </c>
      <c r="E1563" s="323" t="s">
        <v>1454</v>
      </c>
    </row>
    <row r="1564" spans="1:5" x14ac:dyDescent="0.2">
      <c r="A1564" s="380"/>
      <c r="B1564" s="383"/>
      <c r="C1564" s="384"/>
      <c r="D1564" s="386"/>
      <c r="E1564" s="324" t="s">
        <v>1455</v>
      </c>
    </row>
    <row r="1565" spans="1:5" x14ac:dyDescent="0.2">
      <c r="A1565" s="387" t="s">
        <v>2201</v>
      </c>
      <c r="B1565" s="389"/>
      <c r="C1565" s="390"/>
      <c r="D1565" s="393" t="s">
        <v>61</v>
      </c>
      <c r="E1565" s="321" t="s">
        <v>1454</v>
      </c>
    </row>
    <row r="1566" spans="1:5" x14ac:dyDescent="0.2">
      <c r="A1566" s="388"/>
      <c r="B1566" s="391"/>
      <c r="C1566" s="392"/>
      <c r="D1566" s="394"/>
      <c r="E1566" s="322" t="s">
        <v>1455</v>
      </c>
    </row>
    <row r="1567" spans="1:5" x14ac:dyDescent="0.2">
      <c r="A1567" s="319" t="s">
        <v>2211</v>
      </c>
      <c r="B1567" s="368"/>
      <c r="C1567" s="369"/>
      <c r="D1567" s="309" t="s">
        <v>62</v>
      </c>
      <c r="E1567" s="320"/>
    </row>
    <row r="1568" spans="1:5" x14ac:dyDescent="0.2">
      <c r="A1568" s="317" t="s">
        <v>2212</v>
      </c>
      <c r="B1568" s="370"/>
      <c r="C1568" s="371"/>
      <c r="D1568" s="308" t="s">
        <v>62</v>
      </c>
      <c r="E1568" s="318"/>
    </row>
    <row r="1569" spans="1:5" x14ac:dyDescent="0.2">
      <c r="A1569" s="319" t="s">
        <v>2213</v>
      </c>
      <c r="B1569" s="368"/>
      <c r="C1569" s="369"/>
      <c r="D1569" s="309" t="s">
        <v>62</v>
      </c>
      <c r="E1569" s="320"/>
    </row>
    <row r="1570" spans="1:5" x14ac:dyDescent="0.2">
      <c r="A1570" s="317" t="s">
        <v>2214</v>
      </c>
      <c r="B1570" s="370"/>
      <c r="C1570" s="371"/>
      <c r="D1570" s="308" t="s">
        <v>62</v>
      </c>
      <c r="E1570" s="318"/>
    </row>
    <row r="1571" spans="1:5" x14ac:dyDescent="0.2">
      <c r="A1571" s="319" t="s">
        <v>2215</v>
      </c>
      <c r="B1571" s="368"/>
      <c r="C1571" s="369"/>
      <c r="D1571" s="309" t="s">
        <v>62</v>
      </c>
      <c r="E1571" s="320"/>
    </row>
    <row r="1572" spans="1:5" x14ac:dyDescent="0.2">
      <c r="A1572" s="317" t="s">
        <v>2216</v>
      </c>
      <c r="B1572" s="370"/>
      <c r="C1572" s="371"/>
      <c r="D1572" s="308" t="s">
        <v>62</v>
      </c>
      <c r="E1572" s="318"/>
    </row>
    <row r="1573" spans="1:5" x14ac:dyDescent="0.2">
      <c r="A1573" s="319" t="s">
        <v>2217</v>
      </c>
      <c r="B1573" s="368"/>
      <c r="C1573" s="369"/>
      <c r="D1573" s="309" t="s">
        <v>62</v>
      </c>
      <c r="E1573" s="320"/>
    </row>
    <row r="1574" spans="1:5" x14ac:dyDescent="0.2">
      <c r="A1574" s="317" t="s">
        <v>2218</v>
      </c>
      <c r="B1574" s="370"/>
      <c r="C1574" s="371"/>
      <c r="D1574" s="308" t="s">
        <v>62</v>
      </c>
      <c r="E1574" s="318"/>
    </row>
    <row r="1575" spans="1:5" x14ac:dyDescent="0.2">
      <c r="A1575" s="319" t="s">
        <v>2219</v>
      </c>
      <c r="B1575" s="368"/>
      <c r="C1575" s="369"/>
      <c r="D1575" s="309" t="s">
        <v>62</v>
      </c>
      <c r="E1575" s="320"/>
    </row>
    <row r="1576" spans="1:5" x14ac:dyDescent="0.2">
      <c r="A1576" s="317" t="s">
        <v>2220</v>
      </c>
      <c r="B1576" s="370"/>
      <c r="C1576" s="371"/>
      <c r="D1576" s="308" t="s">
        <v>62</v>
      </c>
      <c r="E1576" s="318"/>
    </row>
    <row r="1577" spans="1:5" x14ac:dyDescent="0.2">
      <c r="A1577" s="319" t="s">
        <v>2221</v>
      </c>
      <c r="B1577" s="368"/>
      <c r="C1577" s="369"/>
      <c r="D1577" s="309" t="s">
        <v>62</v>
      </c>
      <c r="E1577" s="320"/>
    </row>
    <row r="1578" spans="1:5" x14ac:dyDescent="0.2">
      <c r="A1578" s="387" t="s">
        <v>2222</v>
      </c>
      <c r="B1578" s="389"/>
      <c r="C1578" s="390"/>
      <c r="D1578" s="393" t="s">
        <v>62</v>
      </c>
      <c r="E1578" s="321" t="s">
        <v>1454</v>
      </c>
    </row>
    <row r="1579" spans="1:5" x14ac:dyDescent="0.2">
      <c r="A1579" s="388"/>
      <c r="B1579" s="391"/>
      <c r="C1579" s="392"/>
      <c r="D1579" s="394"/>
      <c r="E1579" s="322" t="s">
        <v>1455</v>
      </c>
    </row>
    <row r="1580" spans="1:5" x14ac:dyDescent="0.2">
      <c r="A1580" s="319" t="s">
        <v>2223</v>
      </c>
      <c r="B1580" s="368"/>
      <c r="C1580" s="369"/>
      <c r="D1580" s="309" t="s">
        <v>62</v>
      </c>
      <c r="E1580" s="320"/>
    </row>
    <row r="1581" spans="1:5" x14ac:dyDescent="0.2">
      <c r="A1581" s="317" t="s">
        <v>2224</v>
      </c>
      <c r="B1581" s="370"/>
      <c r="C1581" s="371"/>
      <c r="D1581" s="308" t="s">
        <v>62</v>
      </c>
      <c r="E1581" s="318"/>
    </row>
    <row r="1582" spans="1:5" x14ac:dyDescent="0.2">
      <c r="A1582" s="319" t="s">
        <v>2225</v>
      </c>
      <c r="B1582" s="368"/>
      <c r="C1582" s="369"/>
      <c r="D1582" s="309" t="s">
        <v>62</v>
      </c>
      <c r="E1582" s="320"/>
    </row>
    <row r="1583" spans="1:5" x14ac:dyDescent="0.2">
      <c r="A1583" s="317" t="s">
        <v>2226</v>
      </c>
      <c r="B1583" s="370"/>
      <c r="C1583" s="371"/>
      <c r="D1583" s="308" t="s">
        <v>62</v>
      </c>
      <c r="E1583" s="318"/>
    </row>
    <row r="1584" spans="1:5" x14ac:dyDescent="0.2">
      <c r="A1584" s="319" t="s">
        <v>2227</v>
      </c>
      <c r="B1584" s="368"/>
      <c r="C1584" s="369"/>
      <c r="D1584" s="309" t="s">
        <v>62</v>
      </c>
      <c r="E1584" s="320"/>
    </row>
    <row r="1585" spans="1:5" x14ac:dyDescent="0.2">
      <c r="A1585" s="317" t="s">
        <v>2228</v>
      </c>
      <c r="B1585" s="370"/>
      <c r="C1585" s="371"/>
      <c r="D1585" s="308" t="s">
        <v>62</v>
      </c>
      <c r="E1585" s="318"/>
    </row>
    <row r="1586" spans="1:5" x14ac:dyDescent="0.2">
      <c r="A1586" s="319" t="s">
        <v>2229</v>
      </c>
      <c r="B1586" s="368"/>
      <c r="C1586" s="369"/>
      <c r="D1586" s="309" t="s">
        <v>62</v>
      </c>
      <c r="E1586" s="320"/>
    </row>
    <row r="1587" spans="1:5" x14ac:dyDescent="0.2">
      <c r="A1587" s="387" t="s">
        <v>2230</v>
      </c>
      <c r="B1587" s="389" t="s">
        <v>2231</v>
      </c>
      <c r="C1587" s="390"/>
      <c r="D1587" s="393" t="s">
        <v>62</v>
      </c>
      <c r="E1587" s="321" t="s">
        <v>1454</v>
      </c>
    </row>
    <row r="1588" spans="1:5" x14ac:dyDescent="0.2">
      <c r="A1588" s="388"/>
      <c r="B1588" s="391"/>
      <c r="C1588" s="392"/>
      <c r="D1588" s="394"/>
      <c r="E1588" s="322" t="s">
        <v>1455</v>
      </c>
    </row>
    <row r="1589" spans="1:5" x14ac:dyDescent="0.2">
      <c r="A1589" s="379" t="s">
        <v>2232</v>
      </c>
      <c r="B1589" s="381" t="s">
        <v>2231</v>
      </c>
      <c r="C1589" s="382"/>
      <c r="D1589" s="385" t="s">
        <v>62</v>
      </c>
      <c r="E1589" s="323" t="s">
        <v>1454</v>
      </c>
    </row>
    <row r="1590" spans="1:5" x14ac:dyDescent="0.2">
      <c r="A1590" s="380"/>
      <c r="B1590" s="383"/>
      <c r="C1590" s="384"/>
      <c r="D1590" s="386"/>
      <c r="E1590" s="324" t="s">
        <v>1455</v>
      </c>
    </row>
    <row r="1591" spans="1:5" x14ac:dyDescent="0.2">
      <c r="A1591" s="387" t="s">
        <v>2233</v>
      </c>
      <c r="B1591" s="389" t="s">
        <v>2231</v>
      </c>
      <c r="C1591" s="390"/>
      <c r="D1591" s="393" t="s">
        <v>62</v>
      </c>
      <c r="E1591" s="321" t="s">
        <v>1454</v>
      </c>
    </row>
    <row r="1592" spans="1:5" x14ac:dyDescent="0.2">
      <c r="A1592" s="388"/>
      <c r="B1592" s="391"/>
      <c r="C1592" s="392"/>
      <c r="D1592" s="394"/>
      <c r="E1592" s="322" t="s">
        <v>1455</v>
      </c>
    </row>
    <row r="1593" spans="1:5" x14ac:dyDescent="0.2">
      <c r="A1593" s="379" t="s">
        <v>2234</v>
      </c>
      <c r="B1593" s="381" t="s">
        <v>2231</v>
      </c>
      <c r="C1593" s="382"/>
      <c r="D1593" s="385" t="s">
        <v>62</v>
      </c>
      <c r="E1593" s="323" t="s">
        <v>1454</v>
      </c>
    </row>
    <row r="1594" spans="1:5" x14ac:dyDescent="0.2">
      <c r="A1594" s="380"/>
      <c r="B1594" s="383"/>
      <c r="C1594" s="384"/>
      <c r="D1594" s="386"/>
      <c r="E1594" s="324" t="s">
        <v>1455</v>
      </c>
    </row>
    <row r="1595" spans="1:5" x14ac:dyDescent="0.2">
      <c r="A1595" s="387" t="s">
        <v>2235</v>
      </c>
      <c r="B1595" s="389" t="s">
        <v>2231</v>
      </c>
      <c r="C1595" s="390"/>
      <c r="D1595" s="393" t="s">
        <v>62</v>
      </c>
      <c r="E1595" s="321" t="s">
        <v>1454</v>
      </c>
    </row>
    <row r="1596" spans="1:5" x14ac:dyDescent="0.2">
      <c r="A1596" s="388"/>
      <c r="B1596" s="391"/>
      <c r="C1596" s="392"/>
      <c r="D1596" s="394"/>
      <c r="E1596" s="322" t="s">
        <v>1455</v>
      </c>
    </row>
    <row r="1597" spans="1:5" x14ac:dyDescent="0.2">
      <c r="A1597" s="379" t="s">
        <v>2236</v>
      </c>
      <c r="B1597" s="381" t="s">
        <v>2231</v>
      </c>
      <c r="C1597" s="382"/>
      <c r="D1597" s="385" t="s">
        <v>62</v>
      </c>
      <c r="E1597" s="323" t="s">
        <v>1454</v>
      </c>
    </row>
    <row r="1598" spans="1:5" x14ac:dyDescent="0.2">
      <c r="A1598" s="380"/>
      <c r="B1598" s="383"/>
      <c r="C1598" s="384"/>
      <c r="D1598" s="386"/>
      <c r="E1598" s="324" t="s">
        <v>1455</v>
      </c>
    </row>
    <row r="1599" spans="1:5" x14ac:dyDescent="0.2">
      <c r="A1599" s="387" t="s">
        <v>2237</v>
      </c>
      <c r="B1599" s="389" t="s">
        <v>2231</v>
      </c>
      <c r="C1599" s="390"/>
      <c r="D1599" s="393" t="s">
        <v>62</v>
      </c>
      <c r="E1599" s="321" t="s">
        <v>1454</v>
      </c>
    </row>
    <row r="1600" spans="1:5" x14ac:dyDescent="0.2">
      <c r="A1600" s="388"/>
      <c r="B1600" s="391"/>
      <c r="C1600" s="392"/>
      <c r="D1600" s="394"/>
      <c r="E1600" s="322" t="s">
        <v>1455</v>
      </c>
    </row>
    <row r="1601" spans="1:5" x14ac:dyDescent="0.2">
      <c r="A1601" s="379" t="s">
        <v>2238</v>
      </c>
      <c r="B1601" s="381" t="s">
        <v>2231</v>
      </c>
      <c r="C1601" s="382"/>
      <c r="D1601" s="385" t="s">
        <v>62</v>
      </c>
      <c r="E1601" s="323" t="s">
        <v>1454</v>
      </c>
    </row>
    <row r="1602" spans="1:5" x14ac:dyDescent="0.2">
      <c r="A1602" s="380"/>
      <c r="B1602" s="383"/>
      <c r="C1602" s="384"/>
      <c r="D1602" s="386"/>
      <c r="E1602" s="324" t="s">
        <v>1455</v>
      </c>
    </row>
    <row r="1603" spans="1:5" x14ac:dyDescent="0.2">
      <c r="A1603" s="387" t="s">
        <v>2239</v>
      </c>
      <c r="B1603" s="389" t="s">
        <v>2231</v>
      </c>
      <c r="C1603" s="390"/>
      <c r="D1603" s="393" t="s">
        <v>62</v>
      </c>
      <c r="E1603" s="321" t="s">
        <v>1454</v>
      </c>
    </row>
    <row r="1604" spans="1:5" x14ac:dyDescent="0.2">
      <c r="A1604" s="388"/>
      <c r="B1604" s="391"/>
      <c r="C1604" s="392"/>
      <c r="D1604" s="394"/>
      <c r="E1604" s="322" t="s">
        <v>1455</v>
      </c>
    </row>
    <row r="1605" spans="1:5" x14ac:dyDescent="0.2">
      <c r="A1605" s="379" t="s">
        <v>2240</v>
      </c>
      <c r="B1605" s="381" t="s">
        <v>2231</v>
      </c>
      <c r="C1605" s="382"/>
      <c r="D1605" s="385" t="s">
        <v>62</v>
      </c>
      <c r="E1605" s="323" t="s">
        <v>1454</v>
      </c>
    </row>
    <row r="1606" spans="1:5" x14ac:dyDescent="0.2">
      <c r="A1606" s="380"/>
      <c r="B1606" s="383"/>
      <c r="C1606" s="384"/>
      <c r="D1606" s="386"/>
      <c r="E1606" s="324" t="s">
        <v>1455</v>
      </c>
    </row>
    <row r="1607" spans="1:5" x14ac:dyDescent="0.2">
      <c r="A1607" s="387" t="s">
        <v>2241</v>
      </c>
      <c r="B1607" s="389" t="s">
        <v>2231</v>
      </c>
      <c r="C1607" s="390"/>
      <c r="D1607" s="393" t="s">
        <v>62</v>
      </c>
      <c r="E1607" s="321" t="s">
        <v>1454</v>
      </c>
    </row>
    <row r="1608" spans="1:5" x14ac:dyDescent="0.2">
      <c r="A1608" s="388"/>
      <c r="B1608" s="391"/>
      <c r="C1608" s="392"/>
      <c r="D1608" s="394"/>
      <c r="E1608" s="322" t="s">
        <v>1455</v>
      </c>
    </row>
    <row r="1609" spans="1:5" x14ac:dyDescent="0.2">
      <c r="A1609" s="379" t="s">
        <v>2242</v>
      </c>
      <c r="B1609" s="381" t="s">
        <v>2231</v>
      </c>
      <c r="C1609" s="382"/>
      <c r="D1609" s="385" t="s">
        <v>62</v>
      </c>
      <c r="E1609" s="323" t="s">
        <v>1454</v>
      </c>
    </row>
    <row r="1610" spans="1:5" x14ac:dyDescent="0.2">
      <c r="A1610" s="380"/>
      <c r="B1610" s="383"/>
      <c r="C1610" s="384"/>
      <c r="D1610" s="386"/>
      <c r="E1610" s="324" t="s">
        <v>1455</v>
      </c>
    </row>
    <row r="1611" spans="1:5" x14ac:dyDescent="0.2">
      <c r="A1611" s="387" t="s">
        <v>2243</v>
      </c>
      <c r="B1611" s="389" t="s">
        <v>2231</v>
      </c>
      <c r="C1611" s="390"/>
      <c r="D1611" s="393" t="s">
        <v>62</v>
      </c>
      <c r="E1611" s="321" t="s">
        <v>1454</v>
      </c>
    </row>
    <row r="1612" spans="1:5" x14ac:dyDescent="0.2">
      <c r="A1612" s="388"/>
      <c r="B1612" s="391"/>
      <c r="C1612" s="392"/>
      <c r="D1612" s="394"/>
      <c r="E1612" s="322" t="s">
        <v>1455</v>
      </c>
    </row>
    <row r="1613" spans="1:5" x14ac:dyDescent="0.2">
      <c r="A1613" s="379" t="s">
        <v>2244</v>
      </c>
      <c r="B1613" s="381" t="s">
        <v>2231</v>
      </c>
      <c r="C1613" s="382"/>
      <c r="D1613" s="385" t="s">
        <v>62</v>
      </c>
      <c r="E1613" s="323" t="s">
        <v>1454</v>
      </c>
    </row>
    <row r="1614" spans="1:5" x14ac:dyDescent="0.2">
      <c r="A1614" s="380"/>
      <c r="B1614" s="383"/>
      <c r="C1614" s="384"/>
      <c r="D1614" s="386"/>
      <c r="E1614" s="324" t="s">
        <v>1455</v>
      </c>
    </row>
    <row r="1615" spans="1:5" x14ac:dyDescent="0.2">
      <c r="A1615" s="387" t="s">
        <v>2245</v>
      </c>
      <c r="B1615" s="389" t="s">
        <v>2231</v>
      </c>
      <c r="C1615" s="390"/>
      <c r="D1615" s="393" t="s">
        <v>62</v>
      </c>
      <c r="E1615" s="321" t="s">
        <v>1454</v>
      </c>
    </row>
    <row r="1616" spans="1:5" x14ac:dyDescent="0.2">
      <c r="A1616" s="388"/>
      <c r="B1616" s="391"/>
      <c r="C1616" s="392"/>
      <c r="D1616" s="394"/>
      <c r="E1616" s="322" t="s">
        <v>1455</v>
      </c>
    </row>
    <row r="1617" spans="1:5" x14ac:dyDescent="0.2">
      <c r="A1617" s="379" t="s">
        <v>2246</v>
      </c>
      <c r="B1617" s="381" t="s">
        <v>2231</v>
      </c>
      <c r="C1617" s="382"/>
      <c r="D1617" s="385" t="s">
        <v>62</v>
      </c>
      <c r="E1617" s="323" t="s">
        <v>1454</v>
      </c>
    </row>
    <row r="1618" spans="1:5" x14ac:dyDescent="0.2">
      <c r="A1618" s="380"/>
      <c r="B1618" s="383"/>
      <c r="C1618" s="384"/>
      <c r="D1618" s="386"/>
      <c r="E1618" s="324" t="s">
        <v>1455</v>
      </c>
    </row>
    <row r="1619" spans="1:5" x14ac:dyDescent="0.2">
      <c r="A1619" s="387" t="s">
        <v>2247</v>
      </c>
      <c r="B1619" s="389" t="s">
        <v>2231</v>
      </c>
      <c r="C1619" s="390"/>
      <c r="D1619" s="393" t="s">
        <v>62</v>
      </c>
      <c r="E1619" s="321" t="s">
        <v>1454</v>
      </c>
    </row>
    <row r="1620" spans="1:5" x14ac:dyDescent="0.2">
      <c r="A1620" s="388"/>
      <c r="B1620" s="391"/>
      <c r="C1620" s="392"/>
      <c r="D1620" s="394"/>
      <c r="E1620" s="322" t="s">
        <v>1455</v>
      </c>
    </row>
    <row r="1621" spans="1:5" x14ac:dyDescent="0.2">
      <c r="A1621" s="379" t="s">
        <v>2248</v>
      </c>
      <c r="B1621" s="381" t="s">
        <v>2231</v>
      </c>
      <c r="C1621" s="382"/>
      <c r="D1621" s="385" t="s">
        <v>62</v>
      </c>
      <c r="E1621" s="323" t="s">
        <v>1454</v>
      </c>
    </row>
    <row r="1622" spans="1:5" x14ac:dyDescent="0.2">
      <c r="A1622" s="380"/>
      <c r="B1622" s="383"/>
      <c r="C1622" s="384"/>
      <c r="D1622" s="386"/>
      <c r="E1622" s="324" t="s">
        <v>1455</v>
      </c>
    </row>
    <row r="1623" spans="1:5" x14ac:dyDescent="0.2">
      <c r="A1623" s="387" t="s">
        <v>2249</v>
      </c>
      <c r="B1623" s="389" t="s">
        <v>2231</v>
      </c>
      <c r="C1623" s="390"/>
      <c r="D1623" s="393" t="s">
        <v>62</v>
      </c>
      <c r="E1623" s="321" t="s">
        <v>1454</v>
      </c>
    </row>
    <row r="1624" spans="1:5" x14ac:dyDescent="0.2">
      <c r="A1624" s="388"/>
      <c r="B1624" s="391"/>
      <c r="C1624" s="392"/>
      <c r="D1624" s="394"/>
      <c r="E1624" s="322" t="s">
        <v>1455</v>
      </c>
    </row>
    <row r="1625" spans="1:5" x14ac:dyDescent="0.2">
      <c r="A1625" s="379" t="s">
        <v>2250</v>
      </c>
      <c r="B1625" s="381" t="s">
        <v>2231</v>
      </c>
      <c r="C1625" s="382"/>
      <c r="D1625" s="385" t="s">
        <v>62</v>
      </c>
      <c r="E1625" s="323" t="s">
        <v>1454</v>
      </c>
    </row>
    <row r="1626" spans="1:5" x14ac:dyDescent="0.2">
      <c r="A1626" s="380"/>
      <c r="B1626" s="383"/>
      <c r="C1626" s="384"/>
      <c r="D1626" s="386"/>
      <c r="E1626" s="324" t="s">
        <v>1455</v>
      </c>
    </row>
    <row r="1627" spans="1:5" x14ac:dyDescent="0.2">
      <c r="A1627" s="387" t="s">
        <v>2251</v>
      </c>
      <c r="B1627" s="389" t="s">
        <v>2231</v>
      </c>
      <c r="C1627" s="390"/>
      <c r="D1627" s="393" t="s">
        <v>62</v>
      </c>
      <c r="E1627" s="321" t="s">
        <v>1454</v>
      </c>
    </row>
    <row r="1628" spans="1:5" x14ac:dyDescent="0.2">
      <c r="A1628" s="388"/>
      <c r="B1628" s="391"/>
      <c r="C1628" s="392"/>
      <c r="D1628" s="394"/>
      <c r="E1628" s="322" t="s">
        <v>1455</v>
      </c>
    </row>
    <row r="1629" spans="1:5" x14ac:dyDescent="0.2">
      <c r="A1629" s="379" t="s">
        <v>2252</v>
      </c>
      <c r="B1629" s="381" t="s">
        <v>2231</v>
      </c>
      <c r="C1629" s="382"/>
      <c r="D1629" s="385" t="s">
        <v>62</v>
      </c>
      <c r="E1629" s="323" t="s">
        <v>1454</v>
      </c>
    </row>
    <row r="1630" spans="1:5" x14ac:dyDescent="0.2">
      <c r="A1630" s="380"/>
      <c r="B1630" s="383"/>
      <c r="C1630" s="384"/>
      <c r="D1630" s="386"/>
      <c r="E1630" s="324" t="s">
        <v>1455</v>
      </c>
    </row>
    <row r="1631" spans="1:5" x14ac:dyDescent="0.2">
      <c r="A1631" s="387" t="s">
        <v>2253</v>
      </c>
      <c r="B1631" s="389" t="s">
        <v>2231</v>
      </c>
      <c r="C1631" s="390"/>
      <c r="D1631" s="393" t="s">
        <v>62</v>
      </c>
      <c r="E1631" s="321" t="s">
        <v>1454</v>
      </c>
    </row>
    <row r="1632" spans="1:5" x14ac:dyDescent="0.2">
      <c r="A1632" s="388"/>
      <c r="B1632" s="391"/>
      <c r="C1632" s="392"/>
      <c r="D1632" s="394"/>
      <c r="E1632" s="322" t="s">
        <v>1455</v>
      </c>
    </row>
    <row r="1633" spans="1:5" x14ac:dyDescent="0.2">
      <c r="A1633" s="379" t="s">
        <v>2254</v>
      </c>
      <c r="B1633" s="381" t="s">
        <v>2231</v>
      </c>
      <c r="C1633" s="382"/>
      <c r="D1633" s="385" t="s">
        <v>62</v>
      </c>
      <c r="E1633" s="323" t="s">
        <v>1454</v>
      </c>
    </row>
    <row r="1634" spans="1:5" x14ac:dyDescent="0.2">
      <c r="A1634" s="380"/>
      <c r="B1634" s="383"/>
      <c r="C1634" s="384"/>
      <c r="D1634" s="386"/>
      <c r="E1634" s="324" t="s">
        <v>1455</v>
      </c>
    </row>
    <row r="1635" spans="1:5" x14ac:dyDescent="0.2">
      <c r="A1635" s="387" t="s">
        <v>2255</v>
      </c>
      <c r="B1635" s="389" t="s">
        <v>2256</v>
      </c>
      <c r="C1635" s="390"/>
      <c r="D1635" s="393" t="s">
        <v>62</v>
      </c>
      <c r="E1635" s="321" t="s">
        <v>1454</v>
      </c>
    </row>
    <row r="1636" spans="1:5" x14ac:dyDescent="0.2">
      <c r="A1636" s="388"/>
      <c r="B1636" s="391"/>
      <c r="C1636" s="392"/>
      <c r="D1636" s="394"/>
      <c r="E1636" s="322" t="s">
        <v>1455</v>
      </c>
    </row>
    <row r="1637" spans="1:5" x14ac:dyDescent="0.2">
      <c r="A1637" s="379" t="s">
        <v>2257</v>
      </c>
      <c r="B1637" s="381" t="s">
        <v>2256</v>
      </c>
      <c r="C1637" s="382"/>
      <c r="D1637" s="385" t="s">
        <v>62</v>
      </c>
      <c r="E1637" s="323" t="s">
        <v>1454</v>
      </c>
    </row>
    <row r="1638" spans="1:5" x14ac:dyDescent="0.2">
      <c r="A1638" s="380"/>
      <c r="B1638" s="383"/>
      <c r="C1638" s="384"/>
      <c r="D1638" s="386"/>
      <c r="E1638" s="324" t="s">
        <v>1455</v>
      </c>
    </row>
    <row r="1639" spans="1:5" x14ac:dyDescent="0.2">
      <c r="A1639" s="387" t="s">
        <v>2258</v>
      </c>
      <c r="B1639" s="389" t="s">
        <v>2256</v>
      </c>
      <c r="C1639" s="390"/>
      <c r="D1639" s="393" t="s">
        <v>62</v>
      </c>
      <c r="E1639" s="321" t="s">
        <v>1454</v>
      </c>
    </row>
    <row r="1640" spans="1:5" x14ac:dyDescent="0.2">
      <c r="A1640" s="388"/>
      <c r="B1640" s="391"/>
      <c r="C1640" s="392"/>
      <c r="D1640" s="394"/>
      <c r="E1640" s="322" t="s">
        <v>1455</v>
      </c>
    </row>
    <row r="1641" spans="1:5" x14ac:dyDescent="0.2">
      <c r="A1641" s="379" t="s">
        <v>2259</v>
      </c>
      <c r="B1641" s="381" t="s">
        <v>2256</v>
      </c>
      <c r="C1641" s="382"/>
      <c r="D1641" s="385" t="s">
        <v>62</v>
      </c>
      <c r="E1641" s="323" t="s">
        <v>1454</v>
      </c>
    </row>
    <row r="1642" spans="1:5" x14ac:dyDescent="0.2">
      <c r="A1642" s="380"/>
      <c r="B1642" s="383"/>
      <c r="C1642" s="384"/>
      <c r="D1642" s="386"/>
      <c r="E1642" s="324" t="s">
        <v>1455</v>
      </c>
    </row>
    <row r="1643" spans="1:5" x14ac:dyDescent="0.2">
      <c r="A1643" s="387" t="s">
        <v>2260</v>
      </c>
      <c r="B1643" s="389" t="s">
        <v>2256</v>
      </c>
      <c r="C1643" s="390"/>
      <c r="D1643" s="393" t="s">
        <v>62</v>
      </c>
      <c r="E1643" s="321" t="s">
        <v>1454</v>
      </c>
    </row>
    <row r="1644" spans="1:5" x14ac:dyDescent="0.2">
      <c r="A1644" s="388"/>
      <c r="B1644" s="391"/>
      <c r="C1644" s="392"/>
      <c r="D1644" s="394"/>
      <c r="E1644" s="322" t="s">
        <v>1455</v>
      </c>
    </row>
    <row r="1645" spans="1:5" x14ac:dyDescent="0.2">
      <c r="A1645" s="379" t="s">
        <v>2261</v>
      </c>
      <c r="B1645" s="381" t="s">
        <v>2256</v>
      </c>
      <c r="C1645" s="382"/>
      <c r="D1645" s="385" t="s">
        <v>62</v>
      </c>
      <c r="E1645" s="323" t="s">
        <v>1454</v>
      </c>
    </row>
    <row r="1646" spans="1:5" x14ac:dyDescent="0.2">
      <c r="A1646" s="380"/>
      <c r="B1646" s="383"/>
      <c r="C1646" s="384"/>
      <c r="D1646" s="386"/>
      <c r="E1646" s="324" t="s">
        <v>1455</v>
      </c>
    </row>
    <row r="1647" spans="1:5" x14ac:dyDescent="0.2">
      <c r="A1647" s="387" t="s">
        <v>2262</v>
      </c>
      <c r="B1647" s="389" t="s">
        <v>2256</v>
      </c>
      <c r="C1647" s="390"/>
      <c r="D1647" s="393" t="s">
        <v>62</v>
      </c>
      <c r="E1647" s="321" t="s">
        <v>1454</v>
      </c>
    </row>
    <row r="1648" spans="1:5" x14ac:dyDescent="0.2">
      <c r="A1648" s="388"/>
      <c r="B1648" s="391"/>
      <c r="C1648" s="392"/>
      <c r="D1648" s="394"/>
      <c r="E1648" s="322" t="s">
        <v>1455</v>
      </c>
    </row>
    <row r="1649" spans="1:5" x14ac:dyDescent="0.2">
      <c r="A1649" s="379" t="s">
        <v>2263</v>
      </c>
      <c r="B1649" s="381" t="s">
        <v>2264</v>
      </c>
      <c r="C1649" s="382"/>
      <c r="D1649" s="385" t="s">
        <v>62</v>
      </c>
      <c r="E1649" s="323" t="s">
        <v>1454</v>
      </c>
    </row>
    <row r="1650" spans="1:5" x14ac:dyDescent="0.2">
      <c r="A1650" s="380"/>
      <c r="B1650" s="383"/>
      <c r="C1650" s="384"/>
      <c r="D1650" s="386"/>
      <c r="E1650" s="324" t="s">
        <v>1455</v>
      </c>
    </row>
    <row r="1651" spans="1:5" x14ac:dyDescent="0.2">
      <c r="A1651" s="387" t="s">
        <v>2265</v>
      </c>
      <c r="B1651" s="389" t="s">
        <v>2264</v>
      </c>
      <c r="C1651" s="390"/>
      <c r="D1651" s="393" t="s">
        <v>62</v>
      </c>
      <c r="E1651" s="321" t="s">
        <v>1454</v>
      </c>
    </row>
    <row r="1652" spans="1:5" x14ac:dyDescent="0.2">
      <c r="A1652" s="388"/>
      <c r="B1652" s="391"/>
      <c r="C1652" s="392"/>
      <c r="D1652" s="394"/>
      <c r="E1652" s="322" t="s">
        <v>1455</v>
      </c>
    </row>
    <row r="1653" spans="1:5" x14ac:dyDescent="0.2">
      <c r="A1653" s="379" t="s">
        <v>2266</v>
      </c>
      <c r="B1653" s="381" t="s">
        <v>2264</v>
      </c>
      <c r="C1653" s="382"/>
      <c r="D1653" s="385" t="s">
        <v>62</v>
      </c>
      <c r="E1653" s="323" t="s">
        <v>1454</v>
      </c>
    </row>
    <row r="1654" spans="1:5" x14ac:dyDescent="0.2">
      <c r="A1654" s="380"/>
      <c r="B1654" s="383"/>
      <c r="C1654" s="384"/>
      <c r="D1654" s="386"/>
      <c r="E1654" s="324" t="s">
        <v>1455</v>
      </c>
    </row>
    <row r="1655" spans="1:5" x14ac:dyDescent="0.2">
      <c r="A1655" s="387" t="s">
        <v>2267</v>
      </c>
      <c r="B1655" s="389" t="s">
        <v>2264</v>
      </c>
      <c r="C1655" s="390"/>
      <c r="D1655" s="393" t="s">
        <v>62</v>
      </c>
      <c r="E1655" s="321" t="s">
        <v>1454</v>
      </c>
    </row>
    <row r="1656" spans="1:5" x14ac:dyDescent="0.2">
      <c r="A1656" s="388"/>
      <c r="B1656" s="391"/>
      <c r="C1656" s="392"/>
      <c r="D1656" s="394"/>
      <c r="E1656" s="322" t="s">
        <v>1455</v>
      </c>
    </row>
    <row r="1657" spans="1:5" x14ac:dyDescent="0.2">
      <c r="A1657" s="379" t="s">
        <v>2268</v>
      </c>
      <c r="B1657" s="381" t="s">
        <v>2264</v>
      </c>
      <c r="C1657" s="382"/>
      <c r="D1657" s="385" t="s">
        <v>62</v>
      </c>
      <c r="E1657" s="323" t="s">
        <v>1454</v>
      </c>
    </row>
    <row r="1658" spans="1:5" x14ac:dyDescent="0.2">
      <c r="A1658" s="380"/>
      <c r="B1658" s="383"/>
      <c r="C1658" s="384"/>
      <c r="D1658" s="386"/>
      <c r="E1658" s="324" t="s">
        <v>1455</v>
      </c>
    </row>
    <row r="1659" spans="1:5" x14ac:dyDescent="0.2">
      <c r="A1659" s="387" t="s">
        <v>2269</v>
      </c>
      <c r="B1659" s="389" t="s">
        <v>2264</v>
      </c>
      <c r="C1659" s="390"/>
      <c r="D1659" s="393" t="s">
        <v>62</v>
      </c>
      <c r="E1659" s="321" t="s">
        <v>1454</v>
      </c>
    </row>
    <row r="1660" spans="1:5" x14ac:dyDescent="0.2">
      <c r="A1660" s="388"/>
      <c r="B1660" s="391"/>
      <c r="C1660" s="392"/>
      <c r="D1660" s="394"/>
      <c r="E1660" s="322" t="s">
        <v>1455</v>
      </c>
    </row>
    <row r="1661" spans="1:5" x14ac:dyDescent="0.2">
      <c r="A1661" s="379" t="s">
        <v>2270</v>
      </c>
      <c r="B1661" s="381" t="s">
        <v>2264</v>
      </c>
      <c r="C1661" s="382"/>
      <c r="D1661" s="385" t="s">
        <v>62</v>
      </c>
      <c r="E1661" s="323" t="s">
        <v>1454</v>
      </c>
    </row>
    <row r="1662" spans="1:5" x14ac:dyDescent="0.2">
      <c r="A1662" s="380"/>
      <c r="B1662" s="383"/>
      <c r="C1662" s="384"/>
      <c r="D1662" s="386"/>
      <c r="E1662" s="324" t="s">
        <v>1455</v>
      </c>
    </row>
    <row r="1663" spans="1:5" x14ac:dyDescent="0.2">
      <c r="A1663" s="387" t="s">
        <v>2271</v>
      </c>
      <c r="B1663" s="389" t="s">
        <v>2264</v>
      </c>
      <c r="C1663" s="390"/>
      <c r="D1663" s="393" t="s">
        <v>62</v>
      </c>
      <c r="E1663" s="321" t="s">
        <v>1454</v>
      </c>
    </row>
    <row r="1664" spans="1:5" x14ac:dyDescent="0.2">
      <c r="A1664" s="388"/>
      <c r="B1664" s="391"/>
      <c r="C1664" s="392"/>
      <c r="D1664" s="394"/>
      <c r="E1664" s="322" t="s">
        <v>1455</v>
      </c>
    </row>
    <row r="1665" spans="1:5" x14ac:dyDescent="0.2">
      <c r="A1665" s="379" t="s">
        <v>2272</v>
      </c>
      <c r="B1665" s="381" t="s">
        <v>2273</v>
      </c>
      <c r="C1665" s="382"/>
      <c r="D1665" s="385" t="s">
        <v>62</v>
      </c>
      <c r="E1665" s="323" t="s">
        <v>1454</v>
      </c>
    </row>
    <row r="1666" spans="1:5" x14ac:dyDescent="0.2">
      <c r="A1666" s="380"/>
      <c r="B1666" s="383"/>
      <c r="C1666" s="384"/>
      <c r="D1666" s="386"/>
      <c r="E1666" s="324" t="s">
        <v>1455</v>
      </c>
    </row>
    <row r="1667" spans="1:5" x14ac:dyDescent="0.2">
      <c r="A1667" s="387" t="s">
        <v>2274</v>
      </c>
      <c r="B1667" s="389" t="s">
        <v>2273</v>
      </c>
      <c r="C1667" s="390"/>
      <c r="D1667" s="393" t="s">
        <v>62</v>
      </c>
      <c r="E1667" s="321" t="s">
        <v>1454</v>
      </c>
    </row>
    <row r="1668" spans="1:5" x14ac:dyDescent="0.2">
      <c r="A1668" s="388"/>
      <c r="B1668" s="391"/>
      <c r="C1668" s="392"/>
      <c r="D1668" s="394"/>
      <c r="E1668" s="322" t="s">
        <v>1455</v>
      </c>
    </row>
    <row r="1669" spans="1:5" x14ac:dyDescent="0.2">
      <c r="A1669" s="379" t="s">
        <v>2275</v>
      </c>
      <c r="B1669" s="381" t="s">
        <v>2273</v>
      </c>
      <c r="C1669" s="382"/>
      <c r="D1669" s="385" t="s">
        <v>62</v>
      </c>
      <c r="E1669" s="323" t="s">
        <v>1454</v>
      </c>
    </row>
    <row r="1670" spans="1:5" x14ac:dyDescent="0.2">
      <c r="A1670" s="380"/>
      <c r="B1670" s="383"/>
      <c r="C1670" s="384"/>
      <c r="D1670" s="386"/>
      <c r="E1670" s="324" t="s">
        <v>1455</v>
      </c>
    </row>
    <row r="1671" spans="1:5" x14ac:dyDescent="0.2">
      <c r="A1671" s="387" t="s">
        <v>2276</v>
      </c>
      <c r="B1671" s="389" t="s">
        <v>2273</v>
      </c>
      <c r="C1671" s="390"/>
      <c r="D1671" s="393" t="s">
        <v>62</v>
      </c>
      <c r="E1671" s="321" t="s">
        <v>1454</v>
      </c>
    </row>
    <row r="1672" spans="1:5" x14ac:dyDescent="0.2">
      <c r="A1672" s="388"/>
      <c r="B1672" s="391"/>
      <c r="C1672" s="392"/>
      <c r="D1672" s="394"/>
      <c r="E1672" s="322" t="s">
        <v>1455</v>
      </c>
    </row>
    <row r="1673" spans="1:5" x14ac:dyDescent="0.2">
      <c r="A1673" s="379" t="s">
        <v>2277</v>
      </c>
      <c r="B1673" s="381" t="s">
        <v>2273</v>
      </c>
      <c r="C1673" s="382"/>
      <c r="D1673" s="385" t="s">
        <v>62</v>
      </c>
      <c r="E1673" s="323" t="s">
        <v>1454</v>
      </c>
    </row>
    <row r="1674" spans="1:5" x14ac:dyDescent="0.2">
      <c r="A1674" s="380"/>
      <c r="B1674" s="383"/>
      <c r="C1674" s="384"/>
      <c r="D1674" s="386"/>
      <c r="E1674" s="324" t="s">
        <v>1455</v>
      </c>
    </row>
    <row r="1675" spans="1:5" x14ac:dyDescent="0.2">
      <c r="A1675" s="387" t="s">
        <v>2278</v>
      </c>
      <c r="B1675" s="389" t="s">
        <v>2279</v>
      </c>
      <c r="C1675" s="390"/>
      <c r="D1675" s="393" t="s">
        <v>62</v>
      </c>
      <c r="E1675" s="321" t="s">
        <v>1454</v>
      </c>
    </row>
    <row r="1676" spans="1:5" x14ac:dyDescent="0.2">
      <c r="A1676" s="388"/>
      <c r="B1676" s="391"/>
      <c r="C1676" s="392"/>
      <c r="D1676" s="394"/>
      <c r="E1676" s="322" t="s">
        <v>1455</v>
      </c>
    </row>
    <row r="1677" spans="1:5" x14ac:dyDescent="0.2">
      <c r="A1677" s="379" t="s">
        <v>2280</v>
      </c>
      <c r="B1677" s="381" t="s">
        <v>2273</v>
      </c>
      <c r="C1677" s="382"/>
      <c r="D1677" s="385" t="s">
        <v>62</v>
      </c>
      <c r="E1677" s="323" t="s">
        <v>1454</v>
      </c>
    </row>
    <row r="1678" spans="1:5" x14ac:dyDescent="0.2">
      <c r="A1678" s="380"/>
      <c r="B1678" s="383"/>
      <c r="C1678" s="384"/>
      <c r="D1678" s="386"/>
      <c r="E1678" s="324" t="s">
        <v>1455</v>
      </c>
    </row>
    <row r="1679" spans="1:5" x14ac:dyDescent="0.2">
      <c r="A1679" s="387" t="s">
        <v>2281</v>
      </c>
      <c r="B1679" s="389" t="s">
        <v>2273</v>
      </c>
      <c r="C1679" s="390"/>
      <c r="D1679" s="393" t="s">
        <v>62</v>
      </c>
      <c r="E1679" s="321" t="s">
        <v>1454</v>
      </c>
    </row>
    <row r="1680" spans="1:5" x14ac:dyDescent="0.2">
      <c r="A1680" s="388"/>
      <c r="B1680" s="391"/>
      <c r="C1680" s="392"/>
      <c r="D1680" s="394"/>
      <c r="E1680" s="322" t="s">
        <v>1455</v>
      </c>
    </row>
    <row r="1681" spans="1:5" x14ac:dyDescent="0.2">
      <c r="A1681" s="379" t="s">
        <v>2282</v>
      </c>
      <c r="B1681" s="381" t="s">
        <v>2279</v>
      </c>
      <c r="C1681" s="382"/>
      <c r="D1681" s="385" t="s">
        <v>62</v>
      </c>
      <c r="E1681" s="323" t="s">
        <v>1454</v>
      </c>
    </row>
    <row r="1682" spans="1:5" x14ac:dyDescent="0.2">
      <c r="A1682" s="380"/>
      <c r="B1682" s="383"/>
      <c r="C1682" s="384"/>
      <c r="D1682" s="386"/>
      <c r="E1682" s="324" t="s">
        <v>1455</v>
      </c>
    </row>
    <row r="1683" spans="1:5" x14ac:dyDescent="0.2">
      <c r="A1683" s="387" t="s">
        <v>2283</v>
      </c>
      <c r="B1683" s="389" t="s">
        <v>2279</v>
      </c>
      <c r="C1683" s="390"/>
      <c r="D1683" s="393" t="s">
        <v>62</v>
      </c>
      <c r="E1683" s="321" t="s">
        <v>1454</v>
      </c>
    </row>
    <row r="1684" spans="1:5" x14ac:dyDescent="0.2">
      <c r="A1684" s="388"/>
      <c r="B1684" s="391"/>
      <c r="C1684" s="392"/>
      <c r="D1684" s="394"/>
      <c r="E1684" s="322" t="s">
        <v>1455</v>
      </c>
    </row>
    <row r="1685" spans="1:5" x14ac:dyDescent="0.2">
      <c r="A1685" s="379" t="s">
        <v>2284</v>
      </c>
      <c r="B1685" s="381" t="s">
        <v>2273</v>
      </c>
      <c r="C1685" s="382"/>
      <c r="D1685" s="385" t="s">
        <v>62</v>
      </c>
      <c r="E1685" s="323" t="s">
        <v>1454</v>
      </c>
    </row>
    <row r="1686" spans="1:5" x14ac:dyDescent="0.2">
      <c r="A1686" s="380"/>
      <c r="B1686" s="383"/>
      <c r="C1686" s="384"/>
      <c r="D1686" s="386"/>
      <c r="E1686" s="324" t="s">
        <v>1455</v>
      </c>
    </row>
    <row r="1687" spans="1:5" x14ac:dyDescent="0.2">
      <c r="A1687" s="387" t="s">
        <v>2285</v>
      </c>
      <c r="B1687" s="389" t="s">
        <v>2273</v>
      </c>
      <c r="C1687" s="390"/>
      <c r="D1687" s="393" t="s">
        <v>62</v>
      </c>
      <c r="E1687" s="321" t="s">
        <v>1454</v>
      </c>
    </row>
    <row r="1688" spans="1:5" x14ac:dyDescent="0.2">
      <c r="A1688" s="388"/>
      <c r="B1688" s="391"/>
      <c r="C1688" s="392"/>
      <c r="D1688" s="394"/>
      <c r="E1688" s="322" t="s">
        <v>1455</v>
      </c>
    </row>
    <row r="1689" spans="1:5" x14ac:dyDescent="0.2">
      <c r="A1689" s="379" t="s">
        <v>2286</v>
      </c>
      <c r="B1689" s="381" t="s">
        <v>2273</v>
      </c>
      <c r="C1689" s="382"/>
      <c r="D1689" s="385" t="s">
        <v>62</v>
      </c>
      <c r="E1689" s="323" t="s">
        <v>1454</v>
      </c>
    </row>
    <row r="1690" spans="1:5" x14ac:dyDescent="0.2">
      <c r="A1690" s="380"/>
      <c r="B1690" s="383"/>
      <c r="C1690" s="384"/>
      <c r="D1690" s="386"/>
      <c r="E1690" s="324" t="s">
        <v>1455</v>
      </c>
    </row>
    <row r="1691" spans="1:5" x14ac:dyDescent="0.2">
      <c r="A1691" s="387" t="s">
        <v>2287</v>
      </c>
      <c r="B1691" s="389" t="s">
        <v>2279</v>
      </c>
      <c r="C1691" s="390"/>
      <c r="D1691" s="393" t="s">
        <v>62</v>
      </c>
      <c r="E1691" s="321" t="s">
        <v>1454</v>
      </c>
    </row>
    <row r="1692" spans="1:5" x14ac:dyDescent="0.2">
      <c r="A1692" s="388"/>
      <c r="B1692" s="391"/>
      <c r="C1692" s="392"/>
      <c r="D1692" s="394"/>
      <c r="E1692" s="322" t="s">
        <v>1455</v>
      </c>
    </row>
    <row r="1693" spans="1:5" x14ac:dyDescent="0.2">
      <c r="A1693" s="379" t="s">
        <v>2288</v>
      </c>
      <c r="B1693" s="381" t="s">
        <v>2273</v>
      </c>
      <c r="C1693" s="382"/>
      <c r="D1693" s="385" t="s">
        <v>62</v>
      </c>
      <c r="E1693" s="323" t="s">
        <v>1454</v>
      </c>
    </row>
    <row r="1694" spans="1:5" x14ac:dyDescent="0.2">
      <c r="A1694" s="380"/>
      <c r="B1694" s="383"/>
      <c r="C1694" s="384"/>
      <c r="D1694" s="386"/>
      <c r="E1694" s="324" t="s">
        <v>1455</v>
      </c>
    </row>
    <row r="1695" spans="1:5" x14ac:dyDescent="0.2">
      <c r="A1695" s="387" t="s">
        <v>2289</v>
      </c>
      <c r="B1695" s="389" t="s">
        <v>2273</v>
      </c>
      <c r="C1695" s="390"/>
      <c r="D1695" s="393" t="s">
        <v>62</v>
      </c>
      <c r="E1695" s="321" t="s">
        <v>1454</v>
      </c>
    </row>
    <row r="1696" spans="1:5" x14ac:dyDescent="0.2">
      <c r="A1696" s="388"/>
      <c r="B1696" s="391"/>
      <c r="C1696" s="392"/>
      <c r="D1696" s="394"/>
      <c r="E1696" s="322" t="s">
        <v>1455</v>
      </c>
    </row>
    <row r="1697" spans="1:5" x14ac:dyDescent="0.2">
      <c r="A1697" s="379" t="s">
        <v>2290</v>
      </c>
      <c r="B1697" s="381" t="s">
        <v>2273</v>
      </c>
      <c r="C1697" s="382"/>
      <c r="D1697" s="385" t="s">
        <v>62</v>
      </c>
      <c r="E1697" s="323" t="s">
        <v>1454</v>
      </c>
    </row>
    <row r="1698" spans="1:5" x14ac:dyDescent="0.2">
      <c r="A1698" s="380"/>
      <c r="B1698" s="383"/>
      <c r="C1698" s="384"/>
      <c r="D1698" s="386"/>
      <c r="E1698" s="324" t="s">
        <v>1455</v>
      </c>
    </row>
    <row r="1699" spans="1:5" x14ac:dyDescent="0.2">
      <c r="A1699" s="387" t="s">
        <v>2291</v>
      </c>
      <c r="B1699" s="389" t="s">
        <v>2273</v>
      </c>
      <c r="C1699" s="390"/>
      <c r="D1699" s="393" t="s">
        <v>62</v>
      </c>
      <c r="E1699" s="321" t="s">
        <v>1454</v>
      </c>
    </row>
    <row r="1700" spans="1:5" x14ac:dyDescent="0.2">
      <c r="A1700" s="388"/>
      <c r="B1700" s="391"/>
      <c r="C1700" s="392"/>
      <c r="D1700" s="394"/>
      <c r="E1700" s="322" t="s">
        <v>1455</v>
      </c>
    </row>
    <row r="1701" spans="1:5" x14ac:dyDescent="0.2">
      <c r="A1701" s="379" t="s">
        <v>2292</v>
      </c>
      <c r="B1701" s="381" t="s">
        <v>2273</v>
      </c>
      <c r="C1701" s="382"/>
      <c r="D1701" s="385" t="s">
        <v>62</v>
      </c>
      <c r="E1701" s="323" t="s">
        <v>1454</v>
      </c>
    </row>
    <row r="1702" spans="1:5" x14ac:dyDescent="0.2">
      <c r="A1702" s="380"/>
      <c r="B1702" s="383"/>
      <c r="C1702" s="384"/>
      <c r="D1702" s="386"/>
      <c r="E1702" s="324" t="s">
        <v>1455</v>
      </c>
    </row>
    <row r="1703" spans="1:5" x14ac:dyDescent="0.2">
      <c r="A1703" s="387" t="s">
        <v>2293</v>
      </c>
      <c r="B1703" s="389" t="s">
        <v>2273</v>
      </c>
      <c r="C1703" s="390"/>
      <c r="D1703" s="393" t="s">
        <v>62</v>
      </c>
      <c r="E1703" s="321" t="s">
        <v>1454</v>
      </c>
    </row>
    <row r="1704" spans="1:5" x14ac:dyDescent="0.2">
      <c r="A1704" s="388"/>
      <c r="B1704" s="391"/>
      <c r="C1704" s="392"/>
      <c r="D1704" s="394"/>
      <c r="E1704" s="322" t="s">
        <v>1455</v>
      </c>
    </row>
    <row r="1705" spans="1:5" x14ac:dyDescent="0.2">
      <c r="A1705" s="379" t="s">
        <v>2294</v>
      </c>
      <c r="B1705" s="381" t="s">
        <v>2295</v>
      </c>
      <c r="C1705" s="382"/>
      <c r="D1705" s="385" t="s">
        <v>62</v>
      </c>
      <c r="E1705" s="323" t="s">
        <v>1454</v>
      </c>
    </row>
    <row r="1706" spans="1:5" x14ac:dyDescent="0.2">
      <c r="A1706" s="380"/>
      <c r="B1706" s="383"/>
      <c r="C1706" s="384"/>
      <c r="D1706" s="386"/>
      <c r="E1706" s="324" t="s">
        <v>1455</v>
      </c>
    </row>
    <row r="1707" spans="1:5" x14ac:dyDescent="0.2">
      <c r="A1707" s="387" t="s">
        <v>2296</v>
      </c>
      <c r="B1707" s="389" t="s">
        <v>2295</v>
      </c>
      <c r="C1707" s="390"/>
      <c r="D1707" s="393" t="s">
        <v>62</v>
      </c>
      <c r="E1707" s="321" t="s">
        <v>1454</v>
      </c>
    </row>
    <row r="1708" spans="1:5" x14ac:dyDescent="0.2">
      <c r="A1708" s="388"/>
      <c r="B1708" s="391"/>
      <c r="C1708" s="392"/>
      <c r="D1708" s="394"/>
      <c r="E1708" s="322" t="s">
        <v>1455</v>
      </c>
    </row>
    <row r="1709" spans="1:5" x14ac:dyDescent="0.2">
      <c r="A1709" s="379" t="s">
        <v>2297</v>
      </c>
      <c r="B1709" s="381" t="s">
        <v>2295</v>
      </c>
      <c r="C1709" s="382"/>
      <c r="D1709" s="385" t="s">
        <v>62</v>
      </c>
      <c r="E1709" s="323" t="s">
        <v>1454</v>
      </c>
    </row>
    <row r="1710" spans="1:5" x14ac:dyDescent="0.2">
      <c r="A1710" s="380"/>
      <c r="B1710" s="383"/>
      <c r="C1710" s="384"/>
      <c r="D1710" s="386"/>
      <c r="E1710" s="324" t="s">
        <v>1455</v>
      </c>
    </row>
    <row r="1711" spans="1:5" x14ac:dyDescent="0.2">
      <c r="A1711" s="387" t="s">
        <v>2298</v>
      </c>
      <c r="B1711" s="389" t="s">
        <v>2295</v>
      </c>
      <c r="C1711" s="390"/>
      <c r="D1711" s="393" t="s">
        <v>62</v>
      </c>
      <c r="E1711" s="321" t="s">
        <v>1454</v>
      </c>
    </row>
    <row r="1712" spans="1:5" x14ac:dyDescent="0.2">
      <c r="A1712" s="388"/>
      <c r="B1712" s="391"/>
      <c r="C1712" s="392"/>
      <c r="D1712" s="394"/>
      <c r="E1712" s="322" t="s">
        <v>1455</v>
      </c>
    </row>
    <row r="1713" spans="1:5" x14ac:dyDescent="0.2">
      <c r="A1713" s="379" t="s">
        <v>2299</v>
      </c>
      <c r="B1713" s="381" t="s">
        <v>2295</v>
      </c>
      <c r="C1713" s="382"/>
      <c r="D1713" s="385" t="s">
        <v>62</v>
      </c>
      <c r="E1713" s="323" t="s">
        <v>1454</v>
      </c>
    </row>
    <row r="1714" spans="1:5" x14ac:dyDescent="0.2">
      <c r="A1714" s="380"/>
      <c r="B1714" s="383"/>
      <c r="C1714" s="384"/>
      <c r="D1714" s="386"/>
      <c r="E1714" s="324" t="s">
        <v>1455</v>
      </c>
    </row>
    <row r="1715" spans="1:5" x14ac:dyDescent="0.2">
      <c r="A1715" s="387" t="s">
        <v>2300</v>
      </c>
      <c r="B1715" s="389" t="s">
        <v>2295</v>
      </c>
      <c r="C1715" s="390"/>
      <c r="D1715" s="393" t="s">
        <v>62</v>
      </c>
      <c r="E1715" s="321" t="s">
        <v>1454</v>
      </c>
    </row>
    <row r="1716" spans="1:5" x14ac:dyDescent="0.2">
      <c r="A1716" s="388"/>
      <c r="B1716" s="391"/>
      <c r="C1716" s="392"/>
      <c r="D1716" s="394"/>
      <c r="E1716" s="322" t="s">
        <v>1455</v>
      </c>
    </row>
    <row r="1717" spans="1:5" x14ac:dyDescent="0.2">
      <c r="A1717" s="379" t="s">
        <v>2301</v>
      </c>
      <c r="B1717" s="381" t="s">
        <v>2295</v>
      </c>
      <c r="C1717" s="382"/>
      <c r="D1717" s="385" t="s">
        <v>62</v>
      </c>
      <c r="E1717" s="323" t="s">
        <v>1454</v>
      </c>
    </row>
    <row r="1718" spans="1:5" x14ac:dyDescent="0.2">
      <c r="A1718" s="380"/>
      <c r="B1718" s="383"/>
      <c r="C1718" s="384"/>
      <c r="D1718" s="386"/>
      <c r="E1718" s="324" t="s">
        <v>1455</v>
      </c>
    </row>
    <row r="1719" spans="1:5" x14ac:dyDescent="0.2">
      <c r="A1719" s="387" t="s">
        <v>2263</v>
      </c>
      <c r="B1719" s="389" t="s">
        <v>2295</v>
      </c>
      <c r="C1719" s="390"/>
      <c r="D1719" s="393" t="s">
        <v>62</v>
      </c>
      <c r="E1719" s="321" t="s">
        <v>1454</v>
      </c>
    </row>
    <row r="1720" spans="1:5" x14ac:dyDescent="0.2">
      <c r="A1720" s="388"/>
      <c r="B1720" s="391"/>
      <c r="C1720" s="392"/>
      <c r="D1720" s="394"/>
      <c r="E1720" s="322" t="s">
        <v>1455</v>
      </c>
    </row>
    <row r="1721" spans="1:5" x14ac:dyDescent="0.2">
      <c r="A1721" s="379" t="s">
        <v>2302</v>
      </c>
      <c r="B1721" s="381" t="s">
        <v>2303</v>
      </c>
      <c r="C1721" s="382"/>
      <c r="D1721" s="385" t="s">
        <v>62</v>
      </c>
      <c r="E1721" s="323" t="s">
        <v>1454</v>
      </c>
    </row>
    <row r="1722" spans="1:5" x14ac:dyDescent="0.2">
      <c r="A1722" s="380"/>
      <c r="B1722" s="383"/>
      <c r="C1722" s="384"/>
      <c r="D1722" s="386"/>
      <c r="E1722" s="324" t="s">
        <v>1455</v>
      </c>
    </row>
    <row r="1723" spans="1:5" x14ac:dyDescent="0.2">
      <c r="A1723" s="387" t="s">
        <v>2304</v>
      </c>
      <c r="B1723" s="389" t="s">
        <v>2303</v>
      </c>
      <c r="C1723" s="390"/>
      <c r="D1723" s="393" t="s">
        <v>62</v>
      </c>
      <c r="E1723" s="321" t="s">
        <v>1454</v>
      </c>
    </row>
    <row r="1724" spans="1:5" x14ac:dyDescent="0.2">
      <c r="A1724" s="388"/>
      <c r="B1724" s="391"/>
      <c r="C1724" s="392"/>
      <c r="D1724" s="394"/>
      <c r="E1724" s="322" t="s">
        <v>1455</v>
      </c>
    </row>
    <row r="1725" spans="1:5" x14ac:dyDescent="0.2">
      <c r="A1725" s="379" t="s">
        <v>2305</v>
      </c>
      <c r="B1725" s="381" t="s">
        <v>2303</v>
      </c>
      <c r="C1725" s="382"/>
      <c r="D1725" s="385" t="s">
        <v>62</v>
      </c>
      <c r="E1725" s="323" t="s">
        <v>1454</v>
      </c>
    </row>
    <row r="1726" spans="1:5" x14ac:dyDescent="0.2">
      <c r="A1726" s="380"/>
      <c r="B1726" s="383"/>
      <c r="C1726" s="384"/>
      <c r="D1726" s="386"/>
      <c r="E1726" s="324" t="s">
        <v>1455</v>
      </c>
    </row>
    <row r="1727" spans="1:5" x14ac:dyDescent="0.2">
      <c r="A1727" s="387" t="s">
        <v>2306</v>
      </c>
      <c r="B1727" s="389" t="s">
        <v>2303</v>
      </c>
      <c r="C1727" s="390"/>
      <c r="D1727" s="393" t="s">
        <v>62</v>
      </c>
      <c r="E1727" s="321" t="s">
        <v>1454</v>
      </c>
    </row>
    <row r="1728" spans="1:5" x14ac:dyDescent="0.2">
      <c r="A1728" s="388"/>
      <c r="B1728" s="391"/>
      <c r="C1728" s="392"/>
      <c r="D1728" s="394"/>
      <c r="E1728" s="322" t="s">
        <v>1455</v>
      </c>
    </row>
    <row r="1729" spans="1:5" x14ac:dyDescent="0.2">
      <c r="A1729" s="379" t="s">
        <v>2307</v>
      </c>
      <c r="B1729" s="381" t="s">
        <v>2303</v>
      </c>
      <c r="C1729" s="382"/>
      <c r="D1729" s="385" t="s">
        <v>62</v>
      </c>
      <c r="E1729" s="323" t="s">
        <v>1454</v>
      </c>
    </row>
    <row r="1730" spans="1:5" x14ac:dyDescent="0.2">
      <c r="A1730" s="380"/>
      <c r="B1730" s="383"/>
      <c r="C1730" s="384"/>
      <c r="D1730" s="386"/>
      <c r="E1730" s="324" t="s">
        <v>1455</v>
      </c>
    </row>
    <row r="1731" spans="1:5" x14ac:dyDescent="0.2">
      <c r="A1731" s="387" t="s">
        <v>2308</v>
      </c>
      <c r="B1731" s="389" t="s">
        <v>2303</v>
      </c>
      <c r="C1731" s="390"/>
      <c r="D1731" s="393" t="s">
        <v>62</v>
      </c>
      <c r="E1731" s="321" t="s">
        <v>1454</v>
      </c>
    </row>
    <row r="1732" spans="1:5" x14ac:dyDescent="0.2">
      <c r="A1732" s="388"/>
      <c r="B1732" s="391"/>
      <c r="C1732" s="392"/>
      <c r="D1732" s="394"/>
      <c r="E1732" s="322" t="s">
        <v>1455</v>
      </c>
    </row>
    <row r="1733" spans="1:5" x14ac:dyDescent="0.2">
      <c r="A1733" s="379" t="s">
        <v>2309</v>
      </c>
      <c r="B1733" s="381" t="s">
        <v>2303</v>
      </c>
      <c r="C1733" s="382"/>
      <c r="D1733" s="385" t="s">
        <v>62</v>
      </c>
      <c r="E1733" s="323" t="s">
        <v>1454</v>
      </c>
    </row>
    <row r="1734" spans="1:5" x14ac:dyDescent="0.2">
      <c r="A1734" s="380"/>
      <c r="B1734" s="383"/>
      <c r="C1734" s="384"/>
      <c r="D1734" s="386"/>
      <c r="E1734" s="324" t="s">
        <v>1455</v>
      </c>
    </row>
    <row r="1735" spans="1:5" x14ac:dyDescent="0.2">
      <c r="A1735" s="387" t="s">
        <v>2310</v>
      </c>
      <c r="B1735" s="389" t="s">
        <v>2303</v>
      </c>
      <c r="C1735" s="390"/>
      <c r="D1735" s="393" t="s">
        <v>62</v>
      </c>
      <c r="E1735" s="321" t="s">
        <v>1454</v>
      </c>
    </row>
    <row r="1736" spans="1:5" x14ac:dyDescent="0.2">
      <c r="A1736" s="388"/>
      <c r="B1736" s="391"/>
      <c r="C1736" s="392"/>
      <c r="D1736" s="394"/>
      <c r="E1736" s="322" t="s">
        <v>1455</v>
      </c>
    </row>
    <row r="1737" spans="1:5" x14ac:dyDescent="0.2">
      <c r="A1737" s="379" t="s">
        <v>2311</v>
      </c>
      <c r="B1737" s="381" t="s">
        <v>2303</v>
      </c>
      <c r="C1737" s="382"/>
      <c r="D1737" s="385" t="s">
        <v>62</v>
      </c>
      <c r="E1737" s="323" t="s">
        <v>1454</v>
      </c>
    </row>
    <row r="1738" spans="1:5" x14ac:dyDescent="0.2">
      <c r="A1738" s="380"/>
      <c r="B1738" s="383"/>
      <c r="C1738" s="384"/>
      <c r="D1738" s="386"/>
      <c r="E1738" s="324" t="s">
        <v>1455</v>
      </c>
    </row>
    <row r="1739" spans="1:5" x14ac:dyDescent="0.2">
      <c r="A1739" s="387" t="s">
        <v>2312</v>
      </c>
      <c r="B1739" s="389" t="s">
        <v>2303</v>
      </c>
      <c r="C1739" s="390"/>
      <c r="D1739" s="393" t="s">
        <v>62</v>
      </c>
      <c r="E1739" s="321" t="s">
        <v>1454</v>
      </c>
    </row>
    <row r="1740" spans="1:5" x14ac:dyDescent="0.2">
      <c r="A1740" s="388"/>
      <c r="B1740" s="391"/>
      <c r="C1740" s="392"/>
      <c r="D1740" s="394"/>
      <c r="E1740" s="322" t="s">
        <v>1455</v>
      </c>
    </row>
    <row r="1741" spans="1:5" x14ac:dyDescent="0.2">
      <c r="A1741" s="379" t="s">
        <v>2313</v>
      </c>
      <c r="B1741" s="381" t="s">
        <v>2303</v>
      </c>
      <c r="C1741" s="382"/>
      <c r="D1741" s="385" t="s">
        <v>62</v>
      </c>
      <c r="E1741" s="323" t="s">
        <v>1454</v>
      </c>
    </row>
    <row r="1742" spans="1:5" x14ac:dyDescent="0.2">
      <c r="A1742" s="380"/>
      <c r="B1742" s="383"/>
      <c r="C1742" s="384"/>
      <c r="D1742" s="386"/>
      <c r="E1742" s="324" t="s">
        <v>1455</v>
      </c>
    </row>
    <row r="1743" spans="1:5" x14ac:dyDescent="0.2">
      <c r="A1743" s="387" t="s">
        <v>2314</v>
      </c>
      <c r="B1743" s="389" t="s">
        <v>2303</v>
      </c>
      <c r="C1743" s="390"/>
      <c r="D1743" s="393" t="s">
        <v>62</v>
      </c>
      <c r="E1743" s="321" t="s">
        <v>1454</v>
      </c>
    </row>
    <row r="1744" spans="1:5" x14ac:dyDescent="0.2">
      <c r="A1744" s="388"/>
      <c r="B1744" s="391"/>
      <c r="C1744" s="392"/>
      <c r="D1744" s="394"/>
      <c r="E1744" s="322" t="s">
        <v>1455</v>
      </c>
    </row>
    <row r="1745" spans="1:5" x14ac:dyDescent="0.2">
      <c r="A1745" s="379" t="s">
        <v>2315</v>
      </c>
      <c r="B1745" s="381" t="s">
        <v>2303</v>
      </c>
      <c r="C1745" s="382"/>
      <c r="D1745" s="385" t="s">
        <v>62</v>
      </c>
      <c r="E1745" s="323" t="s">
        <v>1454</v>
      </c>
    </row>
    <row r="1746" spans="1:5" x14ac:dyDescent="0.2">
      <c r="A1746" s="380"/>
      <c r="B1746" s="383"/>
      <c r="C1746" s="384"/>
      <c r="D1746" s="386"/>
      <c r="E1746" s="324" t="s">
        <v>1455</v>
      </c>
    </row>
    <row r="1747" spans="1:5" x14ac:dyDescent="0.2">
      <c r="A1747" s="387" t="s">
        <v>2316</v>
      </c>
      <c r="B1747" s="389" t="s">
        <v>2317</v>
      </c>
      <c r="C1747" s="390"/>
      <c r="D1747" s="393" t="s">
        <v>62</v>
      </c>
      <c r="E1747" s="321" t="s">
        <v>1454</v>
      </c>
    </row>
    <row r="1748" spans="1:5" x14ac:dyDescent="0.2">
      <c r="A1748" s="388"/>
      <c r="B1748" s="391"/>
      <c r="C1748" s="392"/>
      <c r="D1748" s="394"/>
      <c r="E1748" s="322" t="s">
        <v>1455</v>
      </c>
    </row>
    <row r="1749" spans="1:5" x14ac:dyDescent="0.2">
      <c r="A1749" s="379" t="s">
        <v>2318</v>
      </c>
      <c r="B1749" s="381" t="s">
        <v>2317</v>
      </c>
      <c r="C1749" s="382"/>
      <c r="D1749" s="385" t="s">
        <v>62</v>
      </c>
      <c r="E1749" s="323" t="s">
        <v>1454</v>
      </c>
    </row>
    <row r="1750" spans="1:5" x14ac:dyDescent="0.2">
      <c r="A1750" s="380"/>
      <c r="B1750" s="383"/>
      <c r="C1750" s="384"/>
      <c r="D1750" s="386"/>
      <c r="E1750" s="324" t="s">
        <v>1455</v>
      </c>
    </row>
    <row r="1751" spans="1:5" x14ac:dyDescent="0.2">
      <c r="A1751" s="387" t="s">
        <v>2319</v>
      </c>
      <c r="B1751" s="389" t="s">
        <v>2317</v>
      </c>
      <c r="C1751" s="390"/>
      <c r="D1751" s="393" t="s">
        <v>62</v>
      </c>
      <c r="E1751" s="321" t="s">
        <v>1454</v>
      </c>
    </row>
    <row r="1752" spans="1:5" x14ac:dyDescent="0.2">
      <c r="A1752" s="388"/>
      <c r="B1752" s="391"/>
      <c r="C1752" s="392"/>
      <c r="D1752" s="394"/>
      <c r="E1752" s="322" t="s">
        <v>1455</v>
      </c>
    </row>
    <row r="1753" spans="1:5" x14ac:dyDescent="0.2">
      <c r="A1753" s="379" t="s">
        <v>2320</v>
      </c>
      <c r="B1753" s="381" t="s">
        <v>2317</v>
      </c>
      <c r="C1753" s="382"/>
      <c r="D1753" s="385" t="s">
        <v>62</v>
      </c>
      <c r="E1753" s="323" t="s">
        <v>1454</v>
      </c>
    </row>
    <row r="1754" spans="1:5" x14ac:dyDescent="0.2">
      <c r="A1754" s="380"/>
      <c r="B1754" s="383"/>
      <c r="C1754" s="384"/>
      <c r="D1754" s="386"/>
      <c r="E1754" s="324" t="s">
        <v>1455</v>
      </c>
    </row>
    <row r="1755" spans="1:5" x14ac:dyDescent="0.2">
      <c r="A1755" s="387" t="s">
        <v>2321</v>
      </c>
      <c r="B1755" s="389" t="s">
        <v>2317</v>
      </c>
      <c r="C1755" s="390"/>
      <c r="D1755" s="393" t="s">
        <v>62</v>
      </c>
      <c r="E1755" s="321" t="s">
        <v>1454</v>
      </c>
    </row>
    <row r="1756" spans="1:5" x14ac:dyDescent="0.2">
      <c r="A1756" s="388"/>
      <c r="B1756" s="391"/>
      <c r="C1756" s="392"/>
      <c r="D1756" s="394"/>
      <c r="E1756" s="322" t="s">
        <v>1455</v>
      </c>
    </row>
    <row r="1757" spans="1:5" x14ac:dyDescent="0.2">
      <c r="A1757" s="379" t="s">
        <v>2322</v>
      </c>
      <c r="B1757" s="381" t="s">
        <v>2323</v>
      </c>
      <c r="C1757" s="382"/>
      <c r="D1757" s="385" t="s">
        <v>62</v>
      </c>
      <c r="E1757" s="323" t="s">
        <v>1454</v>
      </c>
    </row>
    <row r="1758" spans="1:5" x14ac:dyDescent="0.2">
      <c r="A1758" s="380"/>
      <c r="B1758" s="383"/>
      <c r="C1758" s="384"/>
      <c r="D1758" s="386"/>
      <c r="E1758" s="324" t="s">
        <v>1455</v>
      </c>
    </row>
    <row r="1759" spans="1:5" x14ac:dyDescent="0.2">
      <c r="A1759" s="387" t="s">
        <v>2324</v>
      </c>
      <c r="B1759" s="389" t="s">
        <v>2323</v>
      </c>
      <c r="C1759" s="390"/>
      <c r="D1759" s="393" t="s">
        <v>62</v>
      </c>
      <c r="E1759" s="321" t="s">
        <v>1454</v>
      </c>
    </row>
    <row r="1760" spans="1:5" x14ac:dyDescent="0.2">
      <c r="A1760" s="388"/>
      <c r="B1760" s="391"/>
      <c r="C1760" s="392"/>
      <c r="D1760" s="394"/>
      <c r="E1760" s="322" t="s">
        <v>1455</v>
      </c>
    </row>
    <row r="1761" spans="1:5" x14ac:dyDescent="0.2">
      <c r="A1761" s="379" t="s">
        <v>2325</v>
      </c>
      <c r="B1761" s="381" t="s">
        <v>2323</v>
      </c>
      <c r="C1761" s="382"/>
      <c r="D1761" s="385" t="s">
        <v>62</v>
      </c>
      <c r="E1761" s="323" t="s">
        <v>1454</v>
      </c>
    </row>
    <row r="1762" spans="1:5" x14ac:dyDescent="0.2">
      <c r="A1762" s="380"/>
      <c r="B1762" s="383"/>
      <c r="C1762" s="384"/>
      <c r="D1762" s="386"/>
      <c r="E1762" s="324" t="s">
        <v>1455</v>
      </c>
    </row>
    <row r="1763" spans="1:5" x14ac:dyDescent="0.2">
      <c r="A1763" s="387" t="s">
        <v>2326</v>
      </c>
      <c r="B1763" s="389" t="s">
        <v>2323</v>
      </c>
      <c r="C1763" s="390"/>
      <c r="D1763" s="393" t="s">
        <v>62</v>
      </c>
      <c r="E1763" s="321" t="s">
        <v>1454</v>
      </c>
    </row>
    <row r="1764" spans="1:5" x14ac:dyDescent="0.2">
      <c r="A1764" s="388"/>
      <c r="B1764" s="391"/>
      <c r="C1764" s="392"/>
      <c r="D1764" s="394"/>
      <c r="E1764" s="322" t="s">
        <v>1455</v>
      </c>
    </row>
    <row r="1765" spans="1:5" x14ac:dyDescent="0.2">
      <c r="A1765" s="379" t="s">
        <v>2327</v>
      </c>
      <c r="B1765" s="381" t="s">
        <v>2328</v>
      </c>
      <c r="C1765" s="382"/>
      <c r="D1765" s="385" t="s">
        <v>62</v>
      </c>
      <c r="E1765" s="323" t="s">
        <v>1454</v>
      </c>
    </row>
    <row r="1766" spans="1:5" x14ac:dyDescent="0.2">
      <c r="A1766" s="380"/>
      <c r="B1766" s="383"/>
      <c r="C1766" s="384"/>
      <c r="D1766" s="386"/>
      <c r="E1766" s="324" t="s">
        <v>1455</v>
      </c>
    </row>
    <row r="1767" spans="1:5" x14ac:dyDescent="0.2">
      <c r="A1767" s="387" t="s">
        <v>2329</v>
      </c>
      <c r="B1767" s="389" t="s">
        <v>2328</v>
      </c>
      <c r="C1767" s="390"/>
      <c r="D1767" s="393" t="s">
        <v>62</v>
      </c>
      <c r="E1767" s="321" t="s">
        <v>1454</v>
      </c>
    </row>
    <row r="1768" spans="1:5" x14ac:dyDescent="0.2">
      <c r="A1768" s="388"/>
      <c r="B1768" s="391"/>
      <c r="C1768" s="392"/>
      <c r="D1768" s="394"/>
      <c r="E1768" s="322" t="s">
        <v>1455</v>
      </c>
    </row>
    <row r="1769" spans="1:5" x14ac:dyDescent="0.2">
      <c r="A1769" s="379" t="s">
        <v>2330</v>
      </c>
      <c r="B1769" s="381" t="s">
        <v>2328</v>
      </c>
      <c r="C1769" s="382"/>
      <c r="D1769" s="385" t="s">
        <v>62</v>
      </c>
      <c r="E1769" s="323" t="s">
        <v>1454</v>
      </c>
    </row>
    <row r="1770" spans="1:5" x14ac:dyDescent="0.2">
      <c r="A1770" s="380"/>
      <c r="B1770" s="383"/>
      <c r="C1770" s="384"/>
      <c r="D1770" s="386"/>
      <c r="E1770" s="324" t="s">
        <v>1455</v>
      </c>
    </row>
    <row r="1771" spans="1:5" x14ac:dyDescent="0.2">
      <c r="A1771" s="387" t="s">
        <v>2331</v>
      </c>
      <c r="B1771" s="389" t="s">
        <v>2328</v>
      </c>
      <c r="C1771" s="390"/>
      <c r="D1771" s="393" t="s">
        <v>62</v>
      </c>
      <c r="E1771" s="321" t="s">
        <v>1454</v>
      </c>
    </row>
    <row r="1772" spans="1:5" x14ac:dyDescent="0.2">
      <c r="A1772" s="388"/>
      <c r="B1772" s="391"/>
      <c r="C1772" s="392"/>
      <c r="D1772" s="394"/>
      <c r="E1772" s="322" t="s">
        <v>1455</v>
      </c>
    </row>
    <row r="1773" spans="1:5" x14ac:dyDescent="0.2">
      <c r="A1773" s="379" t="s">
        <v>2332</v>
      </c>
      <c r="B1773" s="381" t="s">
        <v>2328</v>
      </c>
      <c r="C1773" s="382"/>
      <c r="D1773" s="385" t="s">
        <v>62</v>
      </c>
      <c r="E1773" s="323" t="s">
        <v>1454</v>
      </c>
    </row>
    <row r="1774" spans="1:5" x14ac:dyDescent="0.2">
      <c r="A1774" s="380"/>
      <c r="B1774" s="383"/>
      <c r="C1774" s="384"/>
      <c r="D1774" s="386"/>
      <c r="E1774" s="324" t="s">
        <v>1455</v>
      </c>
    </row>
    <row r="1775" spans="1:5" x14ac:dyDescent="0.2">
      <c r="A1775" s="387" t="s">
        <v>2333</v>
      </c>
      <c r="B1775" s="389" t="s">
        <v>2328</v>
      </c>
      <c r="C1775" s="390"/>
      <c r="D1775" s="393" t="s">
        <v>62</v>
      </c>
      <c r="E1775" s="321" t="s">
        <v>1454</v>
      </c>
    </row>
    <row r="1776" spans="1:5" x14ac:dyDescent="0.2">
      <c r="A1776" s="388"/>
      <c r="B1776" s="391"/>
      <c r="C1776" s="392"/>
      <c r="D1776" s="394"/>
      <c r="E1776" s="322" t="s">
        <v>1455</v>
      </c>
    </row>
    <row r="1777" spans="1:5" x14ac:dyDescent="0.2">
      <c r="A1777" s="379" t="s">
        <v>2334</v>
      </c>
      <c r="B1777" s="381" t="s">
        <v>2328</v>
      </c>
      <c r="C1777" s="382"/>
      <c r="D1777" s="385" t="s">
        <v>62</v>
      </c>
      <c r="E1777" s="323" t="s">
        <v>1454</v>
      </c>
    </row>
    <row r="1778" spans="1:5" x14ac:dyDescent="0.2">
      <c r="A1778" s="380"/>
      <c r="B1778" s="383"/>
      <c r="C1778" s="384"/>
      <c r="D1778" s="386"/>
      <c r="E1778" s="324" t="s">
        <v>1455</v>
      </c>
    </row>
    <row r="1779" spans="1:5" x14ac:dyDescent="0.2">
      <c r="A1779" s="387" t="s">
        <v>2335</v>
      </c>
      <c r="B1779" s="389" t="s">
        <v>2328</v>
      </c>
      <c r="C1779" s="390"/>
      <c r="D1779" s="393" t="s">
        <v>62</v>
      </c>
      <c r="E1779" s="321" t="s">
        <v>1454</v>
      </c>
    </row>
    <row r="1780" spans="1:5" x14ac:dyDescent="0.2">
      <c r="A1780" s="388"/>
      <c r="B1780" s="391"/>
      <c r="C1780" s="392"/>
      <c r="D1780" s="394"/>
      <c r="E1780" s="322" t="s">
        <v>1455</v>
      </c>
    </row>
    <row r="1781" spans="1:5" x14ac:dyDescent="0.2">
      <c r="A1781" s="379" t="s">
        <v>2336</v>
      </c>
      <c r="B1781" s="381" t="s">
        <v>2328</v>
      </c>
      <c r="C1781" s="382"/>
      <c r="D1781" s="385" t="s">
        <v>62</v>
      </c>
      <c r="E1781" s="323" t="s">
        <v>1454</v>
      </c>
    </row>
    <row r="1782" spans="1:5" x14ac:dyDescent="0.2">
      <c r="A1782" s="380"/>
      <c r="B1782" s="383"/>
      <c r="C1782" s="384"/>
      <c r="D1782" s="386"/>
      <c r="E1782" s="324" t="s">
        <v>1455</v>
      </c>
    </row>
    <row r="1783" spans="1:5" x14ac:dyDescent="0.2">
      <c r="A1783" s="387" t="s">
        <v>2337</v>
      </c>
      <c r="B1783" s="389" t="s">
        <v>2338</v>
      </c>
      <c r="C1783" s="390"/>
      <c r="D1783" s="393" t="s">
        <v>62</v>
      </c>
      <c r="E1783" s="321" t="s">
        <v>1454</v>
      </c>
    </row>
    <row r="1784" spans="1:5" x14ac:dyDescent="0.2">
      <c r="A1784" s="388"/>
      <c r="B1784" s="391"/>
      <c r="C1784" s="392"/>
      <c r="D1784" s="394"/>
      <c r="E1784" s="322" t="s">
        <v>1455</v>
      </c>
    </row>
    <row r="1785" spans="1:5" x14ac:dyDescent="0.2">
      <c r="A1785" s="379" t="s">
        <v>2339</v>
      </c>
      <c r="B1785" s="381" t="s">
        <v>2338</v>
      </c>
      <c r="C1785" s="382"/>
      <c r="D1785" s="385" t="s">
        <v>62</v>
      </c>
      <c r="E1785" s="323" t="s">
        <v>1454</v>
      </c>
    </row>
    <row r="1786" spans="1:5" x14ac:dyDescent="0.2">
      <c r="A1786" s="380"/>
      <c r="B1786" s="383"/>
      <c r="C1786" s="384"/>
      <c r="D1786" s="386"/>
      <c r="E1786" s="324" t="s">
        <v>1455</v>
      </c>
    </row>
    <row r="1787" spans="1:5" x14ac:dyDescent="0.2">
      <c r="A1787" s="387" t="s">
        <v>2340</v>
      </c>
      <c r="B1787" s="389" t="s">
        <v>2338</v>
      </c>
      <c r="C1787" s="390"/>
      <c r="D1787" s="393" t="s">
        <v>62</v>
      </c>
      <c r="E1787" s="321" t="s">
        <v>1454</v>
      </c>
    </row>
    <row r="1788" spans="1:5" x14ac:dyDescent="0.2">
      <c r="A1788" s="388"/>
      <c r="B1788" s="391"/>
      <c r="C1788" s="392"/>
      <c r="D1788" s="394"/>
      <c r="E1788" s="322" t="s">
        <v>1455</v>
      </c>
    </row>
    <row r="1789" spans="1:5" x14ac:dyDescent="0.2">
      <c r="A1789" s="379" t="s">
        <v>2341</v>
      </c>
      <c r="B1789" s="381" t="s">
        <v>2338</v>
      </c>
      <c r="C1789" s="382"/>
      <c r="D1789" s="385" t="s">
        <v>62</v>
      </c>
      <c r="E1789" s="323" t="s">
        <v>1454</v>
      </c>
    </row>
    <row r="1790" spans="1:5" x14ac:dyDescent="0.2">
      <c r="A1790" s="380"/>
      <c r="B1790" s="383"/>
      <c r="C1790" s="384"/>
      <c r="D1790" s="386"/>
      <c r="E1790" s="324" t="s">
        <v>1455</v>
      </c>
    </row>
    <row r="1791" spans="1:5" x14ac:dyDescent="0.2">
      <c r="A1791" s="387" t="s">
        <v>2342</v>
      </c>
      <c r="B1791" s="389" t="s">
        <v>2338</v>
      </c>
      <c r="C1791" s="390"/>
      <c r="D1791" s="393" t="s">
        <v>62</v>
      </c>
      <c r="E1791" s="321" t="s">
        <v>1454</v>
      </c>
    </row>
    <row r="1792" spans="1:5" x14ac:dyDescent="0.2">
      <c r="A1792" s="388"/>
      <c r="B1792" s="391"/>
      <c r="C1792" s="392"/>
      <c r="D1792" s="394"/>
      <c r="E1792" s="322" t="s">
        <v>1455</v>
      </c>
    </row>
    <row r="1793" spans="1:5" x14ac:dyDescent="0.2">
      <c r="A1793" s="379" t="s">
        <v>2343</v>
      </c>
      <c r="B1793" s="381" t="s">
        <v>2338</v>
      </c>
      <c r="C1793" s="382"/>
      <c r="D1793" s="385" t="s">
        <v>62</v>
      </c>
      <c r="E1793" s="323" t="s">
        <v>1454</v>
      </c>
    </row>
    <row r="1794" spans="1:5" x14ac:dyDescent="0.2">
      <c r="A1794" s="380"/>
      <c r="B1794" s="383"/>
      <c r="C1794" s="384"/>
      <c r="D1794" s="386"/>
      <c r="E1794" s="324" t="s">
        <v>1455</v>
      </c>
    </row>
    <row r="1795" spans="1:5" x14ac:dyDescent="0.2">
      <c r="A1795" s="387" t="s">
        <v>2344</v>
      </c>
      <c r="B1795" s="389" t="s">
        <v>2338</v>
      </c>
      <c r="C1795" s="390"/>
      <c r="D1795" s="393" t="s">
        <v>62</v>
      </c>
      <c r="E1795" s="321" t="s">
        <v>1454</v>
      </c>
    </row>
    <row r="1796" spans="1:5" x14ac:dyDescent="0.2">
      <c r="A1796" s="388"/>
      <c r="B1796" s="391"/>
      <c r="C1796" s="392"/>
      <c r="D1796" s="394"/>
      <c r="E1796" s="322" t="s">
        <v>1455</v>
      </c>
    </row>
    <row r="1797" spans="1:5" x14ac:dyDescent="0.2">
      <c r="A1797" s="379" t="s">
        <v>2345</v>
      </c>
      <c r="B1797" s="381" t="s">
        <v>2338</v>
      </c>
      <c r="C1797" s="382"/>
      <c r="D1797" s="385" t="s">
        <v>62</v>
      </c>
      <c r="E1797" s="323" t="s">
        <v>1454</v>
      </c>
    </row>
    <row r="1798" spans="1:5" x14ac:dyDescent="0.2">
      <c r="A1798" s="380"/>
      <c r="B1798" s="383"/>
      <c r="C1798" s="384"/>
      <c r="D1798" s="386"/>
      <c r="E1798" s="324" t="s">
        <v>1455</v>
      </c>
    </row>
    <row r="1799" spans="1:5" x14ac:dyDescent="0.2">
      <c r="A1799" s="387" t="s">
        <v>2346</v>
      </c>
      <c r="B1799" s="389" t="s">
        <v>2347</v>
      </c>
      <c r="C1799" s="390"/>
      <c r="D1799" s="393" t="s">
        <v>62</v>
      </c>
      <c r="E1799" s="321" t="s">
        <v>1454</v>
      </c>
    </row>
    <row r="1800" spans="1:5" x14ac:dyDescent="0.2">
      <c r="A1800" s="388"/>
      <c r="B1800" s="391"/>
      <c r="C1800" s="392"/>
      <c r="D1800" s="394"/>
      <c r="E1800" s="322" t="s">
        <v>1455</v>
      </c>
    </row>
    <row r="1801" spans="1:5" x14ac:dyDescent="0.2">
      <c r="A1801" s="379" t="s">
        <v>2348</v>
      </c>
      <c r="B1801" s="381" t="s">
        <v>2347</v>
      </c>
      <c r="C1801" s="382"/>
      <c r="D1801" s="385" t="s">
        <v>62</v>
      </c>
      <c r="E1801" s="323" t="s">
        <v>1454</v>
      </c>
    </row>
    <row r="1802" spans="1:5" x14ac:dyDescent="0.2">
      <c r="A1802" s="380"/>
      <c r="B1802" s="383"/>
      <c r="C1802" s="384"/>
      <c r="D1802" s="386"/>
      <c r="E1802" s="324" t="s">
        <v>1455</v>
      </c>
    </row>
    <row r="1803" spans="1:5" x14ac:dyDescent="0.2">
      <c r="A1803" s="387" t="s">
        <v>2349</v>
      </c>
      <c r="B1803" s="389" t="s">
        <v>2347</v>
      </c>
      <c r="C1803" s="390"/>
      <c r="D1803" s="393" t="s">
        <v>62</v>
      </c>
      <c r="E1803" s="321" t="s">
        <v>1454</v>
      </c>
    </row>
    <row r="1804" spans="1:5" x14ac:dyDescent="0.2">
      <c r="A1804" s="388"/>
      <c r="B1804" s="391"/>
      <c r="C1804" s="392"/>
      <c r="D1804" s="394"/>
      <c r="E1804" s="322" t="s">
        <v>1455</v>
      </c>
    </row>
    <row r="1805" spans="1:5" x14ac:dyDescent="0.2">
      <c r="A1805" s="379" t="s">
        <v>2350</v>
      </c>
      <c r="B1805" s="381" t="s">
        <v>2347</v>
      </c>
      <c r="C1805" s="382"/>
      <c r="D1805" s="385" t="s">
        <v>62</v>
      </c>
      <c r="E1805" s="323" t="s">
        <v>1454</v>
      </c>
    </row>
    <row r="1806" spans="1:5" x14ac:dyDescent="0.2">
      <c r="A1806" s="380"/>
      <c r="B1806" s="383"/>
      <c r="C1806" s="384"/>
      <c r="D1806" s="386"/>
      <c r="E1806" s="324" t="s">
        <v>1455</v>
      </c>
    </row>
    <row r="1807" spans="1:5" x14ac:dyDescent="0.2">
      <c r="A1807" s="387" t="s">
        <v>2351</v>
      </c>
      <c r="B1807" s="389" t="s">
        <v>2347</v>
      </c>
      <c r="C1807" s="390"/>
      <c r="D1807" s="393" t="s">
        <v>62</v>
      </c>
      <c r="E1807" s="321" t="s">
        <v>1454</v>
      </c>
    </row>
    <row r="1808" spans="1:5" x14ac:dyDescent="0.2">
      <c r="A1808" s="388"/>
      <c r="B1808" s="391"/>
      <c r="C1808" s="392"/>
      <c r="D1808" s="394"/>
      <c r="E1808" s="322" t="s">
        <v>1455</v>
      </c>
    </row>
    <row r="1809" spans="1:5" x14ac:dyDescent="0.2">
      <c r="A1809" s="379" t="s">
        <v>2352</v>
      </c>
      <c r="B1809" s="381" t="s">
        <v>2347</v>
      </c>
      <c r="C1809" s="382"/>
      <c r="D1809" s="385" t="s">
        <v>62</v>
      </c>
      <c r="E1809" s="323" t="s">
        <v>1454</v>
      </c>
    </row>
    <row r="1810" spans="1:5" x14ac:dyDescent="0.2">
      <c r="A1810" s="380"/>
      <c r="B1810" s="383"/>
      <c r="C1810" s="384"/>
      <c r="D1810" s="386"/>
      <c r="E1810" s="324" t="s">
        <v>1455</v>
      </c>
    </row>
    <row r="1811" spans="1:5" x14ac:dyDescent="0.2">
      <c r="A1811" s="387" t="s">
        <v>2353</v>
      </c>
      <c r="B1811" s="389" t="s">
        <v>2347</v>
      </c>
      <c r="C1811" s="390"/>
      <c r="D1811" s="393" t="s">
        <v>62</v>
      </c>
      <c r="E1811" s="321" t="s">
        <v>1454</v>
      </c>
    </row>
    <row r="1812" spans="1:5" x14ac:dyDescent="0.2">
      <c r="A1812" s="388"/>
      <c r="B1812" s="391"/>
      <c r="C1812" s="392"/>
      <c r="D1812" s="394"/>
      <c r="E1812" s="322" t="s">
        <v>1455</v>
      </c>
    </row>
    <row r="1813" spans="1:5" x14ac:dyDescent="0.2">
      <c r="A1813" s="379" t="s">
        <v>2354</v>
      </c>
      <c r="B1813" s="381" t="s">
        <v>2347</v>
      </c>
      <c r="C1813" s="382"/>
      <c r="D1813" s="385" t="s">
        <v>62</v>
      </c>
      <c r="E1813" s="323" t="s">
        <v>1454</v>
      </c>
    </row>
    <row r="1814" spans="1:5" x14ac:dyDescent="0.2">
      <c r="A1814" s="380"/>
      <c r="B1814" s="383"/>
      <c r="C1814" s="384"/>
      <c r="D1814" s="386"/>
      <c r="E1814" s="324" t="s">
        <v>1455</v>
      </c>
    </row>
    <row r="1815" spans="1:5" x14ac:dyDescent="0.2">
      <c r="A1815" s="387" t="s">
        <v>2355</v>
      </c>
      <c r="B1815" s="389" t="s">
        <v>2347</v>
      </c>
      <c r="C1815" s="390"/>
      <c r="D1815" s="393" t="s">
        <v>62</v>
      </c>
      <c r="E1815" s="321" t="s">
        <v>1454</v>
      </c>
    </row>
    <row r="1816" spans="1:5" x14ac:dyDescent="0.2">
      <c r="A1816" s="388"/>
      <c r="B1816" s="391"/>
      <c r="C1816" s="392"/>
      <c r="D1816" s="394"/>
      <c r="E1816" s="322" t="s">
        <v>1455</v>
      </c>
    </row>
    <row r="1817" spans="1:5" x14ac:dyDescent="0.2">
      <c r="A1817" s="379" t="s">
        <v>2356</v>
      </c>
      <c r="B1817" s="381" t="s">
        <v>2347</v>
      </c>
      <c r="C1817" s="382"/>
      <c r="D1817" s="385" t="s">
        <v>62</v>
      </c>
      <c r="E1817" s="323" t="s">
        <v>1454</v>
      </c>
    </row>
    <row r="1818" spans="1:5" x14ac:dyDescent="0.2">
      <c r="A1818" s="380"/>
      <c r="B1818" s="383"/>
      <c r="C1818" s="384"/>
      <c r="D1818" s="386"/>
      <c r="E1818" s="324" t="s">
        <v>1455</v>
      </c>
    </row>
    <row r="1819" spans="1:5" x14ac:dyDescent="0.2">
      <c r="A1819" s="387" t="s">
        <v>2357</v>
      </c>
      <c r="B1819" s="389" t="s">
        <v>2347</v>
      </c>
      <c r="C1819" s="390"/>
      <c r="D1819" s="393" t="s">
        <v>62</v>
      </c>
      <c r="E1819" s="321" t="s">
        <v>1454</v>
      </c>
    </row>
    <row r="1820" spans="1:5" x14ac:dyDescent="0.2">
      <c r="A1820" s="388"/>
      <c r="B1820" s="391"/>
      <c r="C1820" s="392"/>
      <c r="D1820" s="394"/>
      <c r="E1820" s="322" t="s">
        <v>1455</v>
      </c>
    </row>
    <row r="1821" spans="1:5" x14ac:dyDescent="0.2">
      <c r="A1821" s="379" t="s">
        <v>2358</v>
      </c>
      <c r="B1821" s="381" t="s">
        <v>2347</v>
      </c>
      <c r="C1821" s="382"/>
      <c r="D1821" s="385" t="s">
        <v>62</v>
      </c>
      <c r="E1821" s="323" t="s">
        <v>1454</v>
      </c>
    </row>
    <row r="1822" spans="1:5" x14ac:dyDescent="0.2">
      <c r="A1822" s="380"/>
      <c r="B1822" s="383"/>
      <c r="C1822" s="384"/>
      <c r="D1822" s="386"/>
      <c r="E1822" s="324" t="s">
        <v>1455</v>
      </c>
    </row>
    <row r="1823" spans="1:5" x14ac:dyDescent="0.2">
      <c r="A1823" s="387" t="s">
        <v>2359</v>
      </c>
      <c r="B1823" s="389" t="s">
        <v>2347</v>
      </c>
      <c r="C1823" s="390"/>
      <c r="D1823" s="393" t="s">
        <v>62</v>
      </c>
      <c r="E1823" s="321" t="s">
        <v>1454</v>
      </c>
    </row>
    <row r="1824" spans="1:5" x14ac:dyDescent="0.2">
      <c r="A1824" s="388"/>
      <c r="B1824" s="391"/>
      <c r="C1824" s="392"/>
      <c r="D1824" s="394"/>
      <c r="E1824" s="322" t="s">
        <v>1455</v>
      </c>
    </row>
    <row r="1825" spans="1:5" x14ac:dyDescent="0.2">
      <c r="A1825" s="379" t="s">
        <v>2360</v>
      </c>
      <c r="B1825" s="381" t="s">
        <v>2347</v>
      </c>
      <c r="C1825" s="382"/>
      <c r="D1825" s="385" t="s">
        <v>62</v>
      </c>
      <c r="E1825" s="323" t="s">
        <v>1454</v>
      </c>
    </row>
    <row r="1826" spans="1:5" x14ac:dyDescent="0.2">
      <c r="A1826" s="380"/>
      <c r="B1826" s="383"/>
      <c r="C1826" s="384"/>
      <c r="D1826" s="386"/>
      <c r="E1826" s="324" t="s">
        <v>1455</v>
      </c>
    </row>
    <row r="1827" spans="1:5" x14ac:dyDescent="0.2">
      <c r="A1827" s="387" t="s">
        <v>2361</v>
      </c>
      <c r="B1827" s="389" t="s">
        <v>2347</v>
      </c>
      <c r="C1827" s="390"/>
      <c r="D1827" s="393" t="s">
        <v>62</v>
      </c>
      <c r="E1827" s="321" t="s">
        <v>1454</v>
      </c>
    </row>
    <row r="1828" spans="1:5" x14ac:dyDescent="0.2">
      <c r="A1828" s="388"/>
      <c r="B1828" s="391"/>
      <c r="C1828" s="392"/>
      <c r="D1828" s="394"/>
      <c r="E1828" s="322" t="s">
        <v>1455</v>
      </c>
    </row>
    <row r="1829" spans="1:5" x14ac:dyDescent="0.2">
      <c r="A1829" s="379" t="s">
        <v>2362</v>
      </c>
      <c r="B1829" s="381" t="s">
        <v>2363</v>
      </c>
      <c r="C1829" s="382"/>
      <c r="D1829" s="385" t="s">
        <v>62</v>
      </c>
      <c r="E1829" s="323" t="s">
        <v>1454</v>
      </c>
    </row>
    <row r="1830" spans="1:5" x14ac:dyDescent="0.2">
      <c r="A1830" s="380"/>
      <c r="B1830" s="383"/>
      <c r="C1830" s="384"/>
      <c r="D1830" s="386"/>
      <c r="E1830" s="324" t="s">
        <v>1455</v>
      </c>
    </row>
    <row r="1831" spans="1:5" x14ac:dyDescent="0.2">
      <c r="A1831" s="387" t="s">
        <v>2364</v>
      </c>
      <c r="B1831" s="389" t="s">
        <v>2363</v>
      </c>
      <c r="C1831" s="390"/>
      <c r="D1831" s="393" t="s">
        <v>62</v>
      </c>
      <c r="E1831" s="321" t="s">
        <v>1454</v>
      </c>
    </row>
    <row r="1832" spans="1:5" x14ac:dyDescent="0.2">
      <c r="A1832" s="388"/>
      <c r="B1832" s="391"/>
      <c r="C1832" s="392"/>
      <c r="D1832" s="394"/>
      <c r="E1832" s="322" t="s">
        <v>1455</v>
      </c>
    </row>
    <row r="1833" spans="1:5" x14ac:dyDescent="0.2">
      <c r="A1833" s="379" t="s">
        <v>2365</v>
      </c>
      <c r="B1833" s="381" t="s">
        <v>2363</v>
      </c>
      <c r="C1833" s="382"/>
      <c r="D1833" s="385" t="s">
        <v>62</v>
      </c>
      <c r="E1833" s="323" t="s">
        <v>1454</v>
      </c>
    </row>
    <row r="1834" spans="1:5" x14ac:dyDescent="0.2">
      <c r="A1834" s="380"/>
      <c r="B1834" s="383"/>
      <c r="C1834" s="384"/>
      <c r="D1834" s="386"/>
      <c r="E1834" s="324" t="s">
        <v>1455</v>
      </c>
    </row>
    <row r="1835" spans="1:5" x14ac:dyDescent="0.2">
      <c r="A1835" s="387" t="s">
        <v>2366</v>
      </c>
      <c r="B1835" s="389" t="s">
        <v>2363</v>
      </c>
      <c r="C1835" s="390"/>
      <c r="D1835" s="393" t="s">
        <v>62</v>
      </c>
      <c r="E1835" s="321" t="s">
        <v>1454</v>
      </c>
    </row>
    <row r="1836" spans="1:5" x14ac:dyDescent="0.2">
      <c r="A1836" s="388"/>
      <c r="B1836" s="391"/>
      <c r="C1836" s="392"/>
      <c r="D1836" s="394"/>
      <c r="E1836" s="322" t="s">
        <v>1455</v>
      </c>
    </row>
    <row r="1837" spans="1:5" x14ac:dyDescent="0.2">
      <c r="A1837" s="379" t="s">
        <v>2367</v>
      </c>
      <c r="B1837" s="381" t="s">
        <v>2363</v>
      </c>
      <c r="C1837" s="382"/>
      <c r="D1837" s="385" t="s">
        <v>62</v>
      </c>
      <c r="E1837" s="323" t="s">
        <v>1454</v>
      </c>
    </row>
    <row r="1838" spans="1:5" x14ac:dyDescent="0.2">
      <c r="A1838" s="380"/>
      <c r="B1838" s="383"/>
      <c r="C1838" s="384"/>
      <c r="D1838" s="386"/>
      <c r="E1838" s="324" t="s">
        <v>1455</v>
      </c>
    </row>
    <row r="1839" spans="1:5" x14ac:dyDescent="0.2">
      <c r="A1839" s="387" t="s">
        <v>2368</v>
      </c>
      <c r="B1839" s="389" t="s">
        <v>2363</v>
      </c>
      <c r="C1839" s="390"/>
      <c r="D1839" s="393" t="s">
        <v>62</v>
      </c>
      <c r="E1839" s="321" t="s">
        <v>1454</v>
      </c>
    </row>
    <row r="1840" spans="1:5" x14ac:dyDescent="0.2">
      <c r="A1840" s="388"/>
      <c r="B1840" s="391"/>
      <c r="C1840" s="392"/>
      <c r="D1840" s="394"/>
      <c r="E1840" s="322" t="s">
        <v>1455</v>
      </c>
    </row>
    <row r="1841" spans="1:5" x14ac:dyDescent="0.2">
      <c r="A1841" s="379" t="s">
        <v>2369</v>
      </c>
      <c r="B1841" s="381" t="s">
        <v>2363</v>
      </c>
      <c r="C1841" s="382"/>
      <c r="D1841" s="385" t="s">
        <v>62</v>
      </c>
      <c r="E1841" s="323" t="s">
        <v>1454</v>
      </c>
    </row>
    <row r="1842" spans="1:5" x14ac:dyDescent="0.2">
      <c r="A1842" s="380"/>
      <c r="B1842" s="383"/>
      <c r="C1842" s="384"/>
      <c r="D1842" s="386"/>
      <c r="E1842" s="324" t="s">
        <v>1455</v>
      </c>
    </row>
    <row r="1843" spans="1:5" x14ac:dyDescent="0.2">
      <c r="A1843" s="387" t="s">
        <v>2370</v>
      </c>
      <c r="B1843" s="389" t="s">
        <v>2363</v>
      </c>
      <c r="C1843" s="390"/>
      <c r="D1843" s="393" t="s">
        <v>62</v>
      </c>
      <c r="E1843" s="321" t="s">
        <v>1454</v>
      </c>
    </row>
    <row r="1844" spans="1:5" x14ac:dyDescent="0.2">
      <c r="A1844" s="388"/>
      <c r="B1844" s="391"/>
      <c r="C1844" s="392"/>
      <c r="D1844" s="394"/>
      <c r="E1844" s="322" t="s">
        <v>1455</v>
      </c>
    </row>
    <row r="1845" spans="1:5" x14ac:dyDescent="0.2">
      <c r="A1845" s="379" t="s">
        <v>2371</v>
      </c>
      <c r="B1845" s="381" t="s">
        <v>2363</v>
      </c>
      <c r="C1845" s="382"/>
      <c r="D1845" s="385" t="s">
        <v>62</v>
      </c>
      <c r="E1845" s="323" t="s">
        <v>1454</v>
      </c>
    </row>
    <row r="1846" spans="1:5" x14ac:dyDescent="0.2">
      <c r="A1846" s="380"/>
      <c r="B1846" s="383"/>
      <c r="C1846" s="384"/>
      <c r="D1846" s="386"/>
      <c r="E1846" s="324" t="s">
        <v>1455</v>
      </c>
    </row>
    <row r="1847" spans="1:5" x14ac:dyDescent="0.2">
      <c r="A1847" s="387" t="s">
        <v>2372</v>
      </c>
      <c r="B1847" s="389" t="s">
        <v>2363</v>
      </c>
      <c r="C1847" s="390"/>
      <c r="D1847" s="393" t="s">
        <v>62</v>
      </c>
      <c r="E1847" s="321" t="s">
        <v>1454</v>
      </c>
    </row>
    <row r="1848" spans="1:5" x14ac:dyDescent="0.2">
      <c r="A1848" s="388"/>
      <c r="B1848" s="391"/>
      <c r="C1848" s="392"/>
      <c r="D1848" s="394"/>
      <c r="E1848" s="322" t="s">
        <v>1455</v>
      </c>
    </row>
    <row r="1849" spans="1:5" x14ac:dyDescent="0.2">
      <c r="A1849" s="379" t="s">
        <v>2373</v>
      </c>
      <c r="B1849" s="381" t="s">
        <v>2363</v>
      </c>
      <c r="C1849" s="382"/>
      <c r="D1849" s="385" t="s">
        <v>62</v>
      </c>
      <c r="E1849" s="323" t="s">
        <v>1454</v>
      </c>
    </row>
    <row r="1850" spans="1:5" x14ac:dyDescent="0.2">
      <c r="A1850" s="380"/>
      <c r="B1850" s="383"/>
      <c r="C1850" s="384"/>
      <c r="D1850" s="386"/>
      <c r="E1850" s="324" t="s">
        <v>1455</v>
      </c>
    </row>
    <row r="1851" spans="1:5" x14ac:dyDescent="0.2">
      <c r="A1851" s="387" t="s">
        <v>2374</v>
      </c>
      <c r="B1851" s="389" t="s">
        <v>2363</v>
      </c>
      <c r="C1851" s="390"/>
      <c r="D1851" s="393" t="s">
        <v>62</v>
      </c>
      <c r="E1851" s="321" t="s">
        <v>1454</v>
      </c>
    </row>
    <row r="1852" spans="1:5" x14ac:dyDescent="0.2">
      <c r="A1852" s="388"/>
      <c r="B1852" s="391"/>
      <c r="C1852" s="392"/>
      <c r="D1852" s="394"/>
      <c r="E1852" s="322" t="s">
        <v>1455</v>
      </c>
    </row>
    <row r="1853" spans="1:5" x14ac:dyDescent="0.2">
      <c r="A1853" s="379" t="s">
        <v>2375</v>
      </c>
      <c r="B1853" s="381" t="s">
        <v>2363</v>
      </c>
      <c r="C1853" s="382"/>
      <c r="D1853" s="385" t="s">
        <v>62</v>
      </c>
      <c r="E1853" s="323" t="s">
        <v>1454</v>
      </c>
    </row>
    <row r="1854" spans="1:5" x14ac:dyDescent="0.2">
      <c r="A1854" s="380"/>
      <c r="B1854" s="383"/>
      <c r="C1854" s="384"/>
      <c r="D1854" s="386"/>
      <c r="E1854" s="324" t="s">
        <v>1455</v>
      </c>
    </row>
    <row r="1855" spans="1:5" x14ac:dyDescent="0.2">
      <c r="A1855" s="387" t="s">
        <v>2376</v>
      </c>
      <c r="B1855" s="389" t="s">
        <v>2363</v>
      </c>
      <c r="C1855" s="390"/>
      <c r="D1855" s="393" t="s">
        <v>62</v>
      </c>
      <c r="E1855" s="321" t="s">
        <v>1454</v>
      </c>
    </row>
    <row r="1856" spans="1:5" x14ac:dyDescent="0.2">
      <c r="A1856" s="388"/>
      <c r="B1856" s="391"/>
      <c r="C1856" s="392"/>
      <c r="D1856" s="394"/>
      <c r="E1856" s="322" t="s">
        <v>1455</v>
      </c>
    </row>
    <row r="1857" spans="1:5" x14ac:dyDescent="0.2">
      <c r="A1857" s="379" t="s">
        <v>2377</v>
      </c>
      <c r="B1857" s="381" t="s">
        <v>2363</v>
      </c>
      <c r="C1857" s="382"/>
      <c r="D1857" s="385" t="s">
        <v>62</v>
      </c>
      <c r="E1857" s="323" t="s">
        <v>1454</v>
      </c>
    </row>
    <row r="1858" spans="1:5" x14ac:dyDescent="0.2">
      <c r="A1858" s="380"/>
      <c r="B1858" s="383"/>
      <c r="C1858" s="384"/>
      <c r="D1858" s="386"/>
      <c r="E1858" s="324" t="s">
        <v>1455</v>
      </c>
    </row>
    <row r="1859" spans="1:5" x14ac:dyDescent="0.2">
      <c r="A1859" s="387" t="s">
        <v>2378</v>
      </c>
      <c r="B1859" s="389" t="s">
        <v>2363</v>
      </c>
      <c r="C1859" s="390"/>
      <c r="D1859" s="393" t="s">
        <v>62</v>
      </c>
      <c r="E1859" s="321" t="s">
        <v>1454</v>
      </c>
    </row>
    <row r="1860" spans="1:5" x14ac:dyDescent="0.2">
      <c r="A1860" s="388"/>
      <c r="B1860" s="391"/>
      <c r="C1860" s="392"/>
      <c r="D1860" s="394"/>
      <c r="E1860" s="322" t="s">
        <v>1455</v>
      </c>
    </row>
    <row r="1861" spans="1:5" x14ac:dyDescent="0.2">
      <c r="A1861" s="379" t="s">
        <v>2379</v>
      </c>
      <c r="B1861" s="381" t="s">
        <v>2363</v>
      </c>
      <c r="C1861" s="382"/>
      <c r="D1861" s="385" t="s">
        <v>62</v>
      </c>
      <c r="E1861" s="323" t="s">
        <v>1454</v>
      </c>
    </row>
    <row r="1862" spans="1:5" x14ac:dyDescent="0.2">
      <c r="A1862" s="380"/>
      <c r="B1862" s="383"/>
      <c r="C1862" s="384"/>
      <c r="D1862" s="386"/>
      <c r="E1862" s="324" t="s">
        <v>1455</v>
      </c>
    </row>
    <row r="1863" spans="1:5" x14ac:dyDescent="0.2">
      <c r="A1863" s="387" t="s">
        <v>2380</v>
      </c>
      <c r="B1863" s="389" t="s">
        <v>2381</v>
      </c>
      <c r="C1863" s="390"/>
      <c r="D1863" s="393" t="s">
        <v>62</v>
      </c>
      <c r="E1863" s="321" t="s">
        <v>1454</v>
      </c>
    </row>
    <row r="1864" spans="1:5" x14ac:dyDescent="0.2">
      <c r="A1864" s="388"/>
      <c r="B1864" s="391"/>
      <c r="C1864" s="392"/>
      <c r="D1864" s="394"/>
      <c r="E1864" s="322" t="s">
        <v>1455</v>
      </c>
    </row>
    <row r="1865" spans="1:5" x14ac:dyDescent="0.2">
      <c r="A1865" s="379" t="s">
        <v>2382</v>
      </c>
      <c r="B1865" s="381" t="s">
        <v>2381</v>
      </c>
      <c r="C1865" s="382"/>
      <c r="D1865" s="385" t="s">
        <v>62</v>
      </c>
      <c r="E1865" s="323" t="s">
        <v>1454</v>
      </c>
    </row>
    <row r="1866" spans="1:5" x14ac:dyDescent="0.2">
      <c r="A1866" s="380"/>
      <c r="B1866" s="383"/>
      <c r="C1866" s="384"/>
      <c r="D1866" s="386"/>
      <c r="E1866" s="324" t="s">
        <v>1455</v>
      </c>
    </row>
    <row r="1867" spans="1:5" x14ac:dyDescent="0.2">
      <c r="A1867" s="387" t="s">
        <v>2182</v>
      </c>
      <c r="B1867" s="389" t="s">
        <v>2381</v>
      </c>
      <c r="C1867" s="390"/>
      <c r="D1867" s="393" t="s">
        <v>62</v>
      </c>
      <c r="E1867" s="321" t="s">
        <v>1454</v>
      </c>
    </row>
    <row r="1868" spans="1:5" x14ac:dyDescent="0.2">
      <c r="A1868" s="388"/>
      <c r="B1868" s="391"/>
      <c r="C1868" s="392"/>
      <c r="D1868" s="394"/>
      <c r="E1868" s="322" t="s">
        <v>1455</v>
      </c>
    </row>
    <row r="1869" spans="1:5" x14ac:dyDescent="0.2">
      <c r="A1869" s="379" t="s">
        <v>1941</v>
      </c>
      <c r="B1869" s="381" t="s">
        <v>2381</v>
      </c>
      <c r="C1869" s="382"/>
      <c r="D1869" s="385" t="s">
        <v>62</v>
      </c>
      <c r="E1869" s="323" t="s">
        <v>1454</v>
      </c>
    </row>
    <row r="1870" spans="1:5" x14ac:dyDescent="0.2">
      <c r="A1870" s="380"/>
      <c r="B1870" s="383"/>
      <c r="C1870" s="384"/>
      <c r="D1870" s="386"/>
      <c r="E1870" s="324" t="s">
        <v>1455</v>
      </c>
    </row>
    <row r="1871" spans="1:5" x14ac:dyDescent="0.2">
      <c r="A1871" s="387" t="s">
        <v>2383</v>
      </c>
      <c r="B1871" s="389" t="s">
        <v>2381</v>
      </c>
      <c r="C1871" s="390"/>
      <c r="D1871" s="393" t="s">
        <v>62</v>
      </c>
      <c r="E1871" s="321" t="s">
        <v>1454</v>
      </c>
    </row>
    <row r="1872" spans="1:5" x14ac:dyDescent="0.2">
      <c r="A1872" s="388"/>
      <c r="B1872" s="391"/>
      <c r="C1872" s="392"/>
      <c r="D1872" s="394"/>
      <c r="E1872" s="322" t="s">
        <v>1455</v>
      </c>
    </row>
    <row r="1873" spans="1:5" x14ac:dyDescent="0.2">
      <c r="A1873" s="379" t="s">
        <v>2384</v>
      </c>
      <c r="B1873" s="381" t="s">
        <v>2381</v>
      </c>
      <c r="C1873" s="382"/>
      <c r="D1873" s="385" t="s">
        <v>62</v>
      </c>
      <c r="E1873" s="323" t="s">
        <v>1454</v>
      </c>
    </row>
    <row r="1874" spans="1:5" x14ac:dyDescent="0.2">
      <c r="A1874" s="380"/>
      <c r="B1874" s="383"/>
      <c r="C1874" s="384"/>
      <c r="D1874" s="386"/>
      <c r="E1874" s="324" t="s">
        <v>1455</v>
      </c>
    </row>
    <row r="1875" spans="1:5" x14ac:dyDescent="0.2">
      <c r="A1875" s="387" t="s">
        <v>2385</v>
      </c>
      <c r="B1875" s="389" t="s">
        <v>2381</v>
      </c>
      <c r="C1875" s="390"/>
      <c r="D1875" s="393" t="s">
        <v>62</v>
      </c>
      <c r="E1875" s="321" t="s">
        <v>1454</v>
      </c>
    </row>
    <row r="1876" spans="1:5" x14ac:dyDescent="0.2">
      <c r="A1876" s="388"/>
      <c r="B1876" s="391"/>
      <c r="C1876" s="392"/>
      <c r="D1876" s="394"/>
      <c r="E1876" s="322" t="s">
        <v>1455</v>
      </c>
    </row>
    <row r="1877" spans="1:5" x14ac:dyDescent="0.2">
      <c r="A1877" s="379" t="s">
        <v>2386</v>
      </c>
      <c r="B1877" s="381" t="s">
        <v>2387</v>
      </c>
      <c r="C1877" s="382"/>
      <c r="D1877" s="385" t="s">
        <v>62</v>
      </c>
      <c r="E1877" s="323" t="s">
        <v>1454</v>
      </c>
    </row>
    <row r="1878" spans="1:5" x14ac:dyDescent="0.2">
      <c r="A1878" s="380"/>
      <c r="B1878" s="383"/>
      <c r="C1878" s="384"/>
      <c r="D1878" s="386"/>
      <c r="E1878" s="324" t="s">
        <v>1455</v>
      </c>
    </row>
    <row r="1879" spans="1:5" x14ac:dyDescent="0.2">
      <c r="A1879" s="387" t="s">
        <v>2388</v>
      </c>
      <c r="B1879" s="389" t="s">
        <v>2387</v>
      </c>
      <c r="C1879" s="390"/>
      <c r="D1879" s="393" t="s">
        <v>62</v>
      </c>
      <c r="E1879" s="321" t="s">
        <v>1454</v>
      </c>
    </row>
    <row r="1880" spans="1:5" x14ac:dyDescent="0.2">
      <c r="A1880" s="388"/>
      <c r="B1880" s="391"/>
      <c r="C1880" s="392"/>
      <c r="D1880" s="394"/>
      <c r="E1880" s="322" t="s">
        <v>1455</v>
      </c>
    </row>
    <row r="1881" spans="1:5" x14ac:dyDescent="0.2">
      <c r="A1881" s="379" t="s">
        <v>2389</v>
      </c>
      <c r="B1881" s="381" t="s">
        <v>2387</v>
      </c>
      <c r="C1881" s="382"/>
      <c r="D1881" s="385" t="s">
        <v>62</v>
      </c>
      <c r="E1881" s="323" t="s">
        <v>1454</v>
      </c>
    </row>
    <row r="1882" spans="1:5" x14ac:dyDescent="0.2">
      <c r="A1882" s="380"/>
      <c r="B1882" s="383"/>
      <c r="C1882" s="384"/>
      <c r="D1882" s="386"/>
      <c r="E1882" s="324" t="s">
        <v>1455</v>
      </c>
    </row>
    <row r="1883" spans="1:5" x14ac:dyDescent="0.2">
      <c r="A1883" s="387" t="s">
        <v>2390</v>
      </c>
      <c r="B1883" s="389" t="s">
        <v>2387</v>
      </c>
      <c r="C1883" s="390"/>
      <c r="D1883" s="393" t="s">
        <v>62</v>
      </c>
      <c r="E1883" s="321" t="s">
        <v>1454</v>
      </c>
    </row>
    <row r="1884" spans="1:5" x14ac:dyDescent="0.2">
      <c r="A1884" s="388"/>
      <c r="B1884" s="391"/>
      <c r="C1884" s="392"/>
      <c r="D1884" s="394"/>
      <c r="E1884" s="322" t="s">
        <v>1455</v>
      </c>
    </row>
    <row r="1885" spans="1:5" x14ac:dyDescent="0.2">
      <c r="A1885" s="379" t="s">
        <v>2391</v>
      </c>
      <c r="B1885" s="381" t="s">
        <v>2387</v>
      </c>
      <c r="C1885" s="382"/>
      <c r="D1885" s="385" t="s">
        <v>62</v>
      </c>
      <c r="E1885" s="323" t="s">
        <v>1454</v>
      </c>
    </row>
    <row r="1886" spans="1:5" x14ac:dyDescent="0.2">
      <c r="A1886" s="380"/>
      <c r="B1886" s="383"/>
      <c r="C1886" s="384"/>
      <c r="D1886" s="386"/>
      <c r="E1886" s="324" t="s">
        <v>1455</v>
      </c>
    </row>
    <row r="1887" spans="1:5" x14ac:dyDescent="0.2">
      <c r="A1887" s="387" t="s">
        <v>2392</v>
      </c>
      <c r="B1887" s="389" t="s">
        <v>2387</v>
      </c>
      <c r="C1887" s="390"/>
      <c r="D1887" s="393" t="s">
        <v>62</v>
      </c>
      <c r="E1887" s="321" t="s">
        <v>1454</v>
      </c>
    </row>
    <row r="1888" spans="1:5" x14ac:dyDescent="0.2">
      <c r="A1888" s="388"/>
      <c r="B1888" s="391"/>
      <c r="C1888" s="392"/>
      <c r="D1888" s="394"/>
      <c r="E1888" s="322" t="s">
        <v>1455</v>
      </c>
    </row>
    <row r="1889" spans="1:5" x14ac:dyDescent="0.2">
      <c r="A1889" s="379" t="s">
        <v>2393</v>
      </c>
      <c r="B1889" s="381" t="s">
        <v>2387</v>
      </c>
      <c r="C1889" s="382"/>
      <c r="D1889" s="385" t="s">
        <v>62</v>
      </c>
      <c r="E1889" s="323" t="s">
        <v>1454</v>
      </c>
    </row>
    <row r="1890" spans="1:5" x14ac:dyDescent="0.2">
      <c r="A1890" s="380"/>
      <c r="B1890" s="383"/>
      <c r="C1890" s="384"/>
      <c r="D1890" s="386"/>
      <c r="E1890" s="324" t="s">
        <v>1455</v>
      </c>
    </row>
    <row r="1891" spans="1:5" x14ac:dyDescent="0.2">
      <c r="A1891" s="387" t="s">
        <v>2394</v>
      </c>
      <c r="B1891" s="389" t="s">
        <v>2387</v>
      </c>
      <c r="C1891" s="390"/>
      <c r="D1891" s="393" t="s">
        <v>62</v>
      </c>
      <c r="E1891" s="321" t="s">
        <v>1454</v>
      </c>
    </row>
    <row r="1892" spans="1:5" x14ac:dyDescent="0.2">
      <c r="A1892" s="388"/>
      <c r="B1892" s="391"/>
      <c r="C1892" s="392"/>
      <c r="D1892" s="394"/>
      <c r="E1892" s="322" t="s">
        <v>1455</v>
      </c>
    </row>
    <row r="1893" spans="1:5" x14ac:dyDescent="0.2">
      <c r="A1893" s="379" t="s">
        <v>2395</v>
      </c>
      <c r="B1893" s="381" t="s">
        <v>2387</v>
      </c>
      <c r="C1893" s="382"/>
      <c r="D1893" s="385" t="s">
        <v>62</v>
      </c>
      <c r="E1893" s="323" t="s">
        <v>1454</v>
      </c>
    </row>
    <row r="1894" spans="1:5" x14ac:dyDescent="0.2">
      <c r="A1894" s="380"/>
      <c r="B1894" s="383"/>
      <c r="C1894" s="384"/>
      <c r="D1894" s="386"/>
      <c r="E1894" s="324" t="s">
        <v>1455</v>
      </c>
    </row>
    <row r="1895" spans="1:5" x14ac:dyDescent="0.2">
      <c r="A1895" s="387" t="s">
        <v>2396</v>
      </c>
      <c r="B1895" s="389" t="s">
        <v>2387</v>
      </c>
      <c r="C1895" s="390"/>
      <c r="D1895" s="393" t="s">
        <v>62</v>
      </c>
      <c r="E1895" s="321" t="s">
        <v>1454</v>
      </c>
    </row>
    <row r="1896" spans="1:5" x14ac:dyDescent="0.2">
      <c r="A1896" s="388"/>
      <c r="B1896" s="391"/>
      <c r="C1896" s="392"/>
      <c r="D1896" s="394"/>
      <c r="E1896" s="322" t="s">
        <v>1455</v>
      </c>
    </row>
    <row r="1897" spans="1:5" x14ac:dyDescent="0.2">
      <c r="A1897" s="379" t="s">
        <v>2397</v>
      </c>
      <c r="B1897" s="381" t="s">
        <v>2387</v>
      </c>
      <c r="C1897" s="382"/>
      <c r="D1897" s="385" t="s">
        <v>62</v>
      </c>
      <c r="E1897" s="323" t="s">
        <v>1454</v>
      </c>
    </row>
    <row r="1898" spans="1:5" x14ac:dyDescent="0.2">
      <c r="A1898" s="380"/>
      <c r="B1898" s="383"/>
      <c r="C1898" s="384"/>
      <c r="D1898" s="386"/>
      <c r="E1898" s="324" t="s">
        <v>1455</v>
      </c>
    </row>
    <row r="1899" spans="1:5" x14ac:dyDescent="0.2">
      <c r="A1899" s="387" t="s">
        <v>2398</v>
      </c>
      <c r="B1899" s="389" t="s">
        <v>2387</v>
      </c>
      <c r="C1899" s="390"/>
      <c r="D1899" s="393" t="s">
        <v>62</v>
      </c>
      <c r="E1899" s="321" t="s">
        <v>1454</v>
      </c>
    </row>
    <row r="1900" spans="1:5" x14ac:dyDescent="0.2">
      <c r="A1900" s="388"/>
      <c r="B1900" s="391"/>
      <c r="C1900" s="392"/>
      <c r="D1900" s="394"/>
      <c r="E1900" s="322" t="s">
        <v>1455</v>
      </c>
    </row>
    <row r="1901" spans="1:5" x14ac:dyDescent="0.2">
      <c r="A1901" s="379" t="s">
        <v>2399</v>
      </c>
      <c r="B1901" s="381" t="s">
        <v>2400</v>
      </c>
      <c r="C1901" s="382"/>
      <c r="D1901" s="385" t="s">
        <v>62</v>
      </c>
      <c r="E1901" s="323" t="s">
        <v>1454</v>
      </c>
    </row>
    <row r="1902" spans="1:5" x14ac:dyDescent="0.2">
      <c r="A1902" s="380"/>
      <c r="B1902" s="383"/>
      <c r="C1902" s="384"/>
      <c r="D1902" s="386"/>
      <c r="E1902" s="324" t="s">
        <v>1455</v>
      </c>
    </row>
    <row r="1903" spans="1:5" x14ac:dyDescent="0.2">
      <c r="A1903" s="387" t="s">
        <v>2401</v>
      </c>
      <c r="B1903" s="389" t="s">
        <v>2400</v>
      </c>
      <c r="C1903" s="390"/>
      <c r="D1903" s="393" t="s">
        <v>62</v>
      </c>
      <c r="E1903" s="321" t="s">
        <v>1454</v>
      </c>
    </row>
    <row r="1904" spans="1:5" x14ac:dyDescent="0.2">
      <c r="A1904" s="388"/>
      <c r="B1904" s="391"/>
      <c r="C1904" s="392"/>
      <c r="D1904" s="394"/>
      <c r="E1904" s="322" t="s">
        <v>1455</v>
      </c>
    </row>
    <row r="1905" spans="1:5" x14ac:dyDescent="0.2">
      <c r="A1905" s="379" t="s">
        <v>2027</v>
      </c>
      <c r="B1905" s="381" t="s">
        <v>2400</v>
      </c>
      <c r="C1905" s="382"/>
      <c r="D1905" s="385" t="s">
        <v>62</v>
      </c>
      <c r="E1905" s="323" t="s">
        <v>1454</v>
      </c>
    </row>
    <row r="1906" spans="1:5" x14ac:dyDescent="0.2">
      <c r="A1906" s="380"/>
      <c r="B1906" s="383"/>
      <c r="C1906" s="384"/>
      <c r="D1906" s="386"/>
      <c r="E1906" s="324" t="s">
        <v>1455</v>
      </c>
    </row>
    <row r="1907" spans="1:5" x14ac:dyDescent="0.2">
      <c r="A1907" s="387" t="s">
        <v>2402</v>
      </c>
      <c r="B1907" s="389" t="s">
        <v>2400</v>
      </c>
      <c r="C1907" s="390"/>
      <c r="D1907" s="393" t="s">
        <v>62</v>
      </c>
      <c r="E1907" s="321" t="s">
        <v>1454</v>
      </c>
    </row>
    <row r="1908" spans="1:5" x14ac:dyDescent="0.2">
      <c r="A1908" s="388"/>
      <c r="B1908" s="391"/>
      <c r="C1908" s="392"/>
      <c r="D1908" s="394"/>
      <c r="E1908" s="322" t="s">
        <v>1455</v>
      </c>
    </row>
    <row r="1909" spans="1:5" x14ac:dyDescent="0.2">
      <c r="A1909" s="379" t="s">
        <v>2403</v>
      </c>
      <c r="B1909" s="381" t="s">
        <v>2400</v>
      </c>
      <c r="C1909" s="382"/>
      <c r="D1909" s="385" t="s">
        <v>62</v>
      </c>
      <c r="E1909" s="323" t="s">
        <v>1454</v>
      </c>
    </row>
    <row r="1910" spans="1:5" x14ac:dyDescent="0.2">
      <c r="A1910" s="380"/>
      <c r="B1910" s="383"/>
      <c r="C1910" s="384"/>
      <c r="D1910" s="386"/>
      <c r="E1910" s="324" t="s">
        <v>1455</v>
      </c>
    </row>
    <row r="1911" spans="1:5" x14ac:dyDescent="0.2">
      <c r="A1911" s="387" t="s">
        <v>2404</v>
      </c>
      <c r="B1911" s="389" t="s">
        <v>2405</v>
      </c>
      <c r="C1911" s="390"/>
      <c r="D1911" s="393" t="s">
        <v>62</v>
      </c>
      <c r="E1911" s="321" t="s">
        <v>1454</v>
      </c>
    </row>
    <row r="1912" spans="1:5" x14ac:dyDescent="0.2">
      <c r="A1912" s="388"/>
      <c r="B1912" s="391"/>
      <c r="C1912" s="392"/>
      <c r="D1912" s="394"/>
      <c r="E1912" s="322" t="s">
        <v>1455</v>
      </c>
    </row>
    <row r="1913" spans="1:5" x14ac:dyDescent="0.2">
      <c r="A1913" s="379" t="s">
        <v>2406</v>
      </c>
      <c r="B1913" s="381" t="s">
        <v>2405</v>
      </c>
      <c r="C1913" s="382"/>
      <c r="D1913" s="385" t="s">
        <v>62</v>
      </c>
      <c r="E1913" s="323" t="s">
        <v>1454</v>
      </c>
    </row>
    <row r="1914" spans="1:5" x14ac:dyDescent="0.2">
      <c r="A1914" s="380"/>
      <c r="B1914" s="383"/>
      <c r="C1914" s="384"/>
      <c r="D1914" s="386"/>
      <c r="E1914" s="324" t="s">
        <v>1455</v>
      </c>
    </row>
    <row r="1915" spans="1:5" x14ac:dyDescent="0.2">
      <c r="A1915" s="387" t="s">
        <v>2407</v>
      </c>
      <c r="B1915" s="389" t="s">
        <v>2405</v>
      </c>
      <c r="C1915" s="390"/>
      <c r="D1915" s="393" t="s">
        <v>62</v>
      </c>
      <c r="E1915" s="321" t="s">
        <v>1454</v>
      </c>
    </row>
    <row r="1916" spans="1:5" x14ac:dyDescent="0.2">
      <c r="A1916" s="388"/>
      <c r="B1916" s="391"/>
      <c r="C1916" s="392"/>
      <c r="D1916" s="394"/>
      <c r="E1916" s="322" t="s">
        <v>1455</v>
      </c>
    </row>
    <row r="1917" spans="1:5" x14ac:dyDescent="0.2">
      <c r="A1917" s="379" t="s">
        <v>1755</v>
      </c>
      <c r="B1917" s="381" t="s">
        <v>2405</v>
      </c>
      <c r="C1917" s="382"/>
      <c r="D1917" s="385" t="s">
        <v>62</v>
      </c>
      <c r="E1917" s="323" t="s">
        <v>1454</v>
      </c>
    </row>
    <row r="1918" spans="1:5" x14ac:dyDescent="0.2">
      <c r="A1918" s="380"/>
      <c r="B1918" s="383"/>
      <c r="C1918" s="384"/>
      <c r="D1918" s="386"/>
      <c r="E1918" s="324" t="s">
        <v>1455</v>
      </c>
    </row>
    <row r="1919" spans="1:5" x14ac:dyDescent="0.2">
      <c r="A1919" s="387" t="s">
        <v>2408</v>
      </c>
      <c r="B1919" s="389" t="s">
        <v>2409</v>
      </c>
      <c r="C1919" s="390"/>
      <c r="D1919" s="393" t="s">
        <v>62</v>
      </c>
      <c r="E1919" s="321" t="s">
        <v>1454</v>
      </c>
    </row>
    <row r="1920" spans="1:5" x14ac:dyDescent="0.2">
      <c r="A1920" s="388"/>
      <c r="B1920" s="391"/>
      <c r="C1920" s="392"/>
      <c r="D1920" s="394"/>
      <c r="E1920" s="322" t="s">
        <v>1455</v>
      </c>
    </row>
    <row r="1921" spans="1:5" x14ac:dyDescent="0.2">
      <c r="A1921" s="379" t="s">
        <v>2410</v>
      </c>
      <c r="B1921" s="381" t="s">
        <v>2409</v>
      </c>
      <c r="C1921" s="382"/>
      <c r="D1921" s="385" t="s">
        <v>62</v>
      </c>
      <c r="E1921" s="323" t="s">
        <v>1454</v>
      </c>
    </row>
    <row r="1922" spans="1:5" x14ac:dyDescent="0.2">
      <c r="A1922" s="380"/>
      <c r="B1922" s="383"/>
      <c r="C1922" s="384"/>
      <c r="D1922" s="386"/>
      <c r="E1922" s="324" t="s">
        <v>1455</v>
      </c>
    </row>
    <row r="1923" spans="1:5" x14ac:dyDescent="0.2">
      <c r="A1923" s="387" t="s">
        <v>2411</v>
      </c>
      <c r="B1923" s="389" t="s">
        <v>2409</v>
      </c>
      <c r="C1923" s="390"/>
      <c r="D1923" s="393" t="s">
        <v>62</v>
      </c>
      <c r="E1923" s="321" t="s">
        <v>1454</v>
      </c>
    </row>
    <row r="1924" spans="1:5" x14ac:dyDescent="0.2">
      <c r="A1924" s="388"/>
      <c r="B1924" s="391"/>
      <c r="C1924" s="392"/>
      <c r="D1924" s="394"/>
      <c r="E1924" s="322" t="s">
        <v>1455</v>
      </c>
    </row>
    <row r="1925" spans="1:5" x14ac:dyDescent="0.2">
      <c r="A1925" s="379" t="s">
        <v>2412</v>
      </c>
      <c r="B1925" s="381" t="s">
        <v>2409</v>
      </c>
      <c r="C1925" s="382"/>
      <c r="D1925" s="385" t="s">
        <v>62</v>
      </c>
      <c r="E1925" s="323" t="s">
        <v>1454</v>
      </c>
    </row>
    <row r="1926" spans="1:5" x14ac:dyDescent="0.2">
      <c r="A1926" s="380"/>
      <c r="B1926" s="383"/>
      <c r="C1926" s="384"/>
      <c r="D1926" s="386"/>
      <c r="E1926" s="324" t="s">
        <v>1455</v>
      </c>
    </row>
    <row r="1927" spans="1:5" x14ac:dyDescent="0.2">
      <c r="A1927" s="387" t="s">
        <v>2413</v>
      </c>
      <c r="B1927" s="389" t="s">
        <v>2409</v>
      </c>
      <c r="C1927" s="390"/>
      <c r="D1927" s="393" t="s">
        <v>62</v>
      </c>
      <c r="E1927" s="321" t="s">
        <v>1454</v>
      </c>
    </row>
    <row r="1928" spans="1:5" x14ac:dyDescent="0.2">
      <c r="A1928" s="388"/>
      <c r="B1928" s="391"/>
      <c r="C1928" s="392"/>
      <c r="D1928" s="394"/>
      <c r="E1928" s="322" t="s">
        <v>1455</v>
      </c>
    </row>
    <row r="1929" spans="1:5" x14ac:dyDescent="0.2">
      <c r="A1929" s="379" t="s">
        <v>2414</v>
      </c>
      <c r="B1929" s="381" t="s">
        <v>2409</v>
      </c>
      <c r="C1929" s="382"/>
      <c r="D1929" s="385" t="s">
        <v>62</v>
      </c>
      <c r="E1929" s="323" t="s">
        <v>1454</v>
      </c>
    </row>
    <row r="1930" spans="1:5" x14ac:dyDescent="0.2">
      <c r="A1930" s="380"/>
      <c r="B1930" s="383"/>
      <c r="C1930" s="384"/>
      <c r="D1930" s="386"/>
      <c r="E1930" s="324" t="s">
        <v>1455</v>
      </c>
    </row>
    <row r="1931" spans="1:5" x14ac:dyDescent="0.2">
      <c r="A1931" s="387" t="s">
        <v>2415</v>
      </c>
      <c r="B1931" s="389" t="s">
        <v>2409</v>
      </c>
      <c r="C1931" s="390"/>
      <c r="D1931" s="393" t="s">
        <v>62</v>
      </c>
      <c r="E1931" s="321" t="s">
        <v>1454</v>
      </c>
    </row>
    <row r="1932" spans="1:5" x14ac:dyDescent="0.2">
      <c r="A1932" s="388"/>
      <c r="B1932" s="391"/>
      <c r="C1932" s="392"/>
      <c r="D1932" s="394"/>
      <c r="E1932" s="322" t="s">
        <v>1455</v>
      </c>
    </row>
    <row r="1933" spans="1:5" x14ac:dyDescent="0.2">
      <c r="A1933" s="379" t="s">
        <v>2416</v>
      </c>
      <c r="B1933" s="381" t="s">
        <v>2417</v>
      </c>
      <c r="C1933" s="382"/>
      <c r="D1933" s="385" t="s">
        <v>62</v>
      </c>
      <c r="E1933" s="323" t="s">
        <v>1454</v>
      </c>
    </row>
    <row r="1934" spans="1:5" x14ac:dyDescent="0.2">
      <c r="A1934" s="380"/>
      <c r="B1934" s="383"/>
      <c r="C1934" s="384"/>
      <c r="D1934" s="386"/>
      <c r="E1934" s="324" t="s">
        <v>1455</v>
      </c>
    </row>
    <row r="1935" spans="1:5" x14ac:dyDescent="0.2">
      <c r="A1935" s="387" t="s">
        <v>2418</v>
      </c>
      <c r="B1935" s="389" t="s">
        <v>2417</v>
      </c>
      <c r="C1935" s="390"/>
      <c r="D1935" s="393" t="s">
        <v>62</v>
      </c>
      <c r="E1935" s="321" t="s">
        <v>1454</v>
      </c>
    </row>
    <row r="1936" spans="1:5" x14ac:dyDescent="0.2">
      <c r="A1936" s="388"/>
      <c r="B1936" s="391"/>
      <c r="C1936" s="392"/>
      <c r="D1936" s="394"/>
      <c r="E1936" s="322" t="s">
        <v>1455</v>
      </c>
    </row>
    <row r="1937" spans="1:5" x14ac:dyDescent="0.2">
      <c r="A1937" s="379" t="s">
        <v>2419</v>
      </c>
      <c r="B1937" s="381" t="s">
        <v>2417</v>
      </c>
      <c r="C1937" s="382"/>
      <c r="D1937" s="385" t="s">
        <v>62</v>
      </c>
      <c r="E1937" s="323" t="s">
        <v>1454</v>
      </c>
    </row>
    <row r="1938" spans="1:5" x14ac:dyDescent="0.2">
      <c r="A1938" s="380"/>
      <c r="B1938" s="383"/>
      <c r="C1938" s="384"/>
      <c r="D1938" s="386"/>
      <c r="E1938" s="324" t="s">
        <v>1455</v>
      </c>
    </row>
    <row r="1939" spans="1:5" x14ac:dyDescent="0.2">
      <c r="A1939" s="387" t="s">
        <v>2420</v>
      </c>
      <c r="B1939" s="389" t="s">
        <v>2421</v>
      </c>
      <c r="C1939" s="390"/>
      <c r="D1939" s="393" t="s">
        <v>62</v>
      </c>
      <c r="E1939" s="321" t="s">
        <v>1454</v>
      </c>
    </row>
    <row r="1940" spans="1:5" x14ac:dyDescent="0.2">
      <c r="A1940" s="388"/>
      <c r="B1940" s="391"/>
      <c r="C1940" s="392"/>
      <c r="D1940" s="394"/>
      <c r="E1940" s="322" t="s">
        <v>1455</v>
      </c>
    </row>
    <row r="1941" spans="1:5" x14ac:dyDescent="0.2">
      <c r="A1941" s="379" t="s">
        <v>2422</v>
      </c>
      <c r="B1941" s="381" t="s">
        <v>2421</v>
      </c>
      <c r="C1941" s="382"/>
      <c r="D1941" s="385" t="s">
        <v>62</v>
      </c>
      <c r="E1941" s="323" t="s">
        <v>1454</v>
      </c>
    </row>
    <row r="1942" spans="1:5" x14ac:dyDescent="0.2">
      <c r="A1942" s="380"/>
      <c r="B1942" s="383"/>
      <c r="C1942" s="384"/>
      <c r="D1942" s="386"/>
      <c r="E1942" s="324" t="s">
        <v>1455</v>
      </c>
    </row>
    <row r="1943" spans="1:5" x14ac:dyDescent="0.2">
      <c r="A1943" s="387" t="s">
        <v>2423</v>
      </c>
      <c r="B1943" s="389" t="s">
        <v>2421</v>
      </c>
      <c r="C1943" s="390"/>
      <c r="D1943" s="393" t="s">
        <v>62</v>
      </c>
      <c r="E1943" s="321" t="s">
        <v>1454</v>
      </c>
    </row>
    <row r="1944" spans="1:5" x14ac:dyDescent="0.2">
      <c r="A1944" s="388"/>
      <c r="B1944" s="391"/>
      <c r="C1944" s="392"/>
      <c r="D1944" s="394"/>
      <c r="E1944" s="322" t="s">
        <v>1455</v>
      </c>
    </row>
    <row r="1945" spans="1:5" x14ac:dyDescent="0.2">
      <c r="A1945" s="379" t="s">
        <v>2424</v>
      </c>
      <c r="B1945" s="381" t="s">
        <v>2421</v>
      </c>
      <c r="C1945" s="382"/>
      <c r="D1945" s="385" t="s">
        <v>62</v>
      </c>
      <c r="E1945" s="323" t="s">
        <v>1454</v>
      </c>
    </row>
    <row r="1946" spans="1:5" x14ac:dyDescent="0.2">
      <c r="A1946" s="380"/>
      <c r="B1946" s="383"/>
      <c r="C1946" s="384"/>
      <c r="D1946" s="386"/>
      <c r="E1946" s="324" t="s">
        <v>1455</v>
      </c>
    </row>
    <row r="1947" spans="1:5" x14ac:dyDescent="0.2">
      <c r="A1947" s="387" t="s">
        <v>2231</v>
      </c>
      <c r="B1947" s="389"/>
      <c r="C1947" s="390"/>
      <c r="D1947" s="393" t="s">
        <v>62</v>
      </c>
      <c r="E1947" s="321" t="s">
        <v>1454</v>
      </c>
    </row>
    <row r="1948" spans="1:5" x14ac:dyDescent="0.2">
      <c r="A1948" s="388"/>
      <c r="B1948" s="391"/>
      <c r="C1948" s="392"/>
      <c r="D1948" s="394"/>
      <c r="E1948" s="322" t="s">
        <v>1455</v>
      </c>
    </row>
    <row r="1949" spans="1:5" x14ac:dyDescent="0.2">
      <c r="A1949" s="379" t="s">
        <v>2256</v>
      </c>
      <c r="B1949" s="381"/>
      <c r="C1949" s="382"/>
      <c r="D1949" s="385" t="s">
        <v>62</v>
      </c>
      <c r="E1949" s="323" t="s">
        <v>1454</v>
      </c>
    </row>
    <row r="1950" spans="1:5" x14ac:dyDescent="0.2">
      <c r="A1950" s="380"/>
      <c r="B1950" s="383"/>
      <c r="C1950" s="384"/>
      <c r="D1950" s="386"/>
      <c r="E1950" s="324" t="s">
        <v>1455</v>
      </c>
    </row>
    <row r="1951" spans="1:5" x14ac:dyDescent="0.2">
      <c r="A1951" s="387" t="s">
        <v>2264</v>
      </c>
      <c r="B1951" s="389"/>
      <c r="C1951" s="390"/>
      <c r="D1951" s="393" t="s">
        <v>62</v>
      </c>
      <c r="E1951" s="321" t="s">
        <v>1454</v>
      </c>
    </row>
    <row r="1952" spans="1:5" x14ac:dyDescent="0.2">
      <c r="A1952" s="388"/>
      <c r="B1952" s="391"/>
      <c r="C1952" s="392"/>
      <c r="D1952" s="394"/>
      <c r="E1952" s="322" t="s">
        <v>1455</v>
      </c>
    </row>
    <row r="1953" spans="1:5" x14ac:dyDescent="0.2">
      <c r="A1953" s="379" t="s">
        <v>2273</v>
      </c>
      <c r="B1953" s="381"/>
      <c r="C1953" s="382"/>
      <c r="D1953" s="385" t="s">
        <v>62</v>
      </c>
      <c r="E1953" s="323" t="s">
        <v>1454</v>
      </c>
    </row>
    <row r="1954" spans="1:5" x14ac:dyDescent="0.2">
      <c r="A1954" s="380"/>
      <c r="B1954" s="383"/>
      <c r="C1954" s="384"/>
      <c r="D1954" s="386"/>
      <c r="E1954" s="324" t="s">
        <v>1455</v>
      </c>
    </row>
    <row r="1955" spans="1:5" x14ac:dyDescent="0.2">
      <c r="A1955" s="387" t="s">
        <v>2425</v>
      </c>
      <c r="B1955" s="389"/>
      <c r="C1955" s="390"/>
      <c r="D1955" s="393" t="s">
        <v>62</v>
      </c>
      <c r="E1955" s="321" t="s">
        <v>1454</v>
      </c>
    </row>
    <row r="1956" spans="1:5" x14ac:dyDescent="0.2">
      <c r="A1956" s="388"/>
      <c r="B1956" s="391"/>
      <c r="C1956" s="392"/>
      <c r="D1956" s="394"/>
      <c r="E1956" s="322" t="s">
        <v>1455</v>
      </c>
    </row>
    <row r="1957" spans="1:5" x14ac:dyDescent="0.2">
      <c r="A1957" s="379" t="s">
        <v>2295</v>
      </c>
      <c r="B1957" s="381"/>
      <c r="C1957" s="382"/>
      <c r="D1957" s="385" t="s">
        <v>62</v>
      </c>
      <c r="E1957" s="323" t="s">
        <v>1454</v>
      </c>
    </row>
    <row r="1958" spans="1:5" x14ac:dyDescent="0.2">
      <c r="A1958" s="380"/>
      <c r="B1958" s="383"/>
      <c r="C1958" s="384"/>
      <c r="D1958" s="386"/>
      <c r="E1958" s="324" t="s">
        <v>1455</v>
      </c>
    </row>
    <row r="1959" spans="1:5" x14ac:dyDescent="0.2">
      <c r="A1959" s="387" t="s">
        <v>2303</v>
      </c>
      <c r="B1959" s="389"/>
      <c r="C1959" s="390"/>
      <c r="D1959" s="393" t="s">
        <v>62</v>
      </c>
      <c r="E1959" s="321" t="s">
        <v>1454</v>
      </c>
    </row>
    <row r="1960" spans="1:5" x14ac:dyDescent="0.2">
      <c r="A1960" s="388"/>
      <c r="B1960" s="391"/>
      <c r="C1960" s="392"/>
      <c r="D1960" s="394"/>
      <c r="E1960" s="322" t="s">
        <v>1455</v>
      </c>
    </row>
    <row r="1961" spans="1:5" x14ac:dyDescent="0.2">
      <c r="A1961" s="379" t="s">
        <v>2317</v>
      </c>
      <c r="B1961" s="381"/>
      <c r="C1961" s="382"/>
      <c r="D1961" s="385" t="s">
        <v>62</v>
      </c>
      <c r="E1961" s="323" t="s">
        <v>1454</v>
      </c>
    </row>
    <row r="1962" spans="1:5" x14ac:dyDescent="0.2">
      <c r="A1962" s="380"/>
      <c r="B1962" s="383"/>
      <c r="C1962" s="384"/>
      <c r="D1962" s="386"/>
      <c r="E1962" s="324" t="s">
        <v>1455</v>
      </c>
    </row>
    <row r="1963" spans="1:5" x14ac:dyDescent="0.2">
      <c r="A1963" s="387" t="s">
        <v>2323</v>
      </c>
      <c r="B1963" s="389"/>
      <c r="C1963" s="390"/>
      <c r="D1963" s="393" t="s">
        <v>62</v>
      </c>
      <c r="E1963" s="321" t="s">
        <v>1454</v>
      </c>
    </row>
    <row r="1964" spans="1:5" x14ac:dyDescent="0.2">
      <c r="A1964" s="388"/>
      <c r="B1964" s="391"/>
      <c r="C1964" s="392"/>
      <c r="D1964" s="394"/>
      <c r="E1964" s="322" t="s">
        <v>1455</v>
      </c>
    </row>
    <row r="1965" spans="1:5" x14ac:dyDescent="0.2">
      <c r="A1965" s="379" t="s">
        <v>2328</v>
      </c>
      <c r="B1965" s="381"/>
      <c r="C1965" s="382"/>
      <c r="D1965" s="385" t="s">
        <v>62</v>
      </c>
      <c r="E1965" s="323" t="s">
        <v>1454</v>
      </c>
    </row>
    <row r="1966" spans="1:5" x14ac:dyDescent="0.2">
      <c r="A1966" s="380"/>
      <c r="B1966" s="383"/>
      <c r="C1966" s="384"/>
      <c r="D1966" s="386"/>
      <c r="E1966" s="324" t="s">
        <v>1455</v>
      </c>
    </row>
    <row r="1967" spans="1:5" x14ac:dyDescent="0.2">
      <c r="A1967" s="387" t="s">
        <v>2338</v>
      </c>
      <c r="B1967" s="389"/>
      <c r="C1967" s="390"/>
      <c r="D1967" s="393" t="s">
        <v>62</v>
      </c>
      <c r="E1967" s="321" t="s">
        <v>1454</v>
      </c>
    </row>
    <row r="1968" spans="1:5" x14ac:dyDescent="0.2">
      <c r="A1968" s="388"/>
      <c r="B1968" s="391"/>
      <c r="C1968" s="392"/>
      <c r="D1968" s="394"/>
      <c r="E1968" s="322" t="s">
        <v>1455</v>
      </c>
    </row>
    <row r="1969" spans="1:5" x14ac:dyDescent="0.2">
      <c r="A1969" s="379" t="s">
        <v>2363</v>
      </c>
      <c r="B1969" s="381"/>
      <c r="C1969" s="382"/>
      <c r="D1969" s="385" t="s">
        <v>62</v>
      </c>
      <c r="E1969" s="323" t="s">
        <v>1454</v>
      </c>
    </row>
    <row r="1970" spans="1:5" x14ac:dyDescent="0.2">
      <c r="A1970" s="380"/>
      <c r="B1970" s="383"/>
      <c r="C1970" s="384"/>
      <c r="D1970" s="386"/>
      <c r="E1970" s="324" t="s">
        <v>1455</v>
      </c>
    </row>
    <row r="1971" spans="1:5" x14ac:dyDescent="0.2">
      <c r="A1971" s="387" t="s">
        <v>2381</v>
      </c>
      <c r="B1971" s="389"/>
      <c r="C1971" s="390"/>
      <c r="D1971" s="393" t="s">
        <v>62</v>
      </c>
      <c r="E1971" s="321" t="s">
        <v>1454</v>
      </c>
    </row>
    <row r="1972" spans="1:5" x14ac:dyDescent="0.2">
      <c r="A1972" s="388"/>
      <c r="B1972" s="391"/>
      <c r="C1972" s="392"/>
      <c r="D1972" s="394"/>
      <c r="E1972" s="322" t="s">
        <v>1455</v>
      </c>
    </row>
    <row r="1973" spans="1:5" x14ac:dyDescent="0.2">
      <c r="A1973" s="379" t="s">
        <v>2387</v>
      </c>
      <c r="B1973" s="381"/>
      <c r="C1973" s="382"/>
      <c r="D1973" s="385" t="s">
        <v>62</v>
      </c>
      <c r="E1973" s="323" t="s">
        <v>1454</v>
      </c>
    </row>
    <row r="1974" spans="1:5" x14ac:dyDescent="0.2">
      <c r="A1974" s="380"/>
      <c r="B1974" s="383"/>
      <c r="C1974" s="384"/>
      <c r="D1974" s="386"/>
      <c r="E1974" s="324" t="s">
        <v>1455</v>
      </c>
    </row>
    <row r="1975" spans="1:5" x14ac:dyDescent="0.2">
      <c r="A1975" s="387" t="s">
        <v>2400</v>
      </c>
      <c r="B1975" s="389"/>
      <c r="C1975" s="390"/>
      <c r="D1975" s="393" t="s">
        <v>62</v>
      </c>
      <c r="E1975" s="321" t="s">
        <v>1454</v>
      </c>
    </row>
    <row r="1976" spans="1:5" x14ac:dyDescent="0.2">
      <c r="A1976" s="388"/>
      <c r="B1976" s="391"/>
      <c r="C1976" s="392"/>
      <c r="D1976" s="394"/>
      <c r="E1976" s="322" t="s">
        <v>1455</v>
      </c>
    </row>
    <row r="1977" spans="1:5" x14ac:dyDescent="0.2">
      <c r="A1977" s="379" t="s">
        <v>2405</v>
      </c>
      <c r="B1977" s="381"/>
      <c r="C1977" s="382"/>
      <c r="D1977" s="385" t="s">
        <v>62</v>
      </c>
      <c r="E1977" s="323" t="s">
        <v>1454</v>
      </c>
    </row>
    <row r="1978" spans="1:5" x14ac:dyDescent="0.2">
      <c r="A1978" s="380"/>
      <c r="B1978" s="383"/>
      <c r="C1978" s="384"/>
      <c r="D1978" s="386"/>
      <c r="E1978" s="324" t="s">
        <v>1455</v>
      </c>
    </row>
    <row r="1979" spans="1:5" x14ac:dyDescent="0.2">
      <c r="A1979" s="387" t="s">
        <v>2409</v>
      </c>
      <c r="B1979" s="389"/>
      <c r="C1979" s="390"/>
      <c r="D1979" s="393" t="s">
        <v>62</v>
      </c>
      <c r="E1979" s="321" t="s">
        <v>1454</v>
      </c>
    </row>
    <row r="1980" spans="1:5" x14ac:dyDescent="0.2">
      <c r="A1980" s="388"/>
      <c r="B1980" s="391"/>
      <c r="C1980" s="392"/>
      <c r="D1980" s="394"/>
      <c r="E1980" s="322" t="s">
        <v>1455</v>
      </c>
    </row>
    <row r="1981" spans="1:5" x14ac:dyDescent="0.2">
      <c r="A1981" s="379" t="s">
        <v>2417</v>
      </c>
      <c r="B1981" s="381"/>
      <c r="C1981" s="382"/>
      <c r="D1981" s="385" t="s">
        <v>62</v>
      </c>
      <c r="E1981" s="323" t="s">
        <v>1454</v>
      </c>
    </row>
    <row r="1982" spans="1:5" x14ac:dyDescent="0.2">
      <c r="A1982" s="380"/>
      <c r="B1982" s="383"/>
      <c r="C1982" s="384"/>
      <c r="D1982" s="386"/>
      <c r="E1982" s="324" t="s">
        <v>1455</v>
      </c>
    </row>
    <row r="1983" spans="1:5" x14ac:dyDescent="0.2">
      <c r="A1983" s="387" t="s">
        <v>2347</v>
      </c>
      <c r="B1983" s="389"/>
      <c r="C1983" s="390"/>
      <c r="D1983" s="393" t="s">
        <v>62</v>
      </c>
      <c r="E1983" s="321" t="s">
        <v>1454</v>
      </c>
    </row>
    <row r="1984" spans="1:5" x14ac:dyDescent="0.2">
      <c r="A1984" s="388"/>
      <c r="B1984" s="391"/>
      <c r="C1984" s="392"/>
      <c r="D1984" s="394"/>
      <c r="E1984" s="322" t="s">
        <v>1455</v>
      </c>
    </row>
    <row r="1985" spans="1:5" x14ac:dyDescent="0.2">
      <c r="A1985" s="379" t="s">
        <v>2426</v>
      </c>
      <c r="B1985" s="381" t="s">
        <v>2231</v>
      </c>
      <c r="C1985" s="382"/>
      <c r="D1985" s="385" t="s">
        <v>62</v>
      </c>
      <c r="E1985" s="323" t="s">
        <v>1454</v>
      </c>
    </row>
    <row r="1986" spans="1:5" x14ac:dyDescent="0.2">
      <c r="A1986" s="380"/>
      <c r="B1986" s="383"/>
      <c r="C1986" s="384"/>
      <c r="D1986" s="386"/>
      <c r="E1986" s="324" t="s">
        <v>1455</v>
      </c>
    </row>
    <row r="1987" spans="1:5" x14ac:dyDescent="0.2">
      <c r="A1987" s="387" t="s">
        <v>2427</v>
      </c>
      <c r="B1987" s="389" t="s">
        <v>2231</v>
      </c>
      <c r="C1987" s="390"/>
      <c r="D1987" s="393" t="s">
        <v>62</v>
      </c>
      <c r="E1987" s="321" t="s">
        <v>1454</v>
      </c>
    </row>
    <row r="1988" spans="1:5" x14ac:dyDescent="0.2">
      <c r="A1988" s="388"/>
      <c r="B1988" s="391"/>
      <c r="C1988" s="392"/>
      <c r="D1988" s="394"/>
      <c r="E1988" s="322" t="s">
        <v>1455</v>
      </c>
    </row>
    <row r="1989" spans="1:5" x14ac:dyDescent="0.2">
      <c r="A1989" s="379" t="s">
        <v>2428</v>
      </c>
      <c r="B1989" s="381" t="s">
        <v>2231</v>
      </c>
      <c r="C1989" s="382"/>
      <c r="D1989" s="385" t="s">
        <v>62</v>
      </c>
      <c r="E1989" s="323" t="s">
        <v>1454</v>
      </c>
    </row>
    <row r="1990" spans="1:5" x14ac:dyDescent="0.2">
      <c r="A1990" s="380"/>
      <c r="B1990" s="383"/>
      <c r="C1990" s="384"/>
      <c r="D1990" s="386"/>
      <c r="E1990" s="324" t="s">
        <v>1455</v>
      </c>
    </row>
    <row r="1991" spans="1:5" x14ac:dyDescent="0.2">
      <c r="A1991" s="387" t="s">
        <v>2429</v>
      </c>
      <c r="B1991" s="389" t="s">
        <v>2256</v>
      </c>
      <c r="C1991" s="390"/>
      <c r="D1991" s="393" t="s">
        <v>62</v>
      </c>
      <c r="E1991" s="321" t="s">
        <v>1454</v>
      </c>
    </row>
    <row r="1992" spans="1:5" x14ac:dyDescent="0.2">
      <c r="A1992" s="388"/>
      <c r="B1992" s="391"/>
      <c r="C1992" s="392"/>
      <c r="D1992" s="394"/>
      <c r="E1992" s="322" t="s">
        <v>1455</v>
      </c>
    </row>
    <row r="1993" spans="1:5" x14ac:dyDescent="0.2">
      <c r="A1993" s="379" t="s">
        <v>2430</v>
      </c>
      <c r="B1993" s="381" t="s">
        <v>2256</v>
      </c>
      <c r="C1993" s="382"/>
      <c r="D1993" s="385" t="s">
        <v>62</v>
      </c>
      <c r="E1993" s="323" t="s">
        <v>1454</v>
      </c>
    </row>
    <row r="1994" spans="1:5" x14ac:dyDescent="0.2">
      <c r="A1994" s="380"/>
      <c r="B1994" s="383"/>
      <c r="C1994" s="384"/>
      <c r="D1994" s="386"/>
      <c r="E1994" s="324" t="s">
        <v>1455</v>
      </c>
    </row>
    <row r="1995" spans="1:5" x14ac:dyDescent="0.2">
      <c r="A1995" s="387" t="s">
        <v>1799</v>
      </c>
      <c r="B1995" s="389" t="s">
        <v>2264</v>
      </c>
      <c r="C1995" s="390"/>
      <c r="D1995" s="393" t="s">
        <v>62</v>
      </c>
      <c r="E1995" s="321" t="s">
        <v>1454</v>
      </c>
    </row>
    <row r="1996" spans="1:5" x14ac:dyDescent="0.2">
      <c r="A1996" s="388"/>
      <c r="B1996" s="391"/>
      <c r="C1996" s="392"/>
      <c r="D1996" s="394"/>
      <c r="E1996" s="322" t="s">
        <v>1455</v>
      </c>
    </row>
    <row r="1997" spans="1:5" x14ac:dyDescent="0.2">
      <c r="A1997" s="379" t="s">
        <v>2431</v>
      </c>
      <c r="B1997" s="381" t="s">
        <v>2264</v>
      </c>
      <c r="C1997" s="382"/>
      <c r="D1997" s="385" t="s">
        <v>62</v>
      </c>
      <c r="E1997" s="323" t="s">
        <v>1454</v>
      </c>
    </row>
    <row r="1998" spans="1:5" x14ac:dyDescent="0.2">
      <c r="A1998" s="380"/>
      <c r="B1998" s="383"/>
      <c r="C1998" s="384"/>
      <c r="D1998" s="386"/>
      <c r="E1998" s="324" t="s">
        <v>1455</v>
      </c>
    </row>
    <row r="1999" spans="1:5" x14ac:dyDescent="0.2">
      <c r="A1999" s="387" t="s">
        <v>2432</v>
      </c>
      <c r="B1999" s="389" t="s">
        <v>2264</v>
      </c>
      <c r="C1999" s="390"/>
      <c r="D1999" s="393" t="s">
        <v>62</v>
      </c>
      <c r="E1999" s="321" t="s">
        <v>1454</v>
      </c>
    </row>
    <row r="2000" spans="1:5" x14ac:dyDescent="0.2">
      <c r="A2000" s="388"/>
      <c r="B2000" s="391"/>
      <c r="C2000" s="392"/>
      <c r="D2000" s="394"/>
      <c r="E2000" s="322" t="s">
        <v>1455</v>
      </c>
    </row>
    <row r="2001" spans="1:5" x14ac:dyDescent="0.2">
      <c r="A2001" s="379" t="s">
        <v>2433</v>
      </c>
      <c r="B2001" s="381" t="s">
        <v>2295</v>
      </c>
      <c r="C2001" s="382"/>
      <c r="D2001" s="385" t="s">
        <v>62</v>
      </c>
      <c r="E2001" s="323" t="s">
        <v>1454</v>
      </c>
    </row>
    <row r="2002" spans="1:5" x14ac:dyDescent="0.2">
      <c r="A2002" s="380"/>
      <c r="B2002" s="383"/>
      <c r="C2002" s="384"/>
      <c r="D2002" s="386"/>
      <c r="E2002" s="324" t="s">
        <v>1455</v>
      </c>
    </row>
    <row r="2003" spans="1:5" x14ac:dyDescent="0.2">
      <c r="A2003" s="387" t="s">
        <v>2434</v>
      </c>
      <c r="B2003" s="389" t="s">
        <v>2303</v>
      </c>
      <c r="C2003" s="390"/>
      <c r="D2003" s="393" t="s">
        <v>62</v>
      </c>
      <c r="E2003" s="321" t="s">
        <v>1454</v>
      </c>
    </row>
    <row r="2004" spans="1:5" x14ac:dyDescent="0.2">
      <c r="A2004" s="388"/>
      <c r="B2004" s="391"/>
      <c r="C2004" s="392"/>
      <c r="D2004" s="394"/>
      <c r="E2004" s="322" t="s">
        <v>1455</v>
      </c>
    </row>
    <row r="2005" spans="1:5" x14ac:dyDescent="0.2">
      <c r="A2005" s="379" t="s">
        <v>2435</v>
      </c>
      <c r="B2005" s="381" t="s">
        <v>2317</v>
      </c>
      <c r="C2005" s="382"/>
      <c r="D2005" s="385" t="s">
        <v>62</v>
      </c>
      <c r="E2005" s="323" t="s">
        <v>1454</v>
      </c>
    </row>
    <row r="2006" spans="1:5" x14ac:dyDescent="0.2">
      <c r="A2006" s="380"/>
      <c r="B2006" s="383"/>
      <c r="C2006" s="384"/>
      <c r="D2006" s="386"/>
      <c r="E2006" s="324" t="s">
        <v>1455</v>
      </c>
    </row>
    <row r="2007" spans="1:5" x14ac:dyDescent="0.2">
      <c r="A2007" s="387" t="s">
        <v>2436</v>
      </c>
      <c r="B2007" s="389" t="s">
        <v>2328</v>
      </c>
      <c r="C2007" s="390"/>
      <c r="D2007" s="393" t="s">
        <v>62</v>
      </c>
      <c r="E2007" s="321" t="s">
        <v>1454</v>
      </c>
    </row>
    <row r="2008" spans="1:5" x14ac:dyDescent="0.2">
      <c r="A2008" s="388"/>
      <c r="B2008" s="391"/>
      <c r="C2008" s="392"/>
      <c r="D2008" s="394"/>
      <c r="E2008" s="322" t="s">
        <v>1455</v>
      </c>
    </row>
    <row r="2009" spans="1:5" x14ac:dyDescent="0.2">
      <c r="A2009" s="379" t="s">
        <v>2437</v>
      </c>
      <c r="B2009" s="381" t="s">
        <v>2328</v>
      </c>
      <c r="C2009" s="382"/>
      <c r="D2009" s="385" t="s">
        <v>62</v>
      </c>
      <c r="E2009" s="323" t="s">
        <v>1454</v>
      </c>
    </row>
    <row r="2010" spans="1:5" x14ac:dyDescent="0.2">
      <c r="A2010" s="380"/>
      <c r="B2010" s="383"/>
      <c r="C2010" s="384"/>
      <c r="D2010" s="386"/>
      <c r="E2010" s="324" t="s">
        <v>1455</v>
      </c>
    </row>
    <row r="2011" spans="1:5" x14ac:dyDescent="0.2">
      <c r="A2011" s="387" t="s">
        <v>2438</v>
      </c>
      <c r="B2011" s="389" t="s">
        <v>2338</v>
      </c>
      <c r="C2011" s="390"/>
      <c r="D2011" s="393" t="s">
        <v>62</v>
      </c>
      <c r="E2011" s="321" t="s">
        <v>1454</v>
      </c>
    </row>
    <row r="2012" spans="1:5" x14ac:dyDescent="0.2">
      <c r="A2012" s="388"/>
      <c r="B2012" s="391"/>
      <c r="C2012" s="392"/>
      <c r="D2012" s="394"/>
      <c r="E2012" s="322" t="s">
        <v>1455</v>
      </c>
    </row>
    <row r="2013" spans="1:5" x14ac:dyDescent="0.2">
      <c r="A2013" s="379" t="s">
        <v>2439</v>
      </c>
      <c r="B2013" s="381" t="s">
        <v>2338</v>
      </c>
      <c r="C2013" s="382"/>
      <c r="D2013" s="385" t="s">
        <v>62</v>
      </c>
      <c r="E2013" s="323" t="s">
        <v>1454</v>
      </c>
    </row>
    <row r="2014" spans="1:5" x14ac:dyDescent="0.2">
      <c r="A2014" s="380"/>
      <c r="B2014" s="383"/>
      <c r="C2014" s="384"/>
      <c r="D2014" s="386"/>
      <c r="E2014" s="324" t="s">
        <v>1455</v>
      </c>
    </row>
    <row r="2015" spans="1:5" x14ac:dyDescent="0.2">
      <c r="A2015" s="387" t="s">
        <v>2440</v>
      </c>
      <c r="B2015" s="389" t="s">
        <v>2381</v>
      </c>
      <c r="C2015" s="390"/>
      <c r="D2015" s="393" t="s">
        <v>62</v>
      </c>
      <c r="E2015" s="321" t="s">
        <v>1454</v>
      </c>
    </row>
    <row r="2016" spans="1:5" x14ac:dyDescent="0.2">
      <c r="A2016" s="388"/>
      <c r="B2016" s="391"/>
      <c r="C2016" s="392"/>
      <c r="D2016" s="394"/>
      <c r="E2016" s="322" t="s">
        <v>1455</v>
      </c>
    </row>
    <row r="2017" spans="1:5" x14ac:dyDescent="0.2">
      <c r="A2017" s="379" t="s">
        <v>2441</v>
      </c>
      <c r="B2017" s="381" t="s">
        <v>2409</v>
      </c>
      <c r="C2017" s="382"/>
      <c r="D2017" s="385" t="s">
        <v>62</v>
      </c>
      <c r="E2017" s="323" t="s">
        <v>1454</v>
      </c>
    </row>
    <row r="2018" spans="1:5" x14ac:dyDescent="0.2">
      <c r="A2018" s="380"/>
      <c r="B2018" s="383"/>
      <c r="C2018" s="384"/>
      <c r="D2018" s="386"/>
      <c r="E2018" s="324" t="s">
        <v>1455</v>
      </c>
    </row>
    <row r="2019" spans="1:5" x14ac:dyDescent="0.2">
      <c r="A2019" s="317" t="s">
        <v>2442</v>
      </c>
      <c r="B2019" s="370"/>
      <c r="C2019" s="371"/>
      <c r="D2019" s="308" t="s">
        <v>62</v>
      </c>
      <c r="E2019" s="318"/>
    </row>
    <row r="2020" spans="1:5" x14ac:dyDescent="0.2">
      <c r="A2020" s="379" t="s">
        <v>2443</v>
      </c>
      <c r="B2020" s="381" t="s">
        <v>2363</v>
      </c>
      <c r="C2020" s="382"/>
      <c r="D2020" s="385" t="s">
        <v>62</v>
      </c>
      <c r="E2020" s="323" t="s">
        <v>1454</v>
      </c>
    </row>
    <row r="2021" spans="1:5" x14ac:dyDescent="0.2">
      <c r="A2021" s="380"/>
      <c r="B2021" s="383"/>
      <c r="C2021" s="384"/>
      <c r="D2021" s="386"/>
      <c r="E2021" s="324" t="s">
        <v>1455</v>
      </c>
    </row>
    <row r="2022" spans="1:5" x14ac:dyDescent="0.2">
      <c r="A2022" s="387" t="s">
        <v>2444</v>
      </c>
      <c r="B2022" s="389" t="s">
        <v>2387</v>
      </c>
      <c r="C2022" s="390"/>
      <c r="D2022" s="393" t="s">
        <v>62</v>
      </c>
      <c r="E2022" s="321" t="s">
        <v>1454</v>
      </c>
    </row>
    <row r="2023" spans="1:5" x14ac:dyDescent="0.2">
      <c r="A2023" s="388"/>
      <c r="B2023" s="391"/>
      <c r="C2023" s="392"/>
      <c r="D2023" s="394"/>
      <c r="E2023" s="322" t="s">
        <v>1455</v>
      </c>
    </row>
    <row r="2024" spans="1:5" x14ac:dyDescent="0.2">
      <c r="A2024" s="379" t="s">
        <v>2445</v>
      </c>
      <c r="B2024" s="381" t="s">
        <v>2417</v>
      </c>
      <c r="C2024" s="382"/>
      <c r="D2024" s="385" t="s">
        <v>62</v>
      </c>
      <c r="E2024" s="323" t="s">
        <v>1454</v>
      </c>
    </row>
    <row r="2025" spans="1:5" x14ac:dyDescent="0.2">
      <c r="A2025" s="380"/>
      <c r="B2025" s="383"/>
      <c r="C2025" s="384"/>
      <c r="D2025" s="386"/>
      <c r="E2025" s="324" t="s">
        <v>1455</v>
      </c>
    </row>
    <row r="2026" spans="1:5" x14ac:dyDescent="0.2">
      <c r="A2026" s="387" t="s">
        <v>2446</v>
      </c>
      <c r="B2026" s="389" t="s">
        <v>2421</v>
      </c>
      <c r="C2026" s="390"/>
      <c r="D2026" s="393" t="s">
        <v>62</v>
      </c>
      <c r="E2026" s="321" t="s">
        <v>1454</v>
      </c>
    </row>
    <row r="2027" spans="1:5" x14ac:dyDescent="0.2">
      <c r="A2027" s="388"/>
      <c r="B2027" s="391"/>
      <c r="C2027" s="392"/>
      <c r="D2027" s="394"/>
      <c r="E2027" s="322" t="s">
        <v>1455</v>
      </c>
    </row>
    <row r="2028" spans="1:5" x14ac:dyDescent="0.2">
      <c r="A2028" s="379" t="s">
        <v>2447</v>
      </c>
      <c r="B2028" s="381" t="s">
        <v>2363</v>
      </c>
      <c r="C2028" s="382"/>
      <c r="D2028" s="385" t="s">
        <v>62</v>
      </c>
      <c r="E2028" s="323" t="s">
        <v>1454</v>
      </c>
    </row>
    <row r="2029" spans="1:5" x14ac:dyDescent="0.2">
      <c r="A2029" s="380"/>
      <c r="B2029" s="383"/>
      <c r="C2029" s="384"/>
      <c r="D2029" s="386"/>
      <c r="E2029" s="324" t="s">
        <v>1455</v>
      </c>
    </row>
    <row r="2030" spans="1:5" x14ac:dyDescent="0.2">
      <c r="A2030" s="387" t="s">
        <v>2448</v>
      </c>
      <c r="B2030" s="389" t="s">
        <v>2256</v>
      </c>
      <c r="C2030" s="390"/>
      <c r="D2030" s="393" t="s">
        <v>62</v>
      </c>
      <c r="E2030" s="321" t="s">
        <v>1454</v>
      </c>
    </row>
    <row r="2031" spans="1:5" x14ac:dyDescent="0.2">
      <c r="A2031" s="388"/>
      <c r="B2031" s="391"/>
      <c r="C2031" s="392"/>
      <c r="D2031" s="394"/>
      <c r="E2031" s="322" t="s">
        <v>1455</v>
      </c>
    </row>
    <row r="2032" spans="1:5" x14ac:dyDescent="0.2">
      <c r="A2032" s="379" t="s">
        <v>2449</v>
      </c>
      <c r="B2032" s="381" t="s">
        <v>2273</v>
      </c>
      <c r="C2032" s="382"/>
      <c r="D2032" s="385" t="s">
        <v>62</v>
      </c>
      <c r="E2032" s="323" t="s">
        <v>1454</v>
      </c>
    </row>
    <row r="2033" spans="1:5" x14ac:dyDescent="0.2">
      <c r="A2033" s="380"/>
      <c r="B2033" s="383"/>
      <c r="C2033" s="384"/>
      <c r="D2033" s="386"/>
      <c r="E2033" s="324" t="s">
        <v>1455</v>
      </c>
    </row>
    <row r="2034" spans="1:5" x14ac:dyDescent="0.2">
      <c r="A2034" s="387" t="s">
        <v>2450</v>
      </c>
      <c r="B2034" s="389" t="s">
        <v>2328</v>
      </c>
      <c r="C2034" s="390"/>
      <c r="D2034" s="393" t="s">
        <v>62</v>
      </c>
      <c r="E2034" s="321" t="s">
        <v>1454</v>
      </c>
    </row>
    <row r="2035" spans="1:5" x14ac:dyDescent="0.2">
      <c r="A2035" s="388"/>
      <c r="B2035" s="391"/>
      <c r="C2035" s="392"/>
      <c r="D2035" s="394"/>
      <c r="E2035" s="322" t="s">
        <v>1455</v>
      </c>
    </row>
    <row r="2036" spans="1:5" x14ac:dyDescent="0.2">
      <c r="A2036" s="379" t="s">
        <v>2451</v>
      </c>
      <c r="B2036" s="381" t="s">
        <v>2363</v>
      </c>
      <c r="C2036" s="382"/>
      <c r="D2036" s="385" t="s">
        <v>62</v>
      </c>
      <c r="E2036" s="323" t="s">
        <v>1454</v>
      </c>
    </row>
    <row r="2037" spans="1:5" x14ac:dyDescent="0.2">
      <c r="A2037" s="380"/>
      <c r="B2037" s="383"/>
      <c r="C2037" s="384"/>
      <c r="D2037" s="386"/>
      <c r="E2037" s="324" t="s">
        <v>1455</v>
      </c>
    </row>
    <row r="2038" spans="1:5" x14ac:dyDescent="0.2">
      <c r="A2038" s="387" t="s">
        <v>1879</v>
      </c>
      <c r="B2038" s="389" t="s">
        <v>2381</v>
      </c>
      <c r="C2038" s="390"/>
      <c r="D2038" s="393" t="s">
        <v>62</v>
      </c>
      <c r="E2038" s="321" t="s">
        <v>1454</v>
      </c>
    </row>
    <row r="2039" spans="1:5" x14ac:dyDescent="0.2">
      <c r="A2039" s="388"/>
      <c r="B2039" s="391"/>
      <c r="C2039" s="392"/>
      <c r="D2039" s="394"/>
      <c r="E2039" s="322" t="s">
        <v>1455</v>
      </c>
    </row>
    <row r="2040" spans="1:5" x14ac:dyDescent="0.2">
      <c r="A2040" s="379" t="s">
        <v>2452</v>
      </c>
      <c r="B2040" s="381" t="s">
        <v>2387</v>
      </c>
      <c r="C2040" s="382"/>
      <c r="D2040" s="385" t="s">
        <v>62</v>
      </c>
      <c r="E2040" s="323" t="s">
        <v>1454</v>
      </c>
    </row>
    <row r="2041" spans="1:5" x14ac:dyDescent="0.2">
      <c r="A2041" s="380"/>
      <c r="B2041" s="383"/>
      <c r="C2041" s="384"/>
      <c r="D2041" s="386"/>
      <c r="E2041" s="324" t="s">
        <v>1455</v>
      </c>
    </row>
    <row r="2042" spans="1:5" x14ac:dyDescent="0.2">
      <c r="A2042" s="387" t="s">
        <v>2453</v>
      </c>
      <c r="B2042" s="389" t="s">
        <v>2409</v>
      </c>
      <c r="C2042" s="390"/>
      <c r="D2042" s="393" t="s">
        <v>62</v>
      </c>
      <c r="E2042" s="321" t="s">
        <v>1454</v>
      </c>
    </row>
    <row r="2043" spans="1:5" x14ac:dyDescent="0.2">
      <c r="A2043" s="388"/>
      <c r="B2043" s="391"/>
      <c r="C2043" s="392"/>
      <c r="D2043" s="394"/>
      <c r="E2043" s="322" t="s">
        <v>1455</v>
      </c>
    </row>
    <row r="2044" spans="1:5" x14ac:dyDescent="0.2">
      <c r="A2044" s="379" t="s">
        <v>2454</v>
      </c>
      <c r="B2044" s="381" t="s">
        <v>2231</v>
      </c>
      <c r="C2044" s="382"/>
      <c r="D2044" s="385" t="s">
        <v>62</v>
      </c>
      <c r="E2044" s="323" t="s">
        <v>1454</v>
      </c>
    </row>
    <row r="2045" spans="1:5" x14ac:dyDescent="0.2">
      <c r="A2045" s="380"/>
      <c r="B2045" s="383"/>
      <c r="C2045" s="384"/>
      <c r="D2045" s="386"/>
      <c r="E2045" s="324" t="s">
        <v>1455</v>
      </c>
    </row>
    <row r="2046" spans="1:5" x14ac:dyDescent="0.2">
      <c r="A2046" s="387" t="s">
        <v>2455</v>
      </c>
      <c r="B2046" s="389" t="s">
        <v>2256</v>
      </c>
      <c r="C2046" s="390"/>
      <c r="D2046" s="393" t="s">
        <v>62</v>
      </c>
      <c r="E2046" s="321" t="s">
        <v>1454</v>
      </c>
    </row>
    <row r="2047" spans="1:5" x14ac:dyDescent="0.2">
      <c r="A2047" s="388"/>
      <c r="B2047" s="391"/>
      <c r="C2047" s="392"/>
      <c r="D2047" s="394"/>
      <c r="E2047" s="322" t="s">
        <v>1455</v>
      </c>
    </row>
    <row r="2048" spans="1:5" x14ac:dyDescent="0.2">
      <c r="A2048" s="379" t="s">
        <v>2421</v>
      </c>
      <c r="B2048" s="381"/>
      <c r="C2048" s="382"/>
      <c r="D2048" s="385" t="s">
        <v>62</v>
      </c>
      <c r="E2048" s="323" t="s">
        <v>1454</v>
      </c>
    </row>
    <row r="2049" spans="1:5" x14ac:dyDescent="0.2">
      <c r="A2049" s="380"/>
      <c r="B2049" s="383"/>
      <c r="C2049" s="384"/>
      <c r="D2049" s="386"/>
      <c r="E2049" s="324" t="s">
        <v>1455</v>
      </c>
    </row>
    <row r="2050" spans="1:5" x14ac:dyDescent="0.2">
      <c r="A2050" s="387" t="s">
        <v>2279</v>
      </c>
      <c r="B2050" s="389"/>
      <c r="C2050" s="390"/>
      <c r="D2050" s="393" t="s">
        <v>62</v>
      </c>
      <c r="E2050" s="321" t="s">
        <v>1454</v>
      </c>
    </row>
    <row r="2051" spans="1:5" ht="15" thickBot="1" x14ac:dyDescent="0.25">
      <c r="A2051" s="395"/>
      <c r="B2051" s="396"/>
      <c r="C2051" s="397"/>
      <c r="D2051" s="398"/>
      <c r="E2051" s="325" t="s">
        <v>1455</v>
      </c>
    </row>
  </sheetData>
  <mergeCells count="3045"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8" r:id="rId2048" name="Control 6">
          <controlPr defaultSize="0" r:id="rId204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48" name="Control 6"/>
      </mc:Fallback>
    </mc:AlternateContent>
    <mc:AlternateContent xmlns:mc="http://schemas.openxmlformats.org/markup-compatibility/2006">
      <mc:Choice Requires="x14">
        <control shapeId="3077" r:id="rId2050" name="Control 5">
          <controlPr defaultSize="0" r:id="rId2051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0" name="Control 5"/>
      </mc:Fallback>
    </mc:AlternateContent>
    <mc:AlternateContent xmlns:mc="http://schemas.openxmlformats.org/markup-compatibility/2006">
      <mc:Choice Requires="x14">
        <control shapeId="3076" r:id="rId2052" name="Control 4">
          <controlPr defaultSize="0" r:id="rId2053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2" name="Control 4"/>
      </mc:Fallback>
    </mc:AlternateContent>
    <mc:AlternateContent xmlns:mc="http://schemas.openxmlformats.org/markup-compatibility/2006">
      <mc:Choice Requires="x14">
        <control shapeId="3075" r:id="rId2054" name="Control 3">
          <controlPr defaultSize="0" r:id="rId2055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4" name="Control 3"/>
      </mc:Fallback>
    </mc:AlternateContent>
    <mc:AlternateContent xmlns:mc="http://schemas.openxmlformats.org/markup-compatibility/2006">
      <mc:Choice Requires="x14">
        <control shapeId="3074" r:id="rId2056" name="Control 2">
          <controlPr defaultSize="0" r:id="rId2057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6" name="Control 2"/>
      </mc:Fallback>
    </mc:AlternateContent>
    <mc:AlternateContent xmlns:mc="http://schemas.openxmlformats.org/markup-compatibility/2006">
      <mc:Choice Requires="x14">
        <control shapeId="3073" r:id="rId2058" name="Control 1">
          <controlPr defaultSize="0" r:id="rId205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58" name="Control 1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K16" sqref="K16"/>
    </sheetView>
  </sheetViews>
  <sheetFormatPr defaultRowHeight="21.75" x14ac:dyDescent="0.5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5">
      <c r="M1" s="399" t="s">
        <v>66</v>
      </c>
      <c r="N1" s="399"/>
    </row>
    <row r="2" spans="1:14" x14ac:dyDescent="0.5">
      <c r="A2" s="400" t="s">
        <v>67</v>
      </c>
      <c r="B2" s="400"/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</row>
    <row r="3" spans="1:14" x14ac:dyDescent="0.5">
      <c r="A3" s="400" t="s">
        <v>3371</v>
      </c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</row>
    <row r="4" spans="1:14" x14ac:dyDescent="0.5">
      <c r="A4" s="401" t="s">
        <v>68</v>
      </c>
      <c r="B4" s="401"/>
      <c r="C4" s="402" t="s">
        <v>69</v>
      </c>
      <c r="D4" s="402"/>
      <c r="E4" s="401" t="s">
        <v>70</v>
      </c>
      <c r="F4" s="401"/>
      <c r="G4" s="403" t="s">
        <v>71</v>
      </c>
      <c r="H4" s="403"/>
      <c r="I4" s="403" t="s">
        <v>72</v>
      </c>
      <c r="J4" s="403"/>
      <c r="K4" s="403" t="s">
        <v>73</v>
      </c>
      <c r="L4" s="403"/>
      <c r="M4" s="403" t="s">
        <v>74</v>
      </c>
      <c r="N4" s="403"/>
    </row>
    <row r="5" spans="1:14" x14ac:dyDescent="0.5">
      <c r="A5" s="88" t="s">
        <v>75</v>
      </c>
      <c r="B5" s="5" t="s">
        <v>76</v>
      </c>
      <c r="C5" s="88" t="s">
        <v>75</v>
      </c>
      <c r="D5" s="5" t="s">
        <v>76</v>
      </c>
      <c r="E5" s="88" t="s">
        <v>75</v>
      </c>
      <c r="F5" s="5" t="s">
        <v>76</v>
      </c>
      <c r="G5" s="88" t="s">
        <v>75</v>
      </c>
      <c r="H5" s="5" t="s">
        <v>76</v>
      </c>
      <c r="I5" s="88" t="s">
        <v>75</v>
      </c>
      <c r="J5" s="5" t="s">
        <v>76</v>
      </c>
      <c r="K5" s="88" t="s">
        <v>75</v>
      </c>
      <c r="L5" s="5" t="s">
        <v>76</v>
      </c>
      <c r="M5" s="88" t="s">
        <v>75</v>
      </c>
      <c r="N5" s="5" t="s">
        <v>76</v>
      </c>
    </row>
    <row r="6" spans="1:14" s="2" customFormat="1" x14ac:dyDescent="0.5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5">
      <c r="A7" s="3" t="s">
        <v>77</v>
      </c>
      <c r="B7" s="61">
        <v>50</v>
      </c>
      <c r="C7" s="12" t="s">
        <v>78</v>
      </c>
      <c r="D7" s="61">
        <v>50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5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5">
      <c r="A9" s="3" t="s">
        <v>91</v>
      </c>
      <c r="B9" s="61">
        <v>50</v>
      </c>
      <c r="C9" s="12" t="s">
        <v>92</v>
      </c>
      <c r="D9" s="61">
        <v>45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5">
      <c r="A10" s="3" t="s">
        <v>98</v>
      </c>
      <c r="B10" s="61">
        <v>50</v>
      </c>
      <c r="C10" s="12" t="s">
        <v>99</v>
      </c>
      <c r="D10" s="61">
        <v>50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49"/>
    </row>
    <row r="11" spans="1:14" s="2" customFormat="1" x14ac:dyDescent="0.5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2.5" thickBot="1" x14ac:dyDescent="0.55000000000000004">
      <c r="A12" s="3" t="s">
        <v>112</v>
      </c>
      <c r="B12" s="61">
        <v>50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2.5" thickTop="1" x14ac:dyDescent="0.5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2.5" thickBot="1" x14ac:dyDescent="0.55000000000000004">
      <c r="A14" s="3" t="s">
        <v>125</v>
      </c>
      <c r="B14" s="61">
        <v>50</v>
      </c>
      <c r="C14" s="7" t="s">
        <v>117</v>
      </c>
      <c r="D14" s="11">
        <f>AVERAGE(D6:D13)</f>
        <v>49.375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3.25" thickTop="1" thickBot="1" x14ac:dyDescent="0.55000000000000004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2.5" thickTop="1" x14ac:dyDescent="0.5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5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2.5" thickBot="1" x14ac:dyDescent="0.55000000000000004">
      <c r="A18" s="10" t="s">
        <v>117</v>
      </c>
      <c r="B18" s="11">
        <f>AVERAGE(B6:B17)</f>
        <v>50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2.5" thickTop="1" x14ac:dyDescent="0.5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2.5" thickBot="1" x14ac:dyDescent="0.55000000000000004">
      <c r="E20" s="10" t="s">
        <v>117</v>
      </c>
      <c r="F20" s="8">
        <f>AVERAGE(F6:F19)</f>
        <v>50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2.5" thickTop="1" x14ac:dyDescent="0.5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5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5">
      <c r="G23" s="3" t="s">
        <v>154</v>
      </c>
      <c r="H23" s="61">
        <v>50</v>
      </c>
      <c r="M23" s="3" t="s">
        <v>155</v>
      </c>
      <c r="N23" s="61">
        <v>50</v>
      </c>
    </row>
    <row r="24" spans="1:14" ht="22.5" thickBot="1" x14ac:dyDescent="0.55000000000000004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2.5" thickTop="1" x14ac:dyDescent="0.5">
      <c r="M25" s="3" t="s">
        <v>157</v>
      </c>
      <c r="N25" s="61">
        <v>50</v>
      </c>
    </row>
    <row r="26" spans="1:14" x14ac:dyDescent="0.5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2.5" thickBot="1" x14ac:dyDescent="0.55000000000000004">
      <c r="B27" s="4" t="s">
        <v>160</v>
      </c>
      <c r="M27" s="10" t="s">
        <v>117</v>
      </c>
      <c r="N27" s="11">
        <f>AVERAGE(N6:N26)</f>
        <v>50</v>
      </c>
    </row>
    <row r="28" spans="1:14" ht="22.5" thickTop="1" x14ac:dyDescent="0.5"/>
    <row r="33" spans="2:8" x14ac:dyDescent="0.5">
      <c r="D33" s="49"/>
      <c r="E33" s="49"/>
      <c r="F33" s="49"/>
      <c r="G33" s="49"/>
      <c r="H33" s="49"/>
    </row>
    <row r="35" spans="2:8" x14ac:dyDescent="0.5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5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5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2"/>
  <sheetViews>
    <sheetView tabSelected="1" zoomScale="77" zoomScaleNormal="77" workbookViewId="0">
      <pane xSplit="2" ySplit="4" topLeftCell="C1062" activePane="bottomRight" state="frozen"/>
      <selection activeCell="B12" sqref="B12"/>
      <selection pane="topRight" activeCell="B12" sqref="B12"/>
      <selection pane="bottomLeft" activeCell="B12" sqref="B12"/>
      <selection pane="bottomRight" activeCell="Q1" sqref="Q1"/>
    </sheetView>
  </sheetViews>
  <sheetFormatPr defaultRowHeight="24" x14ac:dyDescent="0.55000000000000004"/>
  <cols>
    <col min="1" max="1" width="5.5" style="95" customWidth="1"/>
    <col min="2" max="2" width="9.875" style="95" customWidth="1"/>
    <col min="3" max="3" width="5.75" style="95" customWidth="1"/>
    <col min="4" max="4" width="12" style="95" customWidth="1"/>
    <col min="5" max="5" width="13.5" style="95" customWidth="1"/>
    <col min="6" max="6" width="6.75" style="95" customWidth="1"/>
    <col min="7" max="7" width="21.375" style="95" customWidth="1"/>
    <col min="8" max="8" width="11.5" style="171" customWidth="1"/>
    <col min="9" max="9" width="5.375" style="209" customWidth="1"/>
    <col min="10" max="10" width="15.5" style="94" customWidth="1"/>
    <col min="11" max="11" width="15.125" style="93" customWidth="1"/>
    <col min="12" max="12" width="17.25" style="94" customWidth="1"/>
    <col min="13" max="13" width="17.375" style="94" customWidth="1"/>
    <col min="14" max="16" width="7.875" style="95" customWidth="1"/>
    <col min="17" max="17" width="17.25" style="93" bestFit="1" customWidth="1"/>
    <col min="18" max="18" width="10.75" style="94" bestFit="1" customWidth="1"/>
    <col min="19" max="238" width="9.125" style="95"/>
    <col min="239" max="239" width="6.625" style="95" customWidth="1"/>
    <col min="240" max="240" width="11.375" style="95" customWidth="1"/>
    <col min="241" max="241" width="6.875" style="95" customWidth="1"/>
    <col min="242" max="242" width="16.375" style="95" customWidth="1"/>
    <col min="243" max="243" width="14.125" style="95" customWidth="1"/>
    <col min="244" max="244" width="5.375" style="95" customWidth="1"/>
    <col min="245" max="245" width="44.875" style="95" customWidth="1"/>
    <col min="246" max="246" width="7.25" style="95" customWidth="1"/>
    <col min="247" max="247" width="6.375" style="95" customWidth="1"/>
    <col min="248" max="248" width="11.875" style="95" customWidth="1"/>
    <col min="249" max="249" width="14.625" style="95" customWidth="1"/>
    <col min="250" max="250" width="14.375" style="95" customWidth="1"/>
    <col min="251" max="251" width="12.75" style="95" customWidth="1"/>
    <col min="252" max="252" width="13.875" style="95" customWidth="1"/>
    <col min="253" max="253" width="14.375" style="95" customWidth="1"/>
    <col min="254" max="254" width="12.75" style="95" customWidth="1"/>
    <col min="255" max="255" width="13.875" style="95" customWidth="1"/>
    <col min="256" max="256" width="14.375" style="95" customWidth="1"/>
    <col min="257" max="257" width="12.75" style="95" customWidth="1"/>
    <col min="258" max="260" width="7.375" style="95" customWidth="1"/>
    <col min="261" max="261" width="10.75" style="95" customWidth="1"/>
    <col min="262" max="494" width="9.125" style="95"/>
    <col min="495" max="495" width="6.625" style="95" customWidth="1"/>
    <col min="496" max="496" width="11.375" style="95" customWidth="1"/>
    <col min="497" max="497" width="6.875" style="95" customWidth="1"/>
    <col min="498" max="498" width="16.375" style="95" customWidth="1"/>
    <col min="499" max="499" width="14.125" style="95" customWidth="1"/>
    <col min="500" max="500" width="5.375" style="95" customWidth="1"/>
    <col min="501" max="501" width="44.875" style="95" customWidth="1"/>
    <col min="502" max="502" width="7.25" style="95" customWidth="1"/>
    <col min="503" max="503" width="6.375" style="95" customWidth="1"/>
    <col min="504" max="504" width="11.875" style="95" customWidth="1"/>
    <col min="505" max="505" width="14.625" style="95" customWidth="1"/>
    <col min="506" max="506" width="14.375" style="95" customWidth="1"/>
    <col min="507" max="507" width="12.75" style="95" customWidth="1"/>
    <col min="508" max="508" width="13.875" style="95" customWidth="1"/>
    <col min="509" max="509" width="14.375" style="95" customWidth="1"/>
    <col min="510" max="510" width="12.75" style="95" customWidth="1"/>
    <col min="511" max="511" width="13.875" style="95" customWidth="1"/>
    <col min="512" max="512" width="14.375" style="95" customWidth="1"/>
    <col min="513" max="513" width="12.75" style="95" customWidth="1"/>
    <col min="514" max="516" width="7.375" style="95" customWidth="1"/>
    <col min="517" max="517" width="10.75" style="95" customWidth="1"/>
    <col min="518" max="750" width="9.125" style="95"/>
    <col min="751" max="751" width="6.625" style="95" customWidth="1"/>
    <col min="752" max="752" width="11.375" style="95" customWidth="1"/>
    <col min="753" max="753" width="6.875" style="95" customWidth="1"/>
    <col min="754" max="754" width="16.375" style="95" customWidth="1"/>
    <col min="755" max="755" width="14.125" style="95" customWidth="1"/>
    <col min="756" max="756" width="5.375" style="95" customWidth="1"/>
    <col min="757" max="757" width="44.875" style="95" customWidth="1"/>
    <col min="758" max="758" width="7.25" style="95" customWidth="1"/>
    <col min="759" max="759" width="6.375" style="95" customWidth="1"/>
    <col min="760" max="760" width="11.875" style="95" customWidth="1"/>
    <col min="761" max="761" width="14.625" style="95" customWidth="1"/>
    <col min="762" max="762" width="14.375" style="95" customWidth="1"/>
    <col min="763" max="763" width="12.75" style="95" customWidth="1"/>
    <col min="764" max="764" width="13.875" style="95" customWidth="1"/>
    <col min="765" max="765" width="14.375" style="95" customWidth="1"/>
    <col min="766" max="766" width="12.75" style="95" customWidth="1"/>
    <col min="767" max="767" width="13.875" style="95" customWidth="1"/>
    <col min="768" max="768" width="14.375" style="95" customWidth="1"/>
    <col min="769" max="769" width="12.75" style="95" customWidth="1"/>
    <col min="770" max="772" width="7.375" style="95" customWidth="1"/>
    <col min="773" max="773" width="10.75" style="95" customWidth="1"/>
    <col min="774" max="1006" width="9.125" style="95"/>
    <col min="1007" max="1007" width="6.625" style="95" customWidth="1"/>
    <col min="1008" max="1008" width="11.375" style="95" customWidth="1"/>
    <col min="1009" max="1009" width="6.875" style="95" customWidth="1"/>
    <col min="1010" max="1010" width="16.375" style="95" customWidth="1"/>
    <col min="1011" max="1011" width="14.125" style="95" customWidth="1"/>
    <col min="1012" max="1012" width="5.375" style="95" customWidth="1"/>
    <col min="1013" max="1013" width="44.875" style="95" customWidth="1"/>
    <col min="1014" max="1014" width="7.25" style="95" customWidth="1"/>
    <col min="1015" max="1015" width="6.375" style="95" customWidth="1"/>
    <col min="1016" max="1016" width="11.875" style="95" customWidth="1"/>
    <col min="1017" max="1017" width="14.625" style="95" customWidth="1"/>
    <col min="1018" max="1018" width="14.375" style="95" customWidth="1"/>
    <col min="1019" max="1019" width="12.75" style="95" customWidth="1"/>
    <col min="1020" max="1020" width="13.875" style="95" customWidth="1"/>
    <col min="1021" max="1021" width="14.375" style="95" customWidth="1"/>
    <col min="1022" max="1022" width="12.75" style="95" customWidth="1"/>
    <col min="1023" max="1023" width="13.875" style="95" customWidth="1"/>
    <col min="1024" max="1024" width="14.375" style="95" customWidth="1"/>
    <col min="1025" max="1025" width="12.75" style="95" customWidth="1"/>
    <col min="1026" max="1028" width="7.375" style="95" customWidth="1"/>
    <col min="1029" max="1029" width="10.75" style="95" customWidth="1"/>
    <col min="1030" max="1262" width="9.125" style="95"/>
    <col min="1263" max="1263" width="6.625" style="95" customWidth="1"/>
    <col min="1264" max="1264" width="11.375" style="95" customWidth="1"/>
    <col min="1265" max="1265" width="6.875" style="95" customWidth="1"/>
    <col min="1266" max="1266" width="16.375" style="95" customWidth="1"/>
    <col min="1267" max="1267" width="14.125" style="95" customWidth="1"/>
    <col min="1268" max="1268" width="5.375" style="95" customWidth="1"/>
    <col min="1269" max="1269" width="44.875" style="95" customWidth="1"/>
    <col min="1270" max="1270" width="7.25" style="95" customWidth="1"/>
    <col min="1271" max="1271" width="6.375" style="95" customWidth="1"/>
    <col min="1272" max="1272" width="11.875" style="95" customWidth="1"/>
    <col min="1273" max="1273" width="14.625" style="95" customWidth="1"/>
    <col min="1274" max="1274" width="14.375" style="95" customWidth="1"/>
    <col min="1275" max="1275" width="12.75" style="95" customWidth="1"/>
    <col min="1276" max="1276" width="13.875" style="95" customWidth="1"/>
    <col min="1277" max="1277" width="14.375" style="95" customWidth="1"/>
    <col min="1278" max="1278" width="12.75" style="95" customWidth="1"/>
    <col min="1279" max="1279" width="13.875" style="95" customWidth="1"/>
    <col min="1280" max="1280" width="14.375" style="95" customWidth="1"/>
    <col min="1281" max="1281" width="12.75" style="95" customWidth="1"/>
    <col min="1282" max="1284" width="7.375" style="95" customWidth="1"/>
    <col min="1285" max="1285" width="10.75" style="95" customWidth="1"/>
    <col min="1286" max="1518" width="9.125" style="95"/>
    <col min="1519" max="1519" width="6.625" style="95" customWidth="1"/>
    <col min="1520" max="1520" width="11.375" style="95" customWidth="1"/>
    <col min="1521" max="1521" width="6.875" style="95" customWidth="1"/>
    <col min="1522" max="1522" width="16.375" style="95" customWidth="1"/>
    <col min="1523" max="1523" width="14.125" style="95" customWidth="1"/>
    <col min="1524" max="1524" width="5.375" style="95" customWidth="1"/>
    <col min="1525" max="1525" width="44.875" style="95" customWidth="1"/>
    <col min="1526" max="1526" width="7.25" style="95" customWidth="1"/>
    <col min="1527" max="1527" width="6.375" style="95" customWidth="1"/>
    <col min="1528" max="1528" width="11.875" style="95" customWidth="1"/>
    <col min="1529" max="1529" width="14.625" style="95" customWidth="1"/>
    <col min="1530" max="1530" width="14.375" style="95" customWidth="1"/>
    <col min="1531" max="1531" width="12.75" style="95" customWidth="1"/>
    <col min="1532" max="1532" width="13.875" style="95" customWidth="1"/>
    <col min="1533" max="1533" width="14.375" style="95" customWidth="1"/>
    <col min="1534" max="1534" width="12.75" style="95" customWidth="1"/>
    <col min="1535" max="1535" width="13.875" style="95" customWidth="1"/>
    <col min="1536" max="1536" width="14.375" style="95" customWidth="1"/>
    <col min="1537" max="1537" width="12.75" style="95" customWidth="1"/>
    <col min="1538" max="1540" width="7.375" style="95" customWidth="1"/>
    <col min="1541" max="1541" width="10.75" style="95" customWidth="1"/>
    <col min="1542" max="1774" width="9.125" style="95"/>
    <col min="1775" max="1775" width="6.625" style="95" customWidth="1"/>
    <col min="1776" max="1776" width="11.375" style="95" customWidth="1"/>
    <col min="1777" max="1777" width="6.875" style="95" customWidth="1"/>
    <col min="1778" max="1778" width="16.375" style="95" customWidth="1"/>
    <col min="1779" max="1779" width="14.125" style="95" customWidth="1"/>
    <col min="1780" max="1780" width="5.375" style="95" customWidth="1"/>
    <col min="1781" max="1781" width="44.875" style="95" customWidth="1"/>
    <col min="1782" max="1782" width="7.25" style="95" customWidth="1"/>
    <col min="1783" max="1783" width="6.375" style="95" customWidth="1"/>
    <col min="1784" max="1784" width="11.875" style="95" customWidth="1"/>
    <col min="1785" max="1785" width="14.625" style="95" customWidth="1"/>
    <col min="1786" max="1786" width="14.375" style="95" customWidth="1"/>
    <col min="1787" max="1787" width="12.75" style="95" customWidth="1"/>
    <col min="1788" max="1788" width="13.875" style="95" customWidth="1"/>
    <col min="1789" max="1789" width="14.375" style="95" customWidth="1"/>
    <col min="1790" max="1790" width="12.75" style="95" customWidth="1"/>
    <col min="1791" max="1791" width="13.875" style="95" customWidth="1"/>
    <col min="1792" max="1792" width="14.375" style="95" customWidth="1"/>
    <col min="1793" max="1793" width="12.75" style="95" customWidth="1"/>
    <col min="1794" max="1796" width="7.375" style="95" customWidth="1"/>
    <col min="1797" max="1797" width="10.75" style="95" customWidth="1"/>
    <col min="1798" max="2030" width="9.125" style="95"/>
    <col min="2031" max="2031" width="6.625" style="95" customWidth="1"/>
    <col min="2032" max="2032" width="11.375" style="95" customWidth="1"/>
    <col min="2033" max="2033" width="6.875" style="95" customWidth="1"/>
    <col min="2034" max="2034" width="16.375" style="95" customWidth="1"/>
    <col min="2035" max="2035" width="14.125" style="95" customWidth="1"/>
    <col min="2036" max="2036" width="5.375" style="95" customWidth="1"/>
    <col min="2037" max="2037" width="44.875" style="95" customWidth="1"/>
    <col min="2038" max="2038" width="7.25" style="95" customWidth="1"/>
    <col min="2039" max="2039" width="6.375" style="95" customWidth="1"/>
    <col min="2040" max="2040" width="11.875" style="95" customWidth="1"/>
    <col min="2041" max="2041" width="14.625" style="95" customWidth="1"/>
    <col min="2042" max="2042" width="14.375" style="95" customWidth="1"/>
    <col min="2043" max="2043" width="12.75" style="95" customWidth="1"/>
    <col min="2044" max="2044" width="13.875" style="95" customWidth="1"/>
    <col min="2045" max="2045" width="14.375" style="95" customWidth="1"/>
    <col min="2046" max="2046" width="12.75" style="95" customWidth="1"/>
    <col min="2047" max="2047" width="13.875" style="95" customWidth="1"/>
    <col min="2048" max="2048" width="14.375" style="95" customWidth="1"/>
    <col min="2049" max="2049" width="12.75" style="95" customWidth="1"/>
    <col min="2050" max="2052" width="7.375" style="95" customWidth="1"/>
    <col min="2053" max="2053" width="10.75" style="95" customWidth="1"/>
    <col min="2054" max="2286" width="9.125" style="95"/>
    <col min="2287" max="2287" width="6.625" style="95" customWidth="1"/>
    <col min="2288" max="2288" width="11.375" style="95" customWidth="1"/>
    <col min="2289" max="2289" width="6.875" style="95" customWidth="1"/>
    <col min="2290" max="2290" width="16.375" style="95" customWidth="1"/>
    <col min="2291" max="2291" width="14.125" style="95" customWidth="1"/>
    <col min="2292" max="2292" width="5.375" style="95" customWidth="1"/>
    <col min="2293" max="2293" width="44.875" style="95" customWidth="1"/>
    <col min="2294" max="2294" width="7.25" style="95" customWidth="1"/>
    <col min="2295" max="2295" width="6.375" style="95" customWidth="1"/>
    <col min="2296" max="2296" width="11.875" style="95" customWidth="1"/>
    <col min="2297" max="2297" width="14.625" style="95" customWidth="1"/>
    <col min="2298" max="2298" width="14.375" style="95" customWidth="1"/>
    <col min="2299" max="2299" width="12.75" style="95" customWidth="1"/>
    <col min="2300" max="2300" width="13.875" style="95" customWidth="1"/>
    <col min="2301" max="2301" width="14.375" style="95" customWidth="1"/>
    <col min="2302" max="2302" width="12.75" style="95" customWidth="1"/>
    <col min="2303" max="2303" width="13.875" style="95" customWidth="1"/>
    <col min="2304" max="2304" width="14.375" style="95" customWidth="1"/>
    <col min="2305" max="2305" width="12.75" style="95" customWidth="1"/>
    <col min="2306" max="2308" width="7.375" style="95" customWidth="1"/>
    <col min="2309" max="2309" width="10.75" style="95" customWidth="1"/>
    <col min="2310" max="2542" width="9.125" style="95"/>
    <col min="2543" max="2543" width="6.625" style="95" customWidth="1"/>
    <col min="2544" max="2544" width="11.375" style="95" customWidth="1"/>
    <col min="2545" max="2545" width="6.875" style="95" customWidth="1"/>
    <col min="2546" max="2546" width="16.375" style="95" customWidth="1"/>
    <col min="2547" max="2547" width="14.125" style="95" customWidth="1"/>
    <col min="2548" max="2548" width="5.375" style="95" customWidth="1"/>
    <col min="2549" max="2549" width="44.875" style="95" customWidth="1"/>
    <col min="2550" max="2550" width="7.25" style="95" customWidth="1"/>
    <col min="2551" max="2551" width="6.375" style="95" customWidth="1"/>
    <col min="2552" max="2552" width="11.875" style="95" customWidth="1"/>
    <col min="2553" max="2553" width="14.625" style="95" customWidth="1"/>
    <col min="2554" max="2554" width="14.375" style="95" customWidth="1"/>
    <col min="2555" max="2555" width="12.75" style="95" customWidth="1"/>
    <col min="2556" max="2556" width="13.875" style="95" customWidth="1"/>
    <col min="2557" max="2557" width="14.375" style="95" customWidth="1"/>
    <col min="2558" max="2558" width="12.75" style="95" customWidth="1"/>
    <col min="2559" max="2559" width="13.875" style="95" customWidth="1"/>
    <col min="2560" max="2560" width="14.375" style="95" customWidth="1"/>
    <col min="2561" max="2561" width="12.75" style="95" customWidth="1"/>
    <col min="2562" max="2564" width="7.375" style="95" customWidth="1"/>
    <col min="2565" max="2565" width="10.75" style="95" customWidth="1"/>
    <col min="2566" max="2798" width="9.125" style="95"/>
    <col min="2799" max="2799" width="6.625" style="95" customWidth="1"/>
    <col min="2800" max="2800" width="11.375" style="95" customWidth="1"/>
    <col min="2801" max="2801" width="6.875" style="95" customWidth="1"/>
    <col min="2802" max="2802" width="16.375" style="95" customWidth="1"/>
    <col min="2803" max="2803" width="14.125" style="95" customWidth="1"/>
    <col min="2804" max="2804" width="5.375" style="95" customWidth="1"/>
    <col min="2805" max="2805" width="44.875" style="95" customWidth="1"/>
    <col min="2806" max="2806" width="7.25" style="95" customWidth="1"/>
    <col min="2807" max="2807" width="6.375" style="95" customWidth="1"/>
    <col min="2808" max="2808" width="11.875" style="95" customWidth="1"/>
    <col min="2809" max="2809" width="14.625" style="95" customWidth="1"/>
    <col min="2810" max="2810" width="14.375" style="95" customWidth="1"/>
    <col min="2811" max="2811" width="12.75" style="95" customWidth="1"/>
    <col min="2812" max="2812" width="13.875" style="95" customWidth="1"/>
    <col min="2813" max="2813" width="14.375" style="95" customWidth="1"/>
    <col min="2814" max="2814" width="12.75" style="95" customWidth="1"/>
    <col min="2815" max="2815" width="13.875" style="95" customWidth="1"/>
    <col min="2816" max="2816" width="14.375" style="95" customWidth="1"/>
    <col min="2817" max="2817" width="12.75" style="95" customWidth="1"/>
    <col min="2818" max="2820" width="7.375" style="95" customWidth="1"/>
    <col min="2821" max="2821" width="10.75" style="95" customWidth="1"/>
    <col min="2822" max="3054" width="9.125" style="95"/>
    <col min="3055" max="3055" width="6.625" style="95" customWidth="1"/>
    <col min="3056" max="3056" width="11.375" style="95" customWidth="1"/>
    <col min="3057" max="3057" width="6.875" style="95" customWidth="1"/>
    <col min="3058" max="3058" width="16.375" style="95" customWidth="1"/>
    <col min="3059" max="3059" width="14.125" style="95" customWidth="1"/>
    <col min="3060" max="3060" width="5.375" style="95" customWidth="1"/>
    <col min="3061" max="3061" width="44.875" style="95" customWidth="1"/>
    <col min="3062" max="3062" width="7.25" style="95" customWidth="1"/>
    <col min="3063" max="3063" width="6.375" style="95" customWidth="1"/>
    <col min="3064" max="3064" width="11.875" style="95" customWidth="1"/>
    <col min="3065" max="3065" width="14.625" style="95" customWidth="1"/>
    <col min="3066" max="3066" width="14.375" style="95" customWidth="1"/>
    <col min="3067" max="3067" width="12.75" style="95" customWidth="1"/>
    <col min="3068" max="3068" width="13.875" style="95" customWidth="1"/>
    <col min="3069" max="3069" width="14.375" style="95" customWidth="1"/>
    <col min="3070" max="3070" width="12.75" style="95" customWidth="1"/>
    <col min="3071" max="3071" width="13.875" style="95" customWidth="1"/>
    <col min="3072" max="3072" width="14.375" style="95" customWidth="1"/>
    <col min="3073" max="3073" width="12.75" style="95" customWidth="1"/>
    <col min="3074" max="3076" width="7.375" style="95" customWidth="1"/>
    <col min="3077" max="3077" width="10.75" style="95" customWidth="1"/>
    <col min="3078" max="3310" width="9.125" style="95"/>
    <col min="3311" max="3311" width="6.625" style="95" customWidth="1"/>
    <col min="3312" max="3312" width="11.375" style="95" customWidth="1"/>
    <col min="3313" max="3313" width="6.875" style="95" customWidth="1"/>
    <col min="3314" max="3314" width="16.375" style="95" customWidth="1"/>
    <col min="3315" max="3315" width="14.125" style="95" customWidth="1"/>
    <col min="3316" max="3316" width="5.375" style="95" customWidth="1"/>
    <col min="3317" max="3317" width="44.875" style="95" customWidth="1"/>
    <col min="3318" max="3318" width="7.25" style="95" customWidth="1"/>
    <col min="3319" max="3319" width="6.375" style="95" customWidth="1"/>
    <col min="3320" max="3320" width="11.875" style="95" customWidth="1"/>
    <col min="3321" max="3321" width="14.625" style="95" customWidth="1"/>
    <col min="3322" max="3322" width="14.375" style="95" customWidth="1"/>
    <col min="3323" max="3323" width="12.75" style="95" customWidth="1"/>
    <col min="3324" max="3324" width="13.875" style="95" customWidth="1"/>
    <col min="3325" max="3325" width="14.375" style="95" customWidth="1"/>
    <col min="3326" max="3326" width="12.75" style="95" customWidth="1"/>
    <col min="3327" max="3327" width="13.875" style="95" customWidth="1"/>
    <col min="3328" max="3328" width="14.375" style="95" customWidth="1"/>
    <col min="3329" max="3329" width="12.75" style="95" customWidth="1"/>
    <col min="3330" max="3332" width="7.375" style="95" customWidth="1"/>
    <col min="3333" max="3333" width="10.75" style="95" customWidth="1"/>
    <col min="3334" max="3566" width="9.125" style="95"/>
    <col min="3567" max="3567" width="6.625" style="95" customWidth="1"/>
    <col min="3568" max="3568" width="11.375" style="95" customWidth="1"/>
    <col min="3569" max="3569" width="6.875" style="95" customWidth="1"/>
    <col min="3570" max="3570" width="16.375" style="95" customWidth="1"/>
    <col min="3571" max="3571" width="14.125" style="95" customWidth="1"/>
    <col min="3572" max="3572" width="5.375" style="95" customWidth="1"/>
    <col min="3573" max="3573" width="44.875" style="95" customWidth="1"/>
    <col min="3574" max="3574" width="7.25" style="95" customWidth="1"/>
    <col min="3575" max="3575" width="6.375" style="95" customWidth="1"/>
    <col min="3576" max="3576" width="11.875" style="95" customWidth="1"/>
    <col min="3577" max="3577" width="14.625" style="95" customWidth="1"/>
    <col min="3578" max="3578" width="14.375" style="95" customWidth="1"/>
    <col min="3579" max="3579" width="12.75" style="95" customWidth="1"/>
    <col min="3580" max="3580" width="13.875" style="95" customWidth="1"/>
    <col min="3581" max="3581" width="14.375" style="95" customWidth="1"/>
    <col min="3582" max="3582" width="12.75" style="95" customWidth="1"/>
    <col min="3583" max="3583" width="13.875" style="95" customWidth="1"/>
    <col min="3584" max="3584" width="14.375" style="95" customWidth="1"/>
    <col min="3585" max="3585" width="12.75" style="95" customWidth="1"/>
    <col min="3586" max="3588" width="7.375" style="95" customWidth="1"/>
    <col min="3589" max="3589" width="10.75" style="95" customWidth="1"/>
    <col min="3590" max="3822" width="9.125" style="95"/>
    <col min="3823" max="3823" width="6.625" style="95" customWidth="1"/>
    <col min="3824" max="3824" width="11.375" style="95" customWidth="1"/>
    <col min="3825" max="3825" width="6.875" style="95" customWidth="1"/>
    <col min="3826" max="3826" width="16.375" style="95" customWidth="1"/>
    <col min="3827" max="3827" width="14.125" style="95" customWidth="1"/>
    <col min="3828" max="3828" width="5.375" style="95" customWidth="1"/>
    <col min="3829" max="3829" width="44.875" style="95" customWidth="1"/>
    <col min="3830" max="3830" width="7.25" style="95" customWidth="1"/>
    <col min="3831" max="3831" width="6.375" style="95" customWidth="1"/>
    <col min="3832" max="3832" width="11.875" style="95" customWidth="1"/>
    <col min="3833" max="3833" width="14.625" style="95" customWidth="1"/>
    <col min="3834" max="3834" width="14.375" style="95" customWidth="1"/>
    <col min="3835" max="3835" width="12.75" style="95" customWidth="1"/>
    <col min="3836" max="3836" width="13.875" style="95" customWidth="1"/>
    <col min="3837" max="3837" width="14.375" style="95" customWidth="1"/>
    <col min="3838" max="3838" width="12.75" style="95" customWidth="1"/>
    <col min="3839" max="3839" width="13.875" style="95" customWidth="1"/>
    <col min="3840" max="3840" width="14.375" style="95" customWidth="1"/>
    <col min="3841" max="3841" width="12.75" style="95" customWidth="1"/>
    <col min="3842" max="3844" width="7.375" style="95" customWidth="1"/>
    <col min="3845" max="3845" width="10.75" style="95" customWidth="1"/>
    <col min="3846" max="4078" width="9.125" style="95"/>
    <col min="4079" max="4079" width="6.625" style="95" customWidth="1"/>
    <col min="4080" max="4080" width="11.375" style="95" customWidth="1"/>
    <col min="4081" max="4081" width="6.875" style="95" customWidth="1"/>
    <col min="4082" max="4082" width="16.375" style="95" customWidth="1"/>
    <col min="4083" max="4083" width="14.125" style="95" customWidth="1"/>
    <col min="4084" max="4084" width="5.375" style="95" customWidth="1"/>
    <col min="4085" max="4085" width="44.875" style="95" customWidth="1"/>
    <col min="4086" max="4086" width="7.25" style="95" customWidth="1"/>
    <col min="4087" max="4087" width="6.375" style="95" customWidth="1"/>
    <col min="4088" max="4088" width="11.875" style="95" customWidth="1"/>
    <col min="4089" max="4089" width="14.625" style="95" customWidth="1"/>
    <col min="4090" max="4090" width="14.375" style="95" customWidth="1"/>
    <col min="4091" max="4091" width="12.75" style="95" customWidth="1"/>
    <col min="4092" max="4092" width="13.875" style="95" customWidth="1"/>
    <col min="4093" max="4093" width="14.375" style="95" customWidth="1"/>
    <col min="4094" max="4094" width="12.75" style="95" customWidth="1"/>
    <col min="4095" max="4095" width="13.875" style="95" customWidth="1"/>
    <col min="4096" max="4096" width="14.375" style="95" customWidth="1"/>
    <col min="4097" max="4097" width="12.75" style="95" customWidth="1"/>
    <col min="4098" max="4100" width="7.375" style="95" customWidth="1"/>
    <col min="4101" max="4101" width="10.75" style="95" customWidth="1"/>
    <col min="4102" max="4334" width="9.125" style="95"/>
    <col min="4335" max="4335" width="6.625" style="95" customWidth="1"/>
    <col min="4336" max="4336" width="11.375" style="95" customWidth="1"/>
    <col min="4337" max="4337" width="6.875" style="95" customWidth="1"/>
    <col min="4338" max="4338" width="16.375" style="95" customWidth="1"/>
    <col min="4339" max="4339" width="14.125" style="95" customWidth="1"/>
    <col min="4340" max="4340" width="5.375" style="95" customWidth="1"/>
    <col min="4341" max="4341" width="44.875" style="95" customWidth="1"/>
    <col min="4342" max="4342" width="7.25" style="95" customWidth="1"/>
    <col min="4343" max="4343" width="6.375" style="95" customWidth="1"/>
    <col min="4344" max="4344" width="11.875" style="95" customWidth="1"/>
    <col min="4345" max="4345" width="14.625" style="95" customWidth="1"/>
    <col min="4346" max="4346" width="14.375" style="95" customWidth="1"/>
    <col min="4347" max="4347" width="12.75" style="95" customWidth="1"/>
    <col min="4348" max="4348" width="13.875" style="95" customWidth="1"/>
    <col min="4349" max="4349" width="14.375" style="95" customWidth="1"/>
    <col min="4350" max="4350" width="12.75" style="95" customWidth="1"/>
    <col min="4351" max="4351" width="13.875" style="95" customWidth="1"/>
    <col min="4352" max="4352" width="14.375" style="95" customWidth="1"/>
    <col min="4353" max="4353" width="12.75" style="95" customWidth="1"/>
    <col min="4354" max="4356" width="7.375" style="95" customWidth="1"/>
    <col min="4357" max="4357" width="10.75" style="95" customWidth="1"/>
    <col min="4358" max="4590" width="9.125" style="95"/>
    <col min="4591" max="4591" width="6.625" style="95" customWidth="1"/>
    <col min="4592" max="4592" width="11.375" style="95" customWidth="1"/>
    <col min="4593" max="4593" width="6.875" style="95" customWidth="1"/>
    <col min="4594" max="4594" width="16.375" style="95" customWidth="1"/>
    <col min="4595" max="4595" width="14.125" style="95" customWidth="1"/>
    <col min="4596" max="4596" width="5.375" style="95" customWidth="1"/>
    <col min="4597" max="4597" width="44.875" style="95" customWidth="1"/>
    <col min="4598" max="4598" width="7.25" style="95" customWidth="1"/>
    <col min="4599" max="4599" width="6.375" style="95" customWidth="1"/>
    <col min="4600" max="4600" width="11.875" style="95" customWidth="1"/>
    <col min="4601" max="4601" width="14.625" style="95" customWidth="1"/>
    <col min="4602" max="4602" width="14.375" style="95" customWidth="1"/>
    <col min="4603" max="4603" width="12.75" style="95" customWidth="1"/>
    <col min="4604" max="4604" width="13.875" style="95" customWidth="1"/>
    <col min="4605" max="4605" width="14.375" style="95" customWidth="1"/>
    <col min="4606" max="4606" width="12.75" style="95" customWidth="1"/>
    <col min="4607" max="4607" width="13.875" style="95" customWidth="1"/>
    <col min="4608" max="4608" width="14.375" style="95" customWidth="1"/>
    <col min="4609" max="4609" width="12.75" style="95" customWidth="1"/>
    <col min="4610" max="4612" width="7.375" style="95" customWidth="1"/>
    <col min="4613" max="4613" width="10.75" style="95" customWidth="1"/>
    <col min="4614" max="4846" width="9.125" style="95"/>
    <col min="4847" max="4847" width="6.625" style="95" customWidth="1"/>
    <col min="4848" max="4848" width="11.375" style="95" customWidth="1"/>
    <col min="4849" max="4849" width="6.875" style="95" customWidth="1"/>
    <col min="4850" max="4850" width="16.375" style="95" customWidth="1"/>
    <col min="4851" max="4851" width="14.125" style="95" customWidth="1"/>
    <col min="4852" max="4852" width="5.375" style="95" customWidth="1"/>
    <col min="4853" max="4853" width="44.875" style="95" customWidth="1"/>
    <col min="4854" max="4854" width="7.25" style="95" customWidth="1"/>
    <col min="4855" max="4855" width="6.375" style="95" customWidth="1"/>
    <col min="4856" max="4856" width="11.875" style="95" customWidth="1"/>
    <col min="4857" max="4857" width="14.625" style="95" customWidth="1"/>
    <col min="4858" max="4858" width="14.375" style="95" customWidth="1"/>
    <col min="4859" max="4859" width="12.75" style="95" customWidth="1"/>
    <col min="4860" max="4860" width="13.875" style="95" customWidth="1"/>
    <col min="4861" max="4861" width="14.375" style="95" customWidth="1"/>
    <col min="4862" max="4862" width="12.75" style="95" customWidth="1"/>
    <col min="4863" max="4863" width="13.875" style="95" customWidth="1"/>
    <col min="4864" max="4864" width="14.375" style="95" customWidth="1"/>
    <col min="4865" max="4865" width="12.75" style="95" customWidth="1"/>
    <col min="4866" max="4868" width="7.375" style="95" customWidth="1"/>
    <col min="4869" max="4869" width="10.75" style="95" customWidth="1"/>
    <col min="4870" max="5102" width="9.125" style="95"/>
    <col min="5103" max="5103" width="6.625" style="95" customWidth="1"/>
    <col min="5104" max="5104" width="11.375" style="95" customWidth="1"/>
    <col min="5105" max="5105" width="6.875" style="95" customWidth="1"/>
    <col min="5106" max="5106" width="16.375" style="95" customWidth="1"/>
    <col min="5107" max="5107" width="14.125" style="95" customWidth="1"/>
    <col min="5108" max="5108" width="5.375" style="95" customWidth="1"/>
    <col min="5109" max="5109" width="44.875" style="95" customWidth="1"/>
    <col min="5110" max="5110" width="7.25" style="95" customWidth="1"/>
    <col min="5111" max="5111" width="6.375" style="95" customWidth="1"/>
    <col min="5112" max="5112" width="11.875" style="95" customWidth="1"/>
    <col min="5113" max="5113" width="14.625" style="95" customWidth="1"/>
    <col min="5114" max="5114" width="14.375" style="95" customWidth="1"/>
    <col min="5115" max="5115" width="12.75" style="95" customWidth="1"/>
    <col min="5116" max="5116" width="13.875" style="95" customWidth="1"/>
    <col min="5117" max="5117" width="14.375" style="95" customWidth="1"/>
    <col min="5118" max="5118" width="12.75" style="95" customWidth="1"/>
    <col min="5119" max="5119" width="13.875" style="95" customWidth="1"/>
    <col min="5120" max="5120" width="14.375" style="95" customWidth="1"/>
    <col min="5121" max="5121" width="12.75" style="95" customWidth="1"/>
    <col min="5122" max="5124" width="7.375" style="95" customWidth="1"/>
    <col min="5125" max="5125" width="10.75" style="95" customWidth="1"/>
    <col min="5126" max="5358" width="9.125" style="95"/>
    <col min="5359" max="5359" width="6.625" style="95" customWidth="1"/>
    <col min="5360" max="5360" width="11.375" style="95" customWidth="1"/>
    <col min="5361" max="5361" width="6.875" style="95" customWidth="1"/>
    <col min="5362" max="5362" width="16.375" style="95" customWidth="1"/>
    <col min="5363" max="5363" width="14.125" style="95" customWidth="1"/>
    <col min="5364" max="5364" width="5.375" style="95" customWidth="1"/>
    <col min="5365" max="5365" width="44.875" style="95" customWidth="1"/>
    <col min="5366" max="5366" width="7.25" style="95" customWidth="1"/>
    <col min="5367" max="5367" width="6.375" style="95" customWidth="1"/>
    <col min="5368" max="5368" width="11.875" style="95" customWidth="1"/>
    <col min="5369" max="5369" width="14.625" style="95" customWidth="1"/>
    <col min="5370" max="5370" width="14.375" style="95" customWidth="1"/>
    <col min="5371" max="5371" width="12.75" style="95" customWidth="1"/>
    <col min="5372" max="5372" width="13.875" style="95" customWidth="1"/>
    <col min="5373" max="5373" width="14.375" style="95" customWidth="1"/>
    <col min="5374" max="5374" width="12.75" style="95" customWidth="1"/>
    <col min="5375" max="5375" width="13.875" style="95" customWidth="1"/>
    <col min="5376" max="5376" width="14.375" style="95" customWidth="1"/>
    <col min="5377" max="5377" width="12.75" style="95" customWidth="1"/>
    <col min="5378" max="5380" width="7.375" style="95" customWidth="1"/>
    <col min="5381" max="5381" width="10.75" style="95" customWidth="1"/>
    <col min="5382" max="5614" width="9.125" style="95"/>
    <col min="5615" max="5615" width="6.625" style="95" customWidth="1"/>
    <col min="5616" max="5616" width="11.375" style="95" customWidth="1"/>
    <col min="5617" max="5617" width="6.875" style="95" customWidth="1"/>
    <col min="5618" max="5618" width="16.375" style="95" customWidth="1"/>
    <col min="5619" max="5619" width="14.125" style="95" customWidth="1"/>
    <col min="5620" max="5620" width="5.375" style="95" customWidth="1"/>
    <col min="5621" max="5621" width="44.875" style="95" customWidth="1"/>
    <col min="5622" max="5622" width="7.25" style="95" customWidth="1"/>
    <col min="5623" max="5623" width="6.375" style="95" customWidth="1"/>
    <col min="5624" max="5624" width="11.875" style="95" customWidth="1"/>
    <col min="5625" max="5625" width="14.625" style="95" customWidth="1"/>
    <col min="5626" max="5626" width="14.375" style="95" customWidth="1"/>
    <col min="5627" max="5627" width="12.75" style="95" customWidth="1"/>
    <col min="5628" max="5628" width="13.875" style="95" customWidth="1"/>
    <col min="5629" max="5629" width="14.375" style="95" customWidth="1"/>
    <col min="5630" max="5630" width="12.75" style="95" customWidth="1"/>
    <col min="5631" max="5631" width="13.875" style="95" customWidth="1"/>
    <col min="5632" max="5632" width="14.375" style="95" customWidth="1"/>
    <col min="5633" max="5633" width="12.75" style="95" customWidth="1"/>
    <col min="5634" max="5636" width="7.375" style="95" customWidth="1"/>
    <col min="5637" max="5637" width="10.75" style="95" customWidth="1"/>
    <col min="5638" max="5870" width="9.125" style="95"/>
    <col min="5871" max="5871" width="6.625" style="95" customWidth="1"/>
    <col min="5872" max="5872" width="11.375" style="95" customWidth="1"/>
    <col min="5873" max="5873" width="6.875" style="95" customWidth="1"/>
    <col min="5874" max="5874" width="16.375" style="95" customWidth="1"/>
    <col min="5875" max="5875" width="14.125" style="95" customWidth="1"/>
    <col min="5876" max="5876" width="5.375" style="95" customWidth="1"/>
    <col min="5877" max="5877" width="44.875" style="95" customWidth="1"/>
    <col min="5878" max="5878" width="7.25" style="95" customWidth="1"/>
    <col min="5879" max="5879" width="6.375" style="95" customWidth="1"/>
    <col min="5880" max="5880" width="11.875" style="95" customWidth="1"/>
    <col min="5881" max="5881" width="14.625" style="95" customWidth="1"/>
    <col min="5882" max="5882" width="14.375" style="95" customWidth="1"/>
    <col min="5883" max="5883" width="12.75" style="95" customWidth="1"/>
    <col min="5884" max="5884" width="13.875" style="95" customWidth="1"/>
    <col min="5885" max="5885" width="14.375" style="95" customWidth="1"/>
    <col min="5886" max="5886" width="12.75" style="95" customWidth="1"/>
    <col min="5887" max="5887" width="13.875" style="95" customWidth="1"/>
    <col min="5888" max="5888" width="14.375" style="95" customWidth="1"/>
    <col min="5889" max="5889" width="12.75" style="95" customWidth="1"/>
    <col min="5890" max="5892" width="7.375" style="95" customWidth="1"/>
    <col min="5893" max="5893" width="10.75" style="95" customWidth="1"/>
    <col min="5894" max="6126" width="9.125" style="95"/>
    <col min="6127" max="6127" width="6.625" style="95" customWidth="1"/>
    <col min="6128" max="6128" width="11.375" style="95" customWidth="1"/>
    <col min="6129" max="6129" width="6.875" style="95" customWidth="1"/>
    <col min="6130" max="6130" width="16.375" style="95" customWidth="1"/>
    <col min="6131" max="6131" width="14.125" style="95" customWidth="1"/>
    <col min="6132" max="6132" width="5.375" style="95" customWidth="1"/>
    <col min="6133" max="6133" width="44.875" style="95" customWidth="1"/>
    <col min="6134" max="6134" width="7.25" style="95" customWidth="1"/>
    <col min="6135" max="6135" width="6.375" style="95" customWidth="1"/>
    <col min="6136" max="6136" width="11.875" style="95" customWidth="1"/>
    <col min="6137" max="6137" width="14.625" style="95" customWidth="1"/>
    <col min="6138" max="6138" width="14.375" style="95" customWidth="1"/>
    <col min="6139" max="6139" width="12.75" style="95" customWidth="1"/>
    <col min="6140" max="6140" width="13.875" style="95" customWidth="1"/>
    <col min="6141" max="6141" width="14.375" style="95" customWidth="1"/>
    <col min="6142" max="6142" width="12.75" style="95" customWidth="1"/>
    <col min="6143" max="6143" width="13.875" style="95" customWidth="1"/>
    <col min="6144" max="6144" width="14.375" style="95" customWidth="1"/>
    <col min="6145" max="6145" width="12.75" style="95" customWidth="1"/>
    <col min="6146" max="6148" width="7.375" style="95" customWidth="1"/>
    <col min="6149" max="6149" width="10.75" style="95" customWidth="1"/>
    <col min="6150" max="6382" width="9.125" style="95"/>
    <col min="6383" max="6383" width="6.625" style="95" customWidth="1"/>
    <col min="6384" max="6384" width="11.375" style="95" customWidth="1"/>
    <col min="6385" max="6385" width="6.875" style="95" customWidth="1"/>
    <col min="6386" max="6386" width="16.375" style="95" customWidth="1"/>
    <col min="6387" max="6387" width="14.125" style="95" customWidth="1"/>
    <col min="6388" max="6388" width="5.375" style="95" customWidth="1"/>
    <col min="6389" max="6389" width="44.875" style="95" customWidth="1"/>
    <col min="6390" max="6390" width="7.25" style="95" customWidth="1"/>
    <col min="6391" max="6391" width="6.375" style="95" customWidth="1"/>
    <col min="6392" max="6392" width="11.875" style="95" customWidth="1"/>
    <col min="6393" max="6393" width="14.625" style="95" customWidth="1"/>
    <col min="6394" max="6394" width="14.375" style="95" customWidth="1"/>
    <col min="6395" max="6395" width="12.75" style="95" customWidth="1"/>
    <col min="6396" max="6396" width="13.875" style="95" customWidth="1"/>
    <col min="6397" max="6397" width="14.375" style="95" customWidth="1"/>
    <col min="6398" max="6398" width="12.75" style="95" customWidth="1"/>
    <col min="6399" max="6399" width="13.875" style="95" customWidth="1"/>
    <col min="6400" max="6400" width="14.375" style="95" customWidth="1"/>
    <col min="6401" max="6401" width="12.75" style="95" customWidth="1"/>
    <col min="6402" max="6404" width="7.375" style="95" customWidth="1"/>
    <col min="6405" max="6405" width="10.75" style="95" customWidth="1"/>
    <col min="6406" max="6638" width="9.125" style="95"/>
    <col min="6639" max="6639" width="6.625" style="95" customWidth="1"/>
    <col min="6640" max="6640" width="11.375" style="95" customWidth="1"/>
    <col min="6641" max="6641" width="6.875" style="95" customWidth="1"/>
    <col min="6642" max="6642" width="16.375" style="95" customWidth="1"/>
    <col min="6643" max="6643" width="14.125" style="95" customWidth="1"/>
    <col min="6644" max="6644" width="5.375" style="95" customWidth="1"/>
    <col min="6645" max="6645" width="44.875" style="95" customWidth="1"/>
    <col min="6646" max="6646" width="7.25" style="95" customWidth="1"/>
    <col min="6647" max="6647" width="6.375" style="95" customWidth="1"/>
    <col min="6648" max="6648" width="11.875" style="95" customWidth="1"/>
    <col min="6649" max="6649" width="14.625" style="95" customWidth="1"/>
    <col min="6650" max="6650" width="14.375" style="95" customWidth="1"/>
    <col min="6651" max="6651" width="12.75" style="95" customWidth="1"/>
    <col min="6652" max="6652" width="13.875" style="95" customWidth="1"/>
    <col min="6653" max="6653" width="14.375" style="95" customWidth="1"/>
    <col min="6654" max="6654" width="12.75" style="95" customWidth="1"/>
    <col min="6655" max="6655" width="13.875" style="95" customWidth="1"/>
    <col min="6656" max="6656" width="14.375" style="95" customWidth="1"/>
    <col min="6657" max="6657" width="12.75" style="95" customWidth="1"/>
    <col min="6658" max="6660" width="7.375" style="95" customWidth="1"/>
    <col min="6661" max="6661" width="10.75" style="95" customWidth="1"/>
    <col min="6662" max="6894" width="9.125" style="95"/>
    <col min="6895" max="6895" width="6.625" style="95" customWidth="1"/>
    <col min="6896" max="6896" width="11.375" style="95" customWidth="1"/>
    <col min="6897" max="6897" width="6.875" style="95" customWidth="1"/>
    <col min="6898" max="6898" width="16.375" style="95" customWidth="1"/>
    <col min="6899" max="6899" width="14.125" style="95" customWidth="1"/>
    <col min="6900" max="6900" width="5.375" style="95" customWidth="1"/>
    <col min="6901" max="6901" width="44.875" style="95" customWidth="1"/>
    <col min="6902" max="6902" width="7.25" style="95" customWidth="1"/>
    <col min="6903" max="6903" width="6.375" style="95" customWidth="1"/>
    <col min="6904" max="6904" width="11.875" style="95" customWidth="1"/>
    <col min="6905" max="6905" width="14.625" style="95" customWidth="1"/>
    <col min="6906" max="6906" width="14.375" style="95" customWidth="1"/>
    <col min="6907" max="6907" width="12.75" style="95" customWidth="1"/>
    <col min="6908" max="6908" width="13.875" style="95" customWidth="1"/>
    <col min="6909" max="6909" width="14.375" style="95" customWidth="1"/>
    <col min="6910" max="6910" width="12.75" style="95" customWidth="1"/>
    <col min="6911" max="6911" width="13.875" style="95" customWidth="1"/>
    <col min="6912" max="6912" width="14.375" style="95" customWidth="1"/>
    <col min="6913" max="6913" width="12.75" style="95" customWidth="1"/>
    <col min="6914" max="6916" width="7.375" style="95" customWidth="1"/>
    <col min="6917" max="6917" width="10.75" style="95" customWidth="1"/>
    <col min="6918" max="7150" width="9.125" style="95"/>
    <col min="7151" max="7151" width="6.625" style="95" customWidth="1"/>
    <col min="7152" max="7152" width="11.375" style="95" customWidth="1"/>
    <col min="7153" max="7153" width="6.875" style="95" customWidth="1"/>
    <col min="7154" max="7154" width="16.375" style="95" customWidth="1"/>
    <col min="7155" max="7155" width="14.125" style="95" customWidth="1"/>
    <col min="7156" max="7156" width="5.375" style="95" customWidth="1"/>
    <col min="7157" max="7157" width="44.875" style="95" customWidth="1"/>
    <col min="7158" max="7158" width="7.25" style="95" customWidth="1"/>
    <col min="7159" max="7159" width="6.375" style="95" customWidth="1"/>
    <col min="7160" max="7160" width="11.875" style="95" customWidth="1"/>
    <col min="7161" max="7161" width="14.625" style="95" customWidth="1"/>
    <col min="7162" max="7162" width="14.375" style="95" customWidth="1"/>
    <col min="7163" max="7163" width="12.75" style="95" customWidth="1"/>
    <col min="7164" max="7164" width="13.875" style="95" customWidth="1"/>
    <col min="7165" max="7165" width="14.375" style="95" customWidth="1"/>
    <col min="7166" max="7166" width="12.75" style="95" customWidth="1"/>
    <col min="7167" max="7167" width="13.875" style="95" customWidth="1"/>
    <col min="7168" max="7168" width="14.375" style="95" customWidth="1"/>
    <col min="7169" max="7169" width="12.75" style="95" customWidth="1"/>
    <col min="7170" max="7172" width="7.375" style="95" customWidth="1"/>
    <col min="7173" max="7173" width="10.75" style="95" customWidth="1"/>
    <col min="7174" max="7406" width="9.125" style="95"/>
    <col min="7407" max="7407" width="6.625" style="95" customWidth="1"/>
    <col min="7408" max="7408" width="11.375" style="95" customWidth="1"/>
    <col min="7409" max="7409" width="6.875" style="95" customWidth="1"/>
    <col min="7410" max="7410" width="16.375" style="95" customWidth="1"/>
    <col min="7411" max="7411" width="14.125" style="95" customWidth="1"/>
    <col min="7412" max="7412" width="5.375" style="95" customWidth="1"/>
    <col min="7413" max="7413" width="44.875" style="95" customWidth="1"/>
    <col min="7414" max="7414" width="7.25" style="95" customWidth="1"/>
    <col min="7415" max="7415" width="6.375" style="95" customWidth="1"/>
    <col min="7416" max="7416" width="11.875" style="95" customWidth="1"/>
    <col min="7417" max="7417" width="14.625" style="95" customWidth="1"/>
    <col min="7418" max="7418" width="14.375" style="95" customWidth="1"/>
    <col min="7419" max="7419" width="12.75" style="95" customWidth="1"/>
    <col min="7420" max="7420" width="13.875" style="95" customWidth="1"/>
    <col min="7421" max="7421" width="14.375" style="95" customWidth="1"/>
    <col min="7422" max="7422" width="12.75" style="95" customWidth="1"/>
    <col min="7423" max="7423" width="13.875" style="95" customWidth="1"/>
    <col min="7424" max="7424" width="14.375" style="95" customWidth="1"/>
    <col min="7425" max="7425" width="12.75" style="95" customWidth="1"/>
    <col min="7426" max="7428" width="7.375" style="95" customWidth="1"/>
    <col min="7429" max="7429" width="10.75" style="95" customWidth="1"/>
    <col min="7430" max="7662" width="9.125" style="95"/>
    <col min="7663" max="7663" width="6.625" style="95" customWidth="1"/>
    <col min="7664" max="7664" width="11.375" style="95" customWidth="1"/>
    <col min="7665" max="7665" width="6.875" style="95" customWidth="1"/>
    <col min="7666" max="7666" width="16.375" style="95" customWidth="1"/>
    <col min="7667" max="7667" width="14.125" style="95" customWidth="1"/>
    <col min="7668" max="7668" width="5.375" style="95" customWidth="1"/>
    <col min="7669" max="7669" width="44.875" style="95" customWidth="1"/>
    <col min="7670" max="7670" width="7.25" style="95" customWidth="1"/>
    <col min="7671" max="7671" width="6.375" style="95" customWidth="1"/>
    <col min="7672" max="7672" width="11.875" style="95" customWidth="1"/>
    <col min="7673" max="7673" width="14.625" style="95" customWidth="1"/>
    <col min="7674" max="7674" width="14.375" style="95" customWidth="1"/>
    <col min="7675" max="7675" width="12.75" style="95" customWidth="1"/>
    <col min="7676" max="7676" width="13.875" style="95" customWidth="1"/>
    <col min="7677" max="7677" width="14.375" style="95" customWidth="1"/>
    <col min="7678" max="7678" width="12.75" style="95" customWidth="1"/>
    <col min="7679" max="7679" width="13.875" style="95" customWidth="1"/>
    <col min="7680" max="7680" width="14.375" style="95" customWidth="1"/>
    <col min="7681" max="7681" width="12.75" style="95" customWidth="1"/>
    <col min="7682" max="7684" width="7.375" style="95" customWidth="1"/>
    <col min="7685" max="7685" width="10.75" style="95" customWidth="1"/>
    <col min="7686" max="7918" width="9.125" style="95"/>
    <col min="7919" max="7919" width="6.625" style="95" customWidth="1"/>
    <col min="7920" max="7920" width="11.375" style="95" customWidth="1"/>
    <col min="7921" max="7921" width="6.875" style="95" customWidth="1"/>
    <col min="7922" max="7922" width="16.375" style="95" customWidth="1"/>
    <col min="7923" max="7923" width="14.125" style="95" customWidth="1"/>
    <col min="7924" max="7924" width="5.375" style="95" customWidth="1"/>
    <col min="7925" max="7925" width="44.875" style="95" customWidth="1"/>
    <col min="7926" max="7926" width="7.25" style="95" customWidth="1"/>
    <col min="7927" max="7927" width="6.375" style="95" customWidth="1"/>
    <col min="7928" max="7928" width="11.875" style="95" customWidth="1"/>
    <col min="7929" max="7929" width="14.625" style="95" customWidth="1"/>
    <col min="7930" max="7930" width="14.375" style="95" customWidth="1"/>
    <col min="7931" max="7931" width="12.75" style="95" customWidth="1"/>
    <col min="7932" max="7932" width="13.875" style="95" customWidth="1"/>
    <col min="7933" max="7933" width="14.375" style="95" customWidth="1"/>
    <col min="7934" max="7934" width="12.75" style="95" customWidth="1"/>
    <col min="7935" max="7935" width="13.875" style="95" customWidth="1"/>
    <col min="7936" max="7936" width="14.375" style="95" customWidth="1"/>
    <col min="7937" max="7937" width="12.75" style="95" customWidth="1"/>
    <col min="7938" max="7940" width="7.375" style="95" customWidth="1"/>
    <col min="7941" max="7941" width="10.75" style="95" customWidth="1"/>
    <col min="7942" max="8174" width="9.125" style="95"/>
    <col min="8175" max="8175" width="6.625" style="95" customWidth="1"/>
    <col min="8176" max="8176" width="11.375" style="95" customWidth="1"/>
    <col min="8177" max="8177" width="6.875" style="95" customWidth="1"/>
    <col min="8178" max="8178" width="16.375" style="95" customWidth="1"/>
    <col min="8179" max="8179" width="14.125" style="95" customWidth="1"/>
    <col min="8180" max="8180" width="5.375" style="95" customWidth="1"/>
    <col min="8181" max="8181" width="44.875" style="95" customWidth="1"/>
    <col min="8182" max="8182" width="7.25" style="95" customWidth="1"/>
    <col min="8183" max="8183" width="6.375" style="95" customWidth="1"/>
    <col min="8184" max="8184" width="11.875" style="95" customWidth="1"/>
    <col min="8185" max="8185" width="14.625" style="95" customWidth="1"/>
    <col min="8186" max="8186" width="14.375" style="95" customWidth="1"/>
    <col min="8187" max="8187" width="12.75" style="95" customWidth="1"/>
    <col min="8188" max="8188" width="13.875" style="95" customWidth="1"/>
    <col min="8189" max="8189" width="14.375" style="95" customWidth="1"/>
    <col min="8190" max="8190" width="12.75" style="95" customWidth="1"/>
    <col min="8191" max="8191" width="13.875" style="95" customWidth="1"/>
    <col min="8192" max="8192" width="14.375" style="95" customWidth="1"/>
    <col min="8193" max="8193" width="12.75" style="95" customWidth="1"/>
    <col min="8194" max="8196" width="7.375" style="95" customWidth="1"/>
    <col min="8197" max="8197" width="10.75" style="95" customWidth="1"/>
    <col min="8198" max="8430" width="9.125" style="95"/>
    <col min="8431" max="8431" width="6.625" style="95" customWidth="1"/>
    <col min="8432" max="8432" width="11.375" style="95" customWidth="1"/>
    <col min="8433" max="8433" width="6.875" style="95" customWidth="1"/>
    <col min="8434" max="8434" width="16.375" style="95" customWidth="1"/>
    <col min="8435" max="8435" width="14.125" style="95" customWidth="1"/>
    <col min="8436" max="8436" width="5.375" style="95" customWidth="1"/>
    <col min="8437" max="8437" width="44.875" style="95" customWidth="1"/>
    <col min="8438" max="8438" width="7.25" style="95" customWidth="1"/>
    <col min="8439" max="8439" width="6.375" style="95" customWidth="1"/>
    <col min="8440" max="8440" width="11.875" style="95" customWidth="1"/>
    <col min="8441" max="8441" width="14.625" style="95" customWidth="1"/>
    <col min="8442" max="8442" width="14.375" style="95" customWidth="1"/>
    <col min="8443" max="8443" width="12.75" style="95" customWidth="1"/>
    <col min="8444" max="8444" width="13.875" style="95" customWidth="1"/>
    <col min="8445" max="8445" width="14.375" style="95" customWidth="1"/>
    <col min="8446" max="8446" width="12.75" style="95" customWidth="1"/>
    <col min="8447" max="8447" width="13.875" style="95" customWidth="1"/>
    <col min="8448" max="8448" width="14.375" style="95" customWidth="1"/>
    <col min="8449" max="8449" width="12.75" style="95" customWidth="1"/>
    <col min="8450" max="8452" width="7.375" style="95" customWidth="1"/>
    <col min="8453" max="8453" width="10.75" style="95" customWidth="1"/>
    <col min="8454" max="8686" width="9.125" style="95"/>
    <col min="8687" max="8687" width="6.625" style="95" customWidth="1"/>
    <col min="8688" max="8688" width="11.375" style="95" customWidth="1"/>
    <col min="8689" max="8689" width="6.875" style="95" customWidth="1"/>
    <col min="8690" max="8690" width="16.375" style="95" customWidth="1"/>
    <col min="8691" max="8691" width="14.125" style="95" customWidth="1"/>
    <col min="8692" max="8692" width="5.375" style="95" customWidth="1"/>
    <col min="8693" max="8693" width="44.875" style="95" customWidth="1"/>
    <col min="8694" max="8694" width="7.25" style="95" customWidth="1"/>
    <col min="8695" max="8695" width="6.375" style="95" customWidth="1"/>
    <col min="8696" max="8696" width="11.875" style="95" customWidth="1"/>
    <col min="8697" max="8697" width="14.625" style="95" customWidth="1"/>
    <col min="8698" max="8698" width="14.375" style="95" customWidth="1"/>
    <col min="8699" max="8699" width="12.75" style="95" customWidth="1"/>
    <col min="8700" max="8700" width="13.875" style="95" customWidth="1"/>
    <col min="8701" max="8701" width="14.375" style="95" customWidth="1"/>
    <col min="8702" max="8702" width="12.75" style="95" customWidth="1"/>
    <col min="8703" max="8703" width="13.875" style="95" customWidth="1"/>
    <col min="8704" max="8704" width="14.375" style="95" customWidth="1"/>
    <col min="8705" max="8705" width="12.75" style="95" customWidth="1"/>
    <col min="8706" max="8708" width="7.375" style="95" customWidth="1"/>
    <col min="8709" max="8709" width="10.75" style="95" customWidth="1"/>
    <col min="8710" max="8942" width="9.125" style="95"/>
    <col min="8943" max="8943" width="6.625" style="95" customWidth="1"/>
    <col min="8944" max="8944" width="11.375" style="95" customWidth="1"/>
    <col min="8945" max="8945" width="6.875" style="95" customWidth="1"/>
    <col min="8946" max="8946" width="16.375" style="95" customWidth="1"/>
    <col min="8947" max="8947" width="14.125" style="95" customWidth="1"/>
    <col min="8948" max="8948" width="5.375" style="95" customWidth="1"/>
    <col min="8949" max="8949" width="44.875" style="95" customWidth="1"/>
    <col min="8950" max="8950" width="7.25" style="95" customWidth="1"/>
    <col min="8951" max="8951" width="6.375" style="95" customWidth="1"/>
    <col min="8952" max="8952" width="11.875" style="95" customWidth="1"/>
    <col min="8953" max="8953" width="14.625" style="95" customWidth="1"/>
    <col min="8954" max="8954" width="14.375" style="95" customWidth="1"/>
    <col min="8955" max="8955" width="12.75" style="95" customWidth="1"/>
    <col min="8956" max="8956" width="13.875" style="95" customWidth="1"/>
    <col min="8957" max="8957" width="14.375" style="95" customWidth="1"/>
    <col min="8958" max="8958" width="12.75" style="95" customWidth="1"/>
    <col min="8959" max="8959" width="13.875" style="95" customWidth="1"/>
    <col min="8960" max="8960" width="14.375" style="95" customWidth="1"/>
    <col min="8961" max="8961" width="12.75" style="95" customWidth="1"/>
    <col min="8962" max="8964" width="7.375" style="95" customWidth="1"/>
    <col min="8965" max="8965" width="10.75" style="95" customWidth="1"/>
    <col min="8966" max="9198" width="9.125" style="95"/>
    <col min="9199" max="9199" width="6.625" style="95" customWidth="1"/>
    <col min="9200" max="9200" width="11.375" style="95" customWidth="1"/>
    <col min="9201" max="9201" width="6.875" style="95" customWidth="1"/>
    <col min="9202" max="9202" width="16.375" style="95" customWidth="1"/>
    <col min="9203" max="9203" width="14.125" style="95" customWidth="1"/>
    <col min="9204" max="9204" width="5.375" style="95" customWidth="1"/>
    <col min="9205" max="9205" width="44.875" style="95" customWidth="1"/>
    <col min="9206" max="9206" width="7.25" style="95" customWidth="1"/>
    <col min="9207" max="9207" width="6.375" style="95" customWidth="1"/>
    <col min="9208" max="9208" width="11.875" style="95" customWidth="1"/>
    <col min="9209" max="9209" width="14.625" style="95" customWidth="1"/>
    <col min="9210" max="9210" width="14.375" style="95" customWidth="1"/>
    <col min="9211" max="9211" width="12.75" style="95" customWidth="1"/>
    <col min="9212" max="9212" width="13.875" style="95" customWidth="1"/>
    <col min="9213" max="9213" width="14.375" style="95" customWidth="1"/>
    <col min="9214" max="9214" width="12.75" style="95" customWidth="1"/>
    <col min="9215" max="9215" width="13.875" style="95" customWidth="1"/>
    <col min="9216" max="9216" width="14.375" style="95" customWidth="1"/>
    <col min="9217" max="9217" width="12.75" style="95" customWidth="1"/>
    <col min="9218" max="9220" width="7.375" style="95" customWidth="1"/>
    <col min="9221" max="9221" width="10.75" style="95" customWidth="1"/>
    <col min="9222" max="9454" width="9.125" style="95"/>
    <col min="9455" max="9455" width="6.625" style="95" customWidth="1"/>
    <col min="9456" max="9456" width="11.375" style="95" customWidth="1"/>
    <col min="9457" max="9457" width="6.875" style="95" customWidth="1"/>
    <col min="9458" max="9458" width="16.375" style="95" customWidth="1"/>
    <col min="9459" max="9459" width="14.125" style="95" customWidth="1"/>
    <col min="9460" max="9460" width="5.375" style="95" customWidth="1"/>
    <col min="9461" max="9461" width="44.875" style="95" customWidth="1"/>
    <col min="9462" max="9462" width="7.25" style="95" customWidth="1"/>
    <col min="9463" max="9463" width="6.375" style="95" customWidth="1"/>
    <col min="9464" max="9464" width="11.875" style="95" customWidth="1"/>
    <col min="9465" max="9465" width="14.625" style="95" customWidth="1"/>
    <col min="9466" max="9466" width="14.375" style="95" customWidth="1"/>
    <col min="9467" max="9467" width="12.75" style="95" customWidth="1"/>
    <col min="9468" max="9468" width="13.875" style="95" customWidth="1"/>
    <col min="9469" max="9469" width="14.375" style="95" customWidth="1"/>
    <col min="9470" max="9470" width="12.75" style="95" customWidth="1"/>
    <col min="9471" max="9471" width="13.875" style="95" customWidth="1"/>
    <col min="9472" max="9472" width="14.375" style="95" customWidth="1"/>
    <col min="9473" max="9473" width="12.75" style="95" customWidth="1"/>
    <col min="9474" max="9476" width="7.375" style="95" customWidth="1"/>
    <col min="9477" max="9477" width="10.75" style="95" customWidth="1"/>
    <col min="9478" max="9710" width="9.125" style="95"/>
    <col min="9711" max="9711" width="6.625" style="95" customWidth="1"/>
    <col min="9712" max="9712" width="11.375" style="95" customWidth="1"/>
    <col min="9713" max="9713" width="6.875" style="95" customWidth="1"/>
    <col min="9714" max="9714" width="16.375" style="95" customWidth="1"/>
    <col min="9715" max="9715" width="14.125" style="95" customWidth="1"/>
    <col min="9716" max="9716" width="5.375" style="95" customWidth="1"/>
    <col min="9717" max="9717" width="44.875" style="95" customWidth="1"/>
    <col min="9718" max="9718" width="7.25" style="95" customWidth="1"/>
    <col min="9719" max="9719" width="6.375" style="95" customWidth="1"/>
    <col min="9720" max="9720" width="11.875" style="95" customWidth="1"/>
    <col min="9721" max="9721" width="14.625" style="95" customWidth="1"/>
    <col min="9722" max="9722" width="14.375" style="95" customWidth="1"/>
    <col min="9723" max="9723" width="12.75" style="95" customWidth="1"/>
    <col min="9724" max="9724" width="13.875" style="95" customWidth="1"/>
    <col min="9725" max="9725" width="14.375" style="95" customWidth="1"/>
    <col min="9726" max="9726" width="12.75" style="95" customWidth="1"/>
    <col min="9727" max="9727" width="13.875" style="95" customWidth="1"/>
    <col min="9728" max="9728" width="14.375" style="95" customWidth="1"/>
    <col min="9729" max="9729" width="12.75" style="95" customWidth="1"/>
    <col min="9730" max="9732" width="7.375" style="95" customWidth="1"/>
    <col min="9733" max="9733" width="10.75" style="95" customWidth="1"/>
    <col min="9734" max="9966" width="9.125" style="95"/>
    <col min="9967" max="9967" width="6.625" style="95" customWidth="1"/>
    <col min="9968" max="9968" width="11.375" style="95" customWidth="1"/>
    <col min="9969" max="9969" width="6.875" style="95" customWidth="1"/>
    <col min="9970" max="9970" width="16.375" style="95" customWidth="1"/>
    <col min="9971" max="9971" width="14.125" style="95" customWidth="1"/>
    <col min="9972" max="9972" width="5.375" style="95" customWidth="1"/>
    <col min="9973" max="9973" width="44.875" style="95" customWidth="1"/>
    <col min="9974" max="9974" width="7.25" style="95" customWidth="1"/>
    <col min="9975" max="9975" width="6.375" style="95" customWidth="1"/>
    <col min="9976" max="9976" width="11.875" style="95" customWidth="1"/>
    <col min="9977" max="9977" width="14.625" style="95" customWidth="1"/>
    <col min="9978" max="9978" width="14.375" style="95" customWidth="1"/>
    <col min="9979" max="9979" width="12.75" style="95" customWidth="1"/>
    <col min="9980" max="9980" width="13.875" style="95" customWidth="1"/>
    <col min="9981" max="9981" width="14.375" style="95" customWidth="1"/>
    <col min="9982" max="9982" width="12.75" style="95" customWidth="1"/>
    <col min="9983" max="9983" width="13.875" style="95" customWidth="1"/>
    <col min="9984" max="9984" width="14.375" style="95" customWidth="1"/>
    <col min="9985" max="9985" width="12.75" style="95" customWidth="1"/>
    <col min="9986" max="9988" width="7.375" style="95" customWidth="1"/>
    <col min="9989" max="9989" width="10.75" style="95" customWidth="1"/>
    <col min="9990" max="10222" width="9.125" style="95"/>
    <col min="10223" max="10223" width="6.625" style="95" customWidth="1"/>
    <col min="10224" max="10224" width="11.375" style="95" customWidth="1"/>
    <col min="10225" max="10225" width="6.875" style="95" customWidth="1"/>
    <col min="10226" max="10226" width="16.375" style="95" customWidth="1"/>
    <col min="10227" max="10227" width="14.125" style="95" customWidth="1"/>
    <col min="10228" max="10228" width="5.375" style="95" customWidth="1"/>
    <col min="10229" max="10229" width="44.875" style="95" customWidth="1"/>
    <col min="10230" max="10230" width="7.25" style="95" customWidth="1"/>
    <col min="10231" max="10231" width="6.375" style="95" customWidth="1"/>
    <col min="10232" max="10232" width="11.875" style="95" customWidth="1"/>
    <col min="10233" max="10233" width="14.625" style="95" customWidth="1"/>
    <col min="10234" max="10234" width="14.375" style="95" customWidth="1"/>
    <col min="10235" max="10235" width="12.75" style="95" customWidth="1"/>
    <col min="10236" max="10236" width="13.875" style="95" customWidth="1"/>
    <col min="10237" max="10237" width="14.375" style="95" customWidth="1"/>
    <col min="10238" max="10238" width="12.75" style="95" customWidth="1"/>
    <col min="10239" max="10239" width="13.875" style="95" customWidth="1"/>
    <col min="10240" max="10240" width="14.375" style="95" customWidth="1"/>
    <col min="10241" max="10241" width="12.75" style="95" customWidth="1"/>
    <col min="10242" max="10244" width="7.375" style="95" customWidth="1"/>
    <col min="10245" max="10245" width="10.75" style="95" customWidth="1"/>
    <col min="10246" max="10478" width="9.125" style="95"/>
    <col min="10479" max="10479" width="6.625" style="95" customWidth="1"/>
    <col min="10480" max="10480" width="11.375" style="95" customWidth="1"/>
    <col min="10481" max="10481" width="6.875" style="95" customWidth="1"/>
    <col min="10482" max="10482" width="16.375" style="95" customWidth="1"/>
    <col min="10483" max="10483" width="14.125" style="95" customWidth="1"/>
    <col min="10484" max="10484" width="5.375" style="95" customWidth="1"/>
    <col min="10485" max="10485" width="44.875" style="95" customWidth="1"/>
    <col min="10486" max="10486" width="7.25" style="95" customWidth="1"/>
    <col min="10487" max="10487" width="6.375" style="95" customWidth="1"/>
    <col min="10488" max="10488" width="11.875" style="95" customWidth="1"/>
    <col min="10489" max="10489" width="14.625" style="95" customWidth="1"/>
    <col min="10490" max="10490" width="14.375" style="95" customWidth="1"/>
    <col min="10491" max="10491" width="12.75" style="95" customWidth="1"/>
    <col min="10492" max="10492" width="13.875" style="95" customWidth="1"/>
    <col min="10493" max="10493" width="14.375" style="95" customWidth="1"/>
    <col min="10494" max="10494" width="12.75" style="95" customWidth="1"/>
    <col min="10495" max="10495" width="13.875" style="95" customWidth="1"/>
    <col min="10496" max="10496" width="14.375" style="95" customWidth="1"/>
    <col min="10497" max="10497" width="12.75" style="95" customWidth="1"/>
    <col min="10498" max="10500" width="7.375" style="95" customWidth="1"/>
    <col min="10501" max="10501" width="10.75" style="95" customWidth="1"/>
    <col min="10502" max="10734" width="9.125" style="95"/>
    <col min="10735" max="10735" width="6.625" style="95" customWidth="1"/>
    <col min="10736" max="10736" width="11.375" style="95" customWidth="1"/>
    <col min="10737" max="10737" width="6.875" style="95" customWidth="1"/>
    <col min="10738" max="10738" width="16.375" style="95" customWidth="1"/>
    <col min="10739" max="10739" width="14.125" style="95" customWidth="1"/>
    <col min="10740" max="10740" width="5.375" style="95" customWidth="1"/>
    <col min="10741" max="10741" width="44.875" style="95" customWidth="1"/>
    <col min="10742" max="10742" width="7.25" style="95" customWidth="1"/>
    <col min="10743" max="10743" width="6.375" style="95" customWidth="1"/>
    <col min="10744" max="10744" width="11.875" style="95" customWidth="1"/>
    <col min="10745" max="10745" width="14.625" style="95" customWidth="1"/>
    <col min="10746" max="10746" width="14.375" style="95" customWidth="1"/>
    <col min="10747" max="10747" width="12.75" style="95" customWidth="1"/>
    <col min="10748" max="10748" width="13.875" style="95" customWidth="1"/>
    <col min="10749" max="10749" width="14.375" style="95" customWidth="1"/>
    <col min="10750" max="10750" width="12.75" style="95" customWidth="1"/>
    <col min="10751" max="10751" width="13.875" style="95" customWidth="1"/>
    <col min="10752" max="10752" width="14.375" style="95" customWidth="1"/>
    <col min="10753" max="10753" width="12.75" style="95" customWidth="1"/>
    <col min="10754" max="10756" width="7.375" style="95" customWidth="1"/>
    <col min="10757" max="10757" width="10.75" style="95" customWidth="1"/>
    <col min="10758" max="10990" width="9.125" style="95"/>
    <col min="10991" max="10991" width="6.625" style="95" customWidth="1"/>
    <col min="10992" max="10992" width="11.375" style="95" customWidth="1"/>
    <col min="10993" max="10993" width="6.875" style="95" customWidth="1"/>
    <col min="10994" max="10994" width="16.375" style="95" customWidth="1"/>
    <col min="10995" max="10995" width="14.125" style="95" customWidth="1"/>
    <col min="10996" max="10996" width="5.375" style="95" customWidth="1"/>
    <col min="10997" max="10997" width="44.875" style="95" customWidth="1"/>
    <col min="10998" max="10998" width="7.25" style="95" customWidth="1"/>
    <col min="10999" max="10999" width="6.375" style="95" customWidth="1"/>
    <col min="11000" max="11000" width="11.875" style="95" customWidth="1"/>
    <col min="11001" max="11001" width="14.625" style="95" customWidth="1"/>
    <col min="11002" max="11002" width="14.375" style="95" customWidth="1"/>
    <col min="11003" max="11003" width="12.75" style="95" customWidth="1"/>
    <col min="11004" max="11004" width="13.875" style="95" customWidth="1"/>
    <col min="11005" max="11005" width="14.375" style="95" customWidth="1"/>
    <col min="11006" max="11006" width="12.75" style="95" customWidth="1"/>
    <col min="11007" max="11007" width="13.875" style="95" customWidth="1"/>
    <col min="11008" max="11008" width="14.375" style="95" customWidth="1"/>
    <col min="11009" max="11009" width="12.75" style="95" customWidth="1"/>
    <col min="11010" max="11012" width="7.375" style="95" customWidth="1"/>
    <col min="11013" max="11013" width="10.75" style="95" customWidth="1"/>
    <col min="11014" max="11246" width="9.125" style="95"/>
    <col min="11247" max="11247" width="6.625" style="95" customWidth="1"/>
    <col min="11248" max="11248" width="11.375" style="95" customWidth="1"/>
    <col min="11249" max="11249" width="6.875" style="95" customWidth="1"/>
    <col min="11250" max="11250" width="16.375" style="95" customWidth="1"/>
    <col min="11251" max="11251" width="14.125" style="95" customWidth="1"/>
    <col min="11252" max="11252" width="5.375" style="95" customWidth="1"/>
    <col min="11253" max="11253" width="44.875" style="95" customWidth="1"/>
    <col min="11254" max="11254" width="7.25" style="95" customWidth="1"/>
    <col min="11255" max="11255" width="6.375" style="95" customWidth="1"/>
    <col min="11256" max="11256" width="11.875" style="95" customWidth="1"/>
    <col min="11257" max="11257" width="14.625" style="95" customWidth="1"/>
    <col min="11258" max="11258" width="14.375" style="95" customWidth="1"/>
    <col min="11259" max="11259" width="12.75" style="95" customWidth="1"/>
    <col min="11260" max="11260" width="13.875" style="95" customWidth="1"/>
    <col min="11261" max="11261" width="14.375" style="95" customWidth="1"/>
    <col min="11262" max="11262" width="12.75" style="95" customWidth="1"/>
    <col min="11263" max="11263" width="13.875" style="95" customWidth="1"/>
    <col min="11264" max="11264" width="14.375" style="95" customWidth="1"/>
    <col min="11265" max="11265" width="12.75" style="95" customWidth="1"/>
    <col min="11266" max="11268" width="7.375" style="95" customWidth="1"/>
    <col min="11269" max="11269" width="10.75" style="95" customWidth="1"/>
    <col min="11270" max="11502" width="9.125" style="95"/>
    <col min="11503" max="11503" width="6.625" style="95" customWidth="1"/>
    <col min="11504" max="11504" width="11.375" style="95" customWidth="1"/>
    <col min="11505" max="11505" width="6.875" style="95" customWidth="1"/>
    <col min="11506" max="11506" width="16.375" style="95" customWidth="1"/>
    <col min="11507" max="11507" width="14.125" style="95" customWidth="1"/>
    <col min="11508" max="11508" width="5.375" style="95" customWidth="1"/>
    <col min="11509" max="11509" width="44.875" style="95" customWidth="1"/>
    <col min="11510" max="11510" width="7.25" style="95" customWidth="1"/>
    <col min="11511" max="11511" width="6.375" style="95" customWidth="1"/>
    <col min="11512" max="11512" width="11.875" style="95" customWidth="1"/>
    <col min="11513" max="11513" width="14.625" style="95" customWidth="1"/>
    <col min="11514" max="11514" width="14.375" style="95" customWidth="1"/>
    <col min="11515" max="11515" width="12.75" style="95" customWidth="1"/>
    <col min="11516" max="11516" width="13.875" style="95" customWidth="1"/>
    <col min="11517" max="11517" width="14.375" style="95" customWidth="1"/>
    <col min="11518" max="11518" width="12.75" style="95" customWidth="1"/>
    <col min="11519" max="11519" width="13.875" style="95" customWidth="1"/>
    <col min="11520" max="11520" width="14.375" style="95" customWidth="1"/>
    <col min="11521" max="11521" width="12.75" style="95" customWidth="1"/>
    <col min="11522" max="11524" width="7.375" style="95" customWidth="1"/>
    <col min="11525" max="11525" width="10.75" style="95" customWidth="1"/>
    <col min="11526" max="11758" width="9.125" style="95"/>
    <col min="11759" max="11759" width="6.625" style="95" customWidth="1"/>
    <col min="11760" max="11760" width="11.375" style="95" customWidth="1"/>
    <col min="11761" max="11761" width="6.875" style="95" customWidth="1"/>
    <col min="11762" max="11762" width="16.375" style="95" customWidth="1"/>
    <col min="11763" max="11763" width="14.125" style="95" customWidth="1"/>
    <col min="11764" max="11764" width="5.375" style="95" customWidth="1"/>
    <col min="11765" max="11765" width="44.875" style="95" customWidth="1"/>
    <col min="11766" max="11766" width="7.25" style="95" customWidth="1"/>
    <col min="11767" max="11767" width="6.375" style="95" customWidth="1"/>
    <col min="11768" max="11768" width="11.875" style="95" customWidth="1"/>
    <col min="11769" max="11769" width="14.625" style="95" customWidth="1"/>
    <col min="11770" max="11770" width="14.375" style="95" customWidth="1"/>
    <col min="11771" max="11771" width="12.75" style="95" customWidth="1"/>
    <col min="11772" max="11772" width="13.875" style="95" customWidth="1"/>
    <col min="11773" max="11773" width="14.375" style="95" customWidth="1"/>
    <col min="11774" max="11774" width="12.75" style="95" customWidth="1"/>
    <col min="11775" max="11775" width="13.875" style="95" customWidth="1"/>
    <col min="11776" max="11776" width="14.375" style="95" customWidth="1"/>
    <col min="11777" max="11777" width="12.75" style="95" customWidth="1"/>
    <col min="11778" max="11780" width="7.375" style="95" customWidth="1"/>
    <col min="11781" max="11781" width="10.75" style="95" customWidth="1"/>
    <col min="11782" max="12014" width="9.125" style="95"/>
    <col min="12015" max="12015" width="6.625" style="95" customWidth="1"/>
    <col min="12016" max="12016" width="11.375" style="95" customWidth="1"/>
    <col min="12017" max="12017" width="6.875" style="95" customWidth="1"/>
    <col min="12018" max="12018" width="16.375" style="95" customWidth="1"/>
    <col min="12019" max="12019" width="14.125" style="95" customWidth="1"/>
    <col min="12020" max="12020" width="5.375" style="95" customWidth="1"/>
    <col min="12021" max="12021" width="44.875" style="95" customWidth="1"/>
    <col min="12022" max="12022" width="7.25" style="95" customWidth="1"/>
    <col min="12023" max="12023" width="6.375" style="95" customWidth="1"/>
    <col min="12024" max="12024" width="11.875" style="95" customWidth="1"/>
    <col min="12025" max="12025" width="14.625" style="95" customWidth="1"/>
    <col min="12026" max="12026" width="14.375" style="95" customWidth="1"/>
    <col min="12027" max="12027" width="12.75" style="95" customWidth="1"/>
    <col min="12028" max="12028" width="13.875" style="95" customWidth="1"/>
    <col min="12029" max="12029" width="14.375" style="95" customWidth="1"/>
    <col min="12030" max="12030" width="12.75" style="95" customWidth="1"/>
    <col min="12031" max="12031" width="13.875" style="95" customWidth="1"/>
    <col min="12032" max="12032" width="14.375" style="95" customWidth="1"/>
    <col min="12033" max="12033" width="12.75" style="95" customWidth="1"/>
    <col min="12034" max="12036" width="7.375" style="95" customWidth="1"/>
    <col min="12037" max="12037" width="10.75" style="95" customWidth="1"/>
    <col min="12038" max="12270" width="9.125" style="95"/>
    <col min="12271" max="12271" width="6.625" style="95" customWidth="1"/>
    <col min="12272" max="12272" width="11.375" style="95" customWidth="1"/>
    <col min="12273" max="12273" width="6.875" style="95" customWidth="1"/>
    <col min="12274" max="12274" width="16.375" style="95" customWidth="1"/>
    <col min="12275" max="12275" width="14.125" style="95" customWidth="1"/>
    <col min="12276" max="12276" width="5.375" style="95" customWidth="1"/>
    <col min="12277" max="12277" width="44.875" style="95" customWidth="1"/>
    <col min="12278" max="12278" width="7.25" style="95" customWidth="1"/>
    <col min="12279" max="12279" width="6.375" style="95" customWidth="1"/>
    <col min="12280" max="12280" width="11.875" style="95" customWidth="1"/>
    <col min="12281" max="12281" width="14.625" style="95" customWidth="1"/>
    <col min="12282" max="12282" width="14.375" style="95" customWidth="1"/>
    <col min="12283" max="12283" width="12.75" style="95" customWidth="1"/>
    <col min="12284" max="12284" width="13.875" style="95" customWidth="1"/>
    <col min="12285" max="12285" width="14.375" style="95" customWidth="1"/>
    <col min="12286" max="12286" width="12.75" style="95" customWidth="1"/>
    <col min="12287" max="12287" width="13.875" style="95" customWidth="1"/>
    <col min="12288" max="12288" width="14.375" style="95" customWidth="1"/>
    <col min="12289" max="12289" width="12.75" style="95" customWidth="1"/>
    <col min="12290" max="12292" width="7.375" style="95" customWidth="1"/>
    <col min="12293" max="12293" width="10.75" style="95" customWidth="1"/>
    <col min="12294" max="12526" width="9.125" style="95"/>
    <col min="12527" max="12527" width="6.625" style="95" customWidth="1"/>
    <col min="12528" max="12528" width="11.375" style="95" customWidth="1"/>
    <col min="12529" max="12529" width="6.875" style="95" customWidth="1"/>
    <col min="12530" max="12530" width="16.375" style="95" customWidth="1"/>
    <col min="12531" max="12531" width="14.125" style="95" customWidth="1"/>
    <col min="12532" max="12532" width="5.375" style="95" customWidth="1"/>
    <col min="12533" max="12533" width="44.875" style="95" customWidth="1"/>
    <col min="12534" max="12534" width="7.25" style="95" customWidth="1"/>
    <col min="12535" max="12535" width="6.375" style="95" customWidth="1"/>
    <col min="12536" max="12536" width="11.875" style="95" customWidth="1"/>
    <col min="12537" max="12537" width="14.625" style="95" customWidth="1"/>
    <col min="12538" max="12538" width="14.375" style="95" customWidth="1"/>
    <col min="12539" max="12539" width="12.75" style="95" customWidth="1"/>
    <col min="12540" max="12540" width="13.875" style="95" customWidth="1"/>
    <col min="12541" max="12541" width="14.375" style="95" customWidth="1"/>
    <col min="12542" max="12542" width="12.75" style="95" customWidth="1"/>
    <col min="12543" max="12543" width="13.875" style="95" customWidth="1"/>
    <col min="12544" max="12544" width="14.375" style="95" customWidth="1"/>
    <col min="12545" max="12545" width="12.75" style="95" customWidth="1"/>
    <col min="12546" max="12548" width="7.375" style="95" customWidth="1"/>
    <col min="12549" max="12549" width="10.75" style="95" customWidth="1"/>
    <col min="12550" max="12782" width="9.125" style="95"/>
    <col min="12783" max="12783" width="6.625" style="95" customWidth="1"/>
    <col min="12784" max="12784" width="11.375" style="95" customWidth="1"/>
    <col min="12785" max="12785" width="6.875" style="95" customWidth="1"/>
    <col min="12786" max="12786" width="16.375" style="95" customWidth="1"/>
    <col min="12787" max="12787" width="14.125" style="95" customWidth="1"/>
    <col min="12788" max="12788" width="5.375" style="95" customWidth="1"/>
    <col min="12789" max="12789" width="44.875" style="95" customWidth="1"/>
    <col min="12790" max="12790" width="7.25" style="95" customWidth="1"/>
    <col min="12791" max="12791" width="6.375" style="95" customWidth="1"/>
    <col min="12792" max="12792" width="11.875" style="95" customWidth="1"/>
    <col min="12793" max="12793" width="14.625" style="95" customWidth="1"/>
    <col min="12794" max="12794" width="14.375" style="95" customWidth="1"/>
    <col min="12795" max="12795" width="12.75" style="95" customWidth="1"/>
    <col min="12796" max="12796" width="13.875" style="95" customWidth="1"/>
    <col min="12797" max="12797" width="14.375" style="95" customWidth="1"/>
    <col min="12798" max="12798" width="12.75" style="95" customWidth="1"/>
    <col min="12799" max="12799" width="13.875" style="95" customWidth="1"/>
    <col min="12800" max="12800" width="14.375" style="95" customWidth="1"/>
    <col min="12801" max="12801" width="12.75" style="95" customWidth="1"/>
    <col min="12802" max="12804" width="7.375" style="95" customWidth="1"/>
    <col min="12805" max="12805" width="10.75" style="95" customWidth="1"/>
    <col min="12806" max="13038" width="9.125" style="95"/>
    <col min="13039" max="13039" width="6.625" style="95" customWidth="1"/>
    <col min="13040" max="13040" width="11.375" style="95" customWidth="1"/>
    <col min="13041" max="13041" width="6.875" style="95" customWidth="1"/>
    <col min="13042" max="13042" width="16.375" style="95" customWidth="1"/>
    <col min="13043" max="13043" width="14.125" style="95" customWidth="1"/>
    <col min="13044" max="13044" width="5.375" style="95" customWidth="1"/>
    <col min="13045" max="13045" width="44.875" style="95" customWidth="1"/>
    <col min="13046" max="13046" width="7.25" style="95" customWidth="1"/>
    <col min="13047" max="13047" width="6.375" style="95" customWidth="1"/>
    <col min="13048" max="13048" width="11.875" style="95" customWidth="1"/>
    <col min="13049" max="13049" width="14.625" style="95" customWidth="1"/>
    <col min="13050" max="13050" width="14.375" style="95" customWidth="1"/>
    <col min="13051" max="13051" width="12.75" style="95" customWidth="1"/>
    <col min="13052" max="13052" width="13.875" style="95" customWidth="1"/>
    <col min="13053" max="13053" width="14.375" style="95" customWidth="1"/>
    <col min="13054" max="13054" width="12.75" style="95" customWidth="1"/>
    <col min="13055" max="13055" width="13.875" style="95" customWidth="1"/>
    <col min="13056" max="13056" width="14.375" style="95" customWidth="1"/>
    <col min="13057" max="13057" width="12.75" style="95" customWidth="1"/>
    <col min="13058" max="13060" width="7.375" style="95" customWidth="1"/>
    <col min="13061" max="13061" width="10.75" style="95" customWidth="1"/>
    <col min="13062" max="13294" width="9.125" style="95"/>
    <col min="13295" max="13295" width="6.625" style="95" customWidth="1"/>
    <col min="13296" max="13296" width="11.375" style="95" customWidth="1"/>
    <col min="13297" max="13297" width="6.875" style="95" customWidth="1"/>
    <col min="13298" max="13298" width="16.375" style="95" customWidth="1"/>
    <col min="13299" max="13299" width="14.125" style="95" customWidth="1"/>
    <col min="13300" max="13300" width="5.375" style="95" customWidth="1"/>
    <col min="13301" max="13301" width="44.875" style="95" customWidth="1"/>
    <col min="13302" max="13302" width="7.25" style="95" customWidth="1"/>
    <col min="13303" max="13303" width="6.375" style="95" customWidth="1"/>
    <col min="13304" max="13304" width="11.875" style="95" customWidth="1"/>
    <col min="13305" max="13305" width="14.625" style="95" customWidth="1"/>
    <col min="13306" max="13306" width="14.375" style="95" customWidth="1"/>
    <col min="13307" max="13307" width="12.75" style="95" customWidth="1"/>
    <col min="13308" max="13308" width="13.875" style="95" customWidth="1"/>
    <col min="13309" max="13309" width="14.375" style="95" customWidth="1"/>
    <col min="13310" max="13310" width="12.75" style="95" customWidth="1"/>
    <col min="13311" max="13311" width="13.875" style="95" customWidth="1"/>
    <col min="13312" max="13312" width="14.375" style="95" customWidth="1"/>
    <col min="13313" max="13313" width="12.75" style="95" customWidth="1"/>
    <col min="13314" max="13316" width="7.375" style="95" customWidth="1"/>
    <col min="13317" max="13317" width="10.75" style="95" customWidth="1"/>
    <col min="13318" max="13550" width="9.125" style="95"/>
    <col min="13551" max="13551" width="6.625" style="95" customWidth="1"/>
    <col min="13552" max="13552" width="11.375" style="95" customWidth="1"/>
    <col min="13553" max="13553" width="6.875" style="95" customWidth="1"/>
    <col min="13554" max="13554" width="16.375" style="95" customWidth="1"/>
    <col min="13555" max="13555" width="14.125" style="95" customWidth="1"/>
    <col min="13556" max="13556" width="5.375" style="95" customWidth="1"/>
    <col min="13557" max="13557" width="44.875" style="95" customWidth="1"/>
    <col min="13558" max="13558" width="7.25" style="95" customWidth="1"/>
    <col min="13559" max="13559" width="6.375" style="95" customWidth="1"/>
    <col min="13560" max="13560" width="11.875" style="95" customWidth="1"/>
    <col min="13561" max="13561" width="14.625" style="95" customWidth="1"/>
    <col min="13562" max="13562" width="14.375" style="95" customWidth="1"/>
    <col min="13563" max="13563" width="12.75" style="95" customWidth="1"/>
    <col min="13564" max="13564" width="13.875" style="95" customWidth="1"/>
    <col min="13565" max="13565" width="14.375" style="95" customWidth="1"/>
    <col min="13566" max="13566" width="12.75" style="95" customWidth="1"/>
    <col min="13567" max="13567" width="13.875" style="95" customWidth="1"/>
    <col min="13568" max="13568" width="14.375" style="95" customWidth="1"/>
    <col min="13569" max="13569" width="12.75" style="95" customWidth="1"/>
    <col min="13570" max="13572" width="7.375" style="95" customWidth="1"/>
    <col min="13573" max="13573" width="10.75" style="95" customWidth="1"/>
    <col min="13574" max="13806" width="9.125" style="95"/>
    <col min="13807" max="13807" width="6.625" style="95" customWidth="1"/>
    <col min="13808" max="13808" width="11.375" style="95" customWidth="1"/>
    <col min="13809" max="13809" width="6.875" style="95" customWidth="1"/>
    <col min="13810" max="13810" width="16.375" style="95" customWidth="1"/>
    <col min="13811" max="13811" width="14.125" style="95" customWidth="1"/>
    <col min="13812" max="13812" width="5.375" style="95" customWidth="1"/>
    <col min="13813" max="13813" width="44.875" style="95" customWidth="1"/>
    <col min="13814" max="13814" width="7.25" style="95" customWidth="1"/>
    <col min="13815" max="13815" width="6.375" style="95" customWidth="1"/>
    <col min="13816" max="13816" width="11.875" style="95" customWidth="1"/>
    <col min="13817" max="13817" width="14.625" style="95" customWidth="1"/>
    <col min="13818" max="13818" width="14.375" style="95" customWidth="1"/>
    <col min="13819" max="13819" width="12.75" style="95" customWidth="1"/>
    <col min="13820" max="13820" width="13.875" style="95" customWidth="1"/>
    <col min="13821" max="13821" width="14.375" style="95" customWidth="1"/>
    <col min="13822" max="13822" width="12.75" style="95" customWidth="1"/>
    <col min="13823" max="13823" width="13.875" style="95" customWidth="1"/>
    <col min="13824" max="13824" width="14.375" style="95" customWidth="1"/>
    <col min="13825" max="13825" width="12.75" style="95" customWidth="1"/>
    <col min="13826" max="13828" width="7.375" style="95" customWidth="1"/>
    <col min="13829" max="13829" width="10.75" style="95" customWidth="1"/>
    <col min="13830" max="14062" width="9.125" style="95"/>
    <col min="14063" max="14063" width="6.625" style="95" customWidth="1"/>
    <col min="14064" max="14064" width="11.375" style="95" customWidth="1"/>
    <col min="14065" max="14065" width="6.875" style="95" customWidth="1"/>
    <col min="14066" max="14066" width="16.375" style="95" customWidth="1"/>
    <col min="14067" max="14067" width="14.125" style="95" customWidth="1"/>
    <col min="14068" max="14068" width="5.375" style="95" customWidth="1"/>
    <col min="14069" max="14069" width="44.875" style="95" customWidth="1"/>
    <col min="14070" max="14070" width="7.25" style="95" customWidth="1"/>
    <col min="14071" max="14071" width="6.375" style="95" customWidth="1"/>
    <col min="14072" max="14072" width="11.875" style="95" customWidth="1"/>
    <col min="14073" max="14073" width="14.625" style="95" customWidth="1"/>
    <col min="14074" max="14074" width="14.375" style="95" customWidth="1"/>
    <col min="14075" max="14075" width="12.75" style="95" customWidth="1"/>
    <col min="14076" max="14076" width="13.875" style="95" customWidth="1"/>
    <col min="14077" max="14077" width="14.375" style="95" customWidth="1"/>
    <col min="14078" max="14078" width="12.75" style="95" customWidth="1"/>
    <col min="14079" max="14079" width="13.875" style="95" customWidth="1"/>
    <col min="14080" max="14080" width="14.375" style="95" customWidth="1"/>
    <col min="14081" max="14081" width="12.75" style="95" customWidth="1"/>
    <col min="14082" max="14084" width="7.375" style="95" customWidth="1"/>
    <col min="14085" max="14085" width="10.75" style="95" customWidth="1"/>
    <col min="14086" max="14318" width="9.125" style="95"/>
    <col min="14319" max="14319" width="6.625" style="95" customWidth="1"/>
    <col min="14320" max="14320" width="11.375" style="95" customWidth="1"/>
    <col min="14321" max="14321" width="6.875" style="95" customWidth="1"/>
    <col min="14322" max="14322" width="16.375" style="95" customWidth="1"/>
    <col min="14323" max="14323" width="14.125" style="95" customWidth="1"/>
    <col min="14324" max="14324" width="5.375" style="95" customWidth="1"/>
    <col min="14325" max="14325" width="44.875" style="95" customWidth="1"/>
    <col min="14326" max="14326" width="7.25" style="95" customWidth="1"/>
    <col min="14327" max="14327" width="6.375" style="95" customWidth="1"/>
    <col min="14328" max="14328" width="11.875" style="95" customWidth="1"/>
    <col min="14329" max="14329" width="14.625" style="95" customWidth="1"/>
    <col min="14330" max="14330" width="14.375" style="95" customWidth="1"/>
    <col min="14331" max="14331" width="12.75" style="95" customWidth="1"/>
    <col min="14332" max="14332" width="13.875" style="95" customWidth="1"/>
    <col min="14333" max="14333" width="14.375" style="95" customWidth="1"/>
    <col min="14334" max="14334" width="12.75" style="95" customWidth="1"/>
    <col min="14335" max="14335" width="13.875" style="95" customWidth="1"/>
    <col min="14336" max="14336" width="14.375" style="95" customWidth="1"/>
    <col min="14337" max="14337" width="12.75" style="95" customWidth="1"/>
    <col min="14338" max="14340" width="7.375" style="95" customWidth="1"/>
    <col min="14341" max="14341" width="10.75" style="95" customWidth="1"/>
    <col min="14342" max="14574" width="9.125" style="95"/>
    <col min="14575" max="14575" width="6.625" style="95" customWidth="1"/>
    <col min="14576" max="14576" width="11.375" style="95" customWidth="1"/>
    <col min="14577" max="14577" width="6.875" style="95" customWidth="1"/>
    <col min="14578" max="14578" width="16.375" style="95" customWidth="1"/>
    <col min="14579" max="14579" width="14.125" style="95" customWidth="1"/>
    <col min="14580" max="14580" width="5.375" style="95" customWidth="1"/>
    <col min="14581" max="14581" width="44.875" style="95" customWidth="1"/>
    <col min="14582" max="14582" width="7.25" style="95" customWidth="1"/>
    <col min="14583" max="14583" width="6.375" style="95" customWidth="1"/>
    <col min="14584" max="14584" width="11.875" style="95" customWidth="1"/>
    <col min="14585" max="14585" width="14.625" style="95" customWidth="1"/>
    <col min="14586" max="14586" width="14.375" style="95" customWidth="1"/>
    <col min="14587" max="14587" width="12.75" style="95" customWidth="1"/>
    <col min="14588" max="14588" width="13.875" style="95" customWidth="1"/>
    <col min="14589" max="14589" width="14.375" style="95" customWidth="1"/>
    <col min="14590" max="14590" width="12.75" style="95" customWidth="1"/>
    <col min="14591" max="14591" width="13.875" style="95" customWidth="1"/>
    <col min="14592" max="14592" width="14.375" style="95" customWidth="1"/>
    <col min="14593" max="14593" width="12.75" style="95" customWidth="1"/>
    <col min="14594" max="14596" width="7.375" style="95" customWidth="1"/>
    <col min="14597" max="14597" width="10.75" style="95" customWidth="1"/>
    <col min="14598" max="14830" width="9.125" style="95"/>
    <col min="14831" max="14831" width="6.625" style="95" customWidth="1"/>
    <col min="14832" max="14832" width="11.375" style="95" customWidth="1"/>
    <col min="14833" max="14833" width="6.875" style="95" customWidth="1"/>
    <col min="14834" max="14834" width="16.375" style="95" customWidth="1"/>
    <col min="14835" max="14835" width="14.125" style="95" customWidth="1"/>
    <col min="14836" max="14836" width="5.375" style="95" customWidth="1"/>
    <col min="14837" max="14837" width="44.875" style="95" customWidth="1"/>
    <col min="14838" max="14838" width="7.25" style="95" customWidth="1"/>
    <col min="14839" max="14839" width="6.375" style="95" customWidth="1"/>
    <col min="14840" max="14840" width="11.875" style="95" customWidth="1"/>
    <col min="14841" max="14841" width="14.625" style="95" customWidth="1"/>
    <col min="14842" max="14842" width="14.375" style="95" customWidth="1"/>
    <col min="14843" max="14843" width="12.75" style="95" customWidth="1"/>
    <col min="14844" max="14844" width="13.875" style="95" customWidth="1"/>
    <col min="14845" max="14845" width="14.375" style="95" customWidth="1"/>
    <col min="14846" max="14846" width="12.75" style="95" customWidth="1"/>
    <col min="14847" max="14847" width="13.875" style="95" customWidth="1"/>
    <col min="14848" max="14848" width="14.375" style="95" customWidth="1"/>
    <col min="14849" max="14849" width="12.75" style="95" customWidth="1"/>
    <col min="14850" max="14852" width="7.375" style="95" customWidth="1"/>
    <col min="14853" max="14853" width="10.75" style="95" customWidth="1"/>
    <col min="14854" max="15086" width="9.125" style="95"/>
    <col min="15087" max="15087" width="6.625" style="95" customWidth="1"/>
    <col min="15088" max="15088" width="11.375" style="95" customWidth="1"/>
    <col min="15089" max="15089" width="6.875" style="95" customWidth="1"/>
    <col min="15090" max="15090" width="16.375" style="95" customWidth="1"/>
    <col min="15091" max="15091" width="14.125" style="95" customWidth="1"/>
    <col min="15092" max="15092" width="5.375" style="95" customWidth="1"/>
    <col min="15093" max="15093" width="44.875" style="95" customWidth="1"/>
    <col min="15094" max="15094" width="7.25" style="95" customWidth="1"/>
    <col min="15095" max="15095" width="6.375" style="95" customWidth="1"/>
    <col min="15096" max="15096" width="11.875" style="95" customWidth="1"/>
    <col min="15097" max="15097" width="14.625" style="95" customWidth="1"/>
    <col min="15098" max="15098" width="14.375" style="95" customWidth="1"/>
    <col min="15099" max="15099" width="12.75" style="95" customWidth="1"/>
    <col min="15100" max="15100" width="13.875" style="95" customWidth="1"/>
    <col min="15101" max="15101" width="14.375" style="95" customWidth="1"/>
    <col min="15102" max="15102" width="12.75" style="95" customWidth="1"/>
    <col min="15103" max="15103" width="13.875" style="95" customWidth="1"/>
    <col min="15104" max="15104" width="14.375" style="95" customWidth="1"/>
    <col min="15105" max="15105" width="12.75" style="95" customWidth="1"/>
    <col min="15106" max="15108" width="7.375" style="95" customWidth="1"/>
    <col min="15109" max="15109" width="10.75" style="95" customWidth="1"/>
    <col min="15110" max="15342" width="9.125" style="95"/>
    <col min="15343" max="15343" width="6.625" style="95" customWidth="1"/>
    <col min="15344" max="15344" width="11.375" style="95" customWidth="1"/>
    <col min="15345" max="15345" width="6.875" style="95" customWidth="1"/>
    <col min="15346" max="15346" width="16.375" style="95" customWidth="1"/>
    <col min="15347" max="15347" width="14.125" style="95" customWidth="1"/>
    <col min="15348" max="15348" width="5.375" style="95" customWidth="1"/>
    <col min="15349" max="15349" width="44.875" style="95" customWidth="1"/>
    <col min="15350" max="15350" width="7.25" style="95" customWidth="1"/>
    <col min="15351" max="15351" width="6.375" style="95" customWidth="1"/>
    <col min="15352" max="15352" width="11.875" style="95" customWidth="1"/>
    <col min="15353" max="15353" width="14.625" style="95" customWidth="1"/>
    <col min="15354" max="15354" width="14.375" style="95" customWidth="1"/>
    <col min="15355" max="15355" width="12.75" style="95" customWidth="1"/>
    <col min="15356" max="15356" width="13.875" style="95" customWidth="1"/>
    <col min="15357" max="15357" width="14.375" style="95" customWidth="1"/>
    <col min="15358" max="15358" width="12.75" style="95" customWidth="1"/>
    <col min="15359" max="15359" width="13.875" style="95" customWidth="1"/>
    <col min="15360" max="15360" width="14.375" style="95" customWidth="1"/>
    <col min="15361" max="15361" width="12.75" style="95" customWidth="1"/>
    <col min="15362" max="15364" width="7.375" style="95" customWidth="1"/>
    <col min="15365" max="15365" width="10.75" style="95" customWidth="1"/>
    <col min="15366" max="15598" width="9.125" style="95"/>
    <col min="15599" max="15599" width="6.625" style="95" customWidth="1"/>
    <col min="15600" max="15600" width="11.375" style="95" customWidth="1"/>
    <col min="15601" max="15601" width="6.875" style="95" customWidth="1"/>
    <col min="15602" max="15602" width="16.375" style="95" customWidth="1"/>
    <col min="15603" max="15603" width="14.125" style="95" customWidth="1"/>
    <col min="15604" max="15604" width="5.375" style="95" customWidth="1"/>
    <col min="15605" max="15605" width="44.875" style="95" customWidth="1"/>
    <col min="15606" max="15606" width="7.25" style="95" customWidth="1"/>
    <col min="15607" max="15607" width="6.375" style="95" customWidth="1"/>
    <col min="15608" max="15608" width="11.875" style="95" customWidth="1"/>
    <col min="15609" max="15609" width="14.625" style="95" customWidth="1"/>
    <col min="15610" max="15610" width="14.375" style="95" customWidth="1"/>
    <col min="15611" max="15611" width="12.75" style="95" customWidth="1"/>
    <col min="15612" max="15612" width="13.875" style="95" customWidth="1"/>
    <col min="15613" max="15613" width="14.375" style="95" customWidth="1"/>
    <col min="15614" max="15614" width="12.75" style="95" customWidth="1"/>
    <col min="15615" max="15615" width="13.875" style="95" customWidth="1"/>
    <col min="15616" max="15616" width="14.375" style="95" customWidth="1"/>
    <col min="15617" max="15617" width="12.75" style="95" customWidth="1"/>
    <col min="15618" max="15620" width="7.375" style="95" customWidth="1"/>
    <col min="15621" max="15621" width="10.75" style="95" customWidth="1"/>
    <col min="15622" max="15854" width="9.125" style="95"/>
    <col min="15855" max="15855" width="6.625" style="95" customWidth="1"/>
    <col min="15856" max="15856" width="11.375" style="95" customWidth="1"/>
    <col min="15857" max="15857" width="6.875" style="95" customWidth="1"/>
    <col min="15858" max="15858" width="16.375" style="95" customWidth="1"/>
    <col min="15859" max="15859" width="14.125" style="95" customWidth="1"/>
    <col min="15860" max="15860" width="5.375" style="95" customWidth="1"/>
    <col min="15861" max="15861" width="44.875" style="95" customWidth="1"/>
    <col min="15862" max="15862" width="7.25" style="95" customWidth="1"/>
    <col min="15863" max="15863" width="6.375" style="95" customWidth="1"/>
    <col min="15864" max="15864" width="11.875" style="95" customWidth="1"/>
    <col min="15865" max="15865" width="14.625" style="95" customWidth="1"/>
    <col min="15866" max="15866" width="14.375" style="95" customWidth="1"/>
    <col min="15867" max="15867" width="12.75" style="95" customWidth="1"/>
    <col min="15868" max="15868" width="13.875" style="95" customWidth="1"/>
    <col min="15869" max="15869" width="14.375" style="95" customWidth="1"/>
    <col min="15870" max="15870" width="12.75" style="95" customWidth="1"/>
    <col min="15871" max="15871" width="13.875" style="95" customWidth="1"/>
    <col min="15872" max="15872" width="14.375" style="95" customWidth="1"/>
    <col min="15873" max="15873" width="12.75" style="95" customWidth="1"/>
    <col min="15874" max="15876" width="7.375" style="95" customWidth="1"/>
    <col min="15877" max="15877" width="10.75" style="95" customWidth="1"/>
    <col min="15878" max="16110" width="9.125" style="95"/>
    <col min="16111" max="16111" width="6.625" style="95" customWidth="1"/>
    <col min="16112" max="16112" width="11.375" style="95" customWidth="1"/>
    <col min="16113" max="16113" width="6.875" style="95" customWidth="1"/>
    <col min="16114" max="16114" width="16.375" style="95" customWidth="1"/>
    <col min="16115" max="16115" width="14.125" style="95" customWidth="1"/>
    <col min="16116" max="16116" width="5.375" style="95" customWidth="1"/>
    <col min="16117" max="16117" width="44.875" style="95" customWidth="1"/>
    <col min="16118" max="16118" width="7.25" style="95" customWidth="1"/>
    <col min="16119" max="16119" width="6.375" style="95" customWidth="1"/>
    <col min="16120" max="16120" width="11.875" style="95" customWidth="1"/>
    <col min="16121" max="16121" width="14.625" style="95" customWidth="1"/>
    <col min="16122" max="16122" width="14.375" style="95" customWidth="1"/>
    <col min="16123" max="16123" width="12.75" style="95" customWidth="1"/>
    <col min="16124" max="16124" width="13.875" style="95" customWidth="1"/>
    <col min="16125" max="16125" width="14.375" style="95" customWidth="1"/>
    <col min="16126" max="16126" width="12.75" style="95" customWidth="1"/>
    <col min="16127" max="16127" width="13.875" style="95" customWidth="1"/>
    <col min="16128" max="16128" width="14.375" style="95" customWidth="1"/>
    <col min="16129" max="16129" width="12.75" style="95" customWidth="1"/>
    <col min="16130" max="16132" width="7.375" style="95" customWidth="1"/>
    <col min="16133" max="16133" width="10.75" style="95" customWidth="1"/>
    <col min="16134" max="16383" width="9.125" style="95"/>
    <col min="16384" max="16384" width="9.125" style="95" customWidth="1"/>
  </cols>
  <sheetData>
    <row r="1" spans="1:18" x14ac:dyDescent="0.55000000000000004">
      <c r="A1" s="427" t="s">
        <v>595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91" t="s">
        <v>596</v>
      </c>
      <c r="N1" s="92"/>
      <c r="O1" s="92"/>
      <c r="P1" s="92"/>
    </row>
    <row r="2" spans="1:18" ht="24" customHeight="1" x14ac:dyDescent="0.55000000000000004">
      <c r="A2" s="428" t="s">
        <v>3370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96"/>
      <c r="N2" s="97"/>
      <c r="O2" s="97"/>
      <c r="P2" s="97"/>
    </row>
    <row r="3" spans="1:18" s="98" customFormat="1" ht="36.75" customHeight="1" x14ac:dyDescent="0.2">
      <c r="A3" s="420" t="s">
        <v>63</v>
      </c>
      <c r="B3" s="420" t="s">
        <v>161</v>
      </c>
      <c r="C3" s="420" t="s">
        <v>162</v>
      </c>
      <c r="D3" s="420" t="s">
        <v>163</v>
      </c>
      <c r="E3" s="420" t="s">
        <v>75</v>
      </c>
      <c r="F3" s="420" t="s">
        <v>164</v>
      </c>
      <c r="G3" s="420" t="s">
        <v>165</v>
      </c>
      <c r="H3" s="422" t="s">
        <v>166</v>
      </c>
      <c r="I3" s="420" t="s">
        <v>167</v>
      </c>
      <c r="J3" s="417" t="s">
        <v>168</v>
      </c>
      <c r="K3" s="418" t="s">
        <v>169</v>
      </c>
      <c r="L3" s="408" t="s">
        <v>591</v>
      </c>
      <c r="M3" s="408" t="s">
        <v>10</v>
      </c>
      <c r="N3" s="405" t="s">
        <v>170</v>
      </c>
      <c r="O3" s="406"/>
      <c r="P3" s="407"/>
      <c r="Q3" s="410" t="s">
        <v>11</v>
      </c>
      <c r="R3" s="404" t="s">
        <v>594</v>
      </c>
    </row>
    <row r="4" spans="1:18" s="98" customFormat="1" ht="48" x14ac:dyDescent="0.2">
      <c r="A4" s="421"/>
      <c r="B4" s="421"/>
      <c r="C4" s="421"/>
      <c r="D4" s="421"/>
      <c r="E4" s="421"/>
      <c r="F4" s="421"/>
      <c r="G4" s="421"/>
      <c r="H4" s="423"/>
      <c r="I4" s="421"/>
      <c r="J4" s="417"/>
      <c r="K4" s="419"/>
      <c r="L4" s="409"/>
      <c r="M4" s="409"/>
      <c r="N4" s="99" t="s">
        <v>171</v>
      </c>
      <c r="O4" s="99" t="s">
        <v>172</v>
      </c>
      <c r="P4" s="99" t="s">
        <v>65</v>
      </c>
      <c r="Q4" s="410"/>
      <c r="R4" s="404"/>
    </row>
    <row r="5" spans="1:18" ht="24" customHeight="1" x14ac:dyDescent="0.55000000000000004">
      <c r="A5" s="100">
        <v>1</v>
      </c>
      <c r="B5" s="101" t="s">
        <v>57</v>
      </c>
      <c r="C5" s="101" t="s">
        <v>173</v>
      </c>
      <c r="D5" s="101" t="s">
        <v>1418</v>
      </c>
      <c r="E5" s="101" t="s">
        <v>174</v>
      </c>
      <c r="F5" s="101" t="s">
        <v>175</v>
      </c>
      <c r="G5" s="101" t="s">
        <v>176</v>
      </c>
      <c r="H5" s="102"/>
      <c r="I5" s="100"/>
      <c r="J5" s="103"/>
      <c r="K5" s="104"/>
      <c r="L5" s="105"/>
      <c r="M5" s="105"/>
      <c r="N5" s="101"/>
      <c r="O5" s="101"/>
      <c r="P5" s="101"/>
    </row>
    <row r="6" spans="1:18" ht="24" customHeight="1" x14ac:dyDescent="0.55000000000000004">
      <c r="A6" s="100">
        <v>2</v>
      </c>
      <c r="B6" s="101" t="s">
        <v>57</v>
      </c>
      <c r="C6" s="101" t="s">
        <v>177</v>
      </c>
      <c r="D6" s="101" t="s">
        <v>1418</v>
      </c>
      <c r="E6" s="101" t="s">
        <v>174</v>
      </c>
      <c r="F6" s="101" t="s">
        <v>178</v>
      </c>
      <c r="G6" s="101" t="s">
        <v>1432</v>
      </c>
      <c r="H6" s="102">
        <v>8185</v>
      </c>
      <c r="I6" s="100">
        <v>5</v>
      </c>
      <c r="J6" s="103">
        <f>บึงกาฬ!F10</f>
        <v>1574062.38</v>
      </c>
      <c r="K6" s="104">
        <f>บึงกาฬ!AL10</f>
        <v>1146951.8</v>
      </c>
      <c r="L6" s="105">
        <f>บึงกาฬ!AM10</f>
        <v>1830498.09</v>
      </c>
      <c r="M6" s="105">
        <f>บึงกาฬ!AN10</f>
        <v>1744624.54</v>
      </c>
      <c r="N6" s="101"/>
      <c r="O6" s="101"/>
      <c r="P6" s="101"/>
      <c r="Q6" s="93">
        <f>L6-M6</f>
        <v>85873.550000000047</v>
      </c>
      <c r="R6" s="94">
        <f>L6/H6</f>
        <v>223.64057299938915</v>
      </c>
    </row>
    <row r="7" spans="1:18" ht="24" customHeight="1" x14ac:dyDescent="0.55000000000000004">
      <c r="A7" s="100">
        <v>3</v>
      </c>
      <c r="B7" s="101" t="s">
        <v>57</v>
      </c>
      <c r="C7" s="101" t="s">
        <v>180</v>
      </c>
      <c r="D7" s="101" t="s">
        <v>1418</v>
      </c>
      <c r="E7" s="101" t="s">
        <v>174</v>
      </c>
      <c r="F7" s="101" t="s">
        <v>178</v>
      </c>
      <c r="G7" s="101" t="s">
        <v>181</v>
      </c>
      <c r="H7" s="102">
        <v>4332</v>
      </c>
      <c r="I7" s="100">
        <v>3</v>
      </c>
      <c r="J7" s="103">
        <f>บึงกาฬ!F11</f>
        <v>255347.14</v>
      </c>
      <c r="K7" s="104">
        <f>บึงกาฬ!AL11</f>
        <v>288426.06000000006</v>
      </c>
      <c r="L7" s="105">
        <f>บึงกาฬ!AM11</f>
        <v>1479420.73</v>
      </c>
      <c r="M7" s="105">
        <f>บึงกาฬ!AN11</f>
        <v>1202548.47</v>
      </c>
      <c r="N7" s="101"/>
      <c r="O7" s="101"/>
      <c r="P7" s="101"/>
      <c r="Q7" s="93">
        <f t="shared" ref="Q7:Q70" si="0">L7-M7</f>
        <v>276872.26</v>
      </c>
      <c r="R7" s="94">
        <f t="shared" ref="R7:R70" si="1">L7/H7</f>
        <v>341.50986380424746</v>
      </c>
    </row>
    <row r="8" spans="1:18" ht="24" customHeight="1" x14ac:dyDescent="0.55000000000000004">
      <c r="A8" s="100">
        <v>4</v>
      </c>
      <c r="B8" s="101" t="s">
        <v>57</v>
      </c>
      <c r="C8" s="101" t="s">
        <v>182</v>
      </c>
      <c r="D8" s="101" t="s">
        <v>1418</v>
      </c>
      <c r="E8" s="101" t="s">
        <v>174</v>
      </c>
      <c r="F8" s="101" t="s">
        <v>178</v>
      </c>
      <c r="G8" s="101" t="s">
        <v>183</v>
      </c>
      <c r="H8" s="102">
        <v>2987</v>
      </c>
      <c r="I8" s="100">
        <v>2</v>
      </c>
      <c r="J8" s="103">
        <f>บึงกาฬ!F12</f>
        <v>661400.61</v>
      </c>
      <c r="K8" s="104">
        <f>บึงกาฬ!AL12</f>
        <v>577104.9</v>
      </c>
      <c r="L8" s="105">
        <f>บึงกาฬ!AM12</f>
        <v>1570335.26</v>
      </c>
      <c r="M8" s="105">
        <f>บึงกาฬ!AN12</f>
        <v>1767856.71</v>
      </c>
      <c r="N8" s="101"/>
      <c r="O8" s="101"/>
      <c r="P8" s="101"/>
      <c r="Q8" s="93">
        <f t="shared" si="0"/>
        <v>-197521.44999999995</v>
      </c>
      <c r="R8" s="94">
        <f t="shared" si="1"/>
        <v>525.72322062269836</v>
      </c>
    </row>
    <row r="9" spans="1:18" ht="24" customHeight="1" x14ac:dyDescent="0.55000000000000004">
      <c r="A9" s="100">
        <v>5</v>
      </c>
      <c r="B9" s="101" t="s">
        <v>57</v>
      </c>
      <c r="C9" s="101" t="s">
        <v>184</v>
      </c>
      <c r="D9" s="101" t="s">
        <v>1418</v>
      </c>
      <c r="E9" s="101" t="s">
        <v>174</v>
      </c>
      <c r="F9" s="101" t="s">
        <v>178</v>
      </c>
      <c r="G9" s="101" t="s">
        <v>185</v>
      </c>
      <c r="H9" s="102">
        <v>2269</v>
      </c>
      <c r="I9" s="100">
        <v>2</v>
      </c>
      <c r="J9" s="103">
        <f>บึงกาฬ!F13</f>
        <v>1285315.21</v>
      </c>
      <c r="K9" s="104">
        <f>บึงกาฬ!AL13</f>
        <v>1280121.3800000001</v>
      </c>
      <c r="L9" s="105">
        <f>บึงกาฬ!AM13</f>
        <v>958096.39</v>
      </c>
      <c r="M9" s="105">
        <f>บึงกาฬ!AN13</f>
        <v>1184850.0900000001</v>
      </c>
      <c r="N9" s="101"/>
      <c r="O9" s="101"/>
      <c r="P9" s="101"/>
      <c r="Q9" s="93">
        <f t="shared" si="0"/>
        <v>-226753.70000000007</v>
      </c>
      <c r="R9" s="94">
        <f t="shared" si="1"/>
        <v>422.254909651829</v>
      </c>
    </row>
    <row r="10" spans="1:18" ht="24" customHeight="1" x14ac:dyDescent="0.55000000000000004">
      <c r="A10" s="100">
        <v>6</v>
      </c>
      <c r="B10" s="101" t="s">
        <v>57</v>
      </c>
      <c r="C10" s="101" t="s">
        <v>186</v>
      </c>
      <c r="D10" s="101" t="s">
        <v>1418</v>
      </c>
      <c r="E10" s="101" t="s">
        <v>174</v>
      </c>
      <c r="F10" s="101" t="s">
        <v>178</v>
      </c>
      <c r="G10" s="101" t="s">
        <v>187</v>
      </c>
      <c r="H10" s="102">
        <v>6836</v>
      </c>
      <c r="I10" s="100">
        <v>5</v>
      </c>
      <c r="J10" s="103">
        <f>บึงกาฬ!F14</f>
        <v>859888.09</v>
      </c>
      <c r="K10" s="104">
        <f>บึงกาฬ!AL14</f>
        <v>750650.19</v>
      </c>
      <c r="L10" s="105">
        <f>บึงกาฬ!AM14</f>
        <v>1559023.33</v>
      </c>
      <c r="M10" s="105">
        <f>บึงกาฬ!AN14</f>
        <v>1882907.24</v>
      </c>
      <c r="N10" s="101"/>
      <c r="O10" s="101"/>
      <c r="P10" s="101"/>
      <c r="Q10" s="93">
        <f t="shared" si="0"/>
        <v>-323883.90999999992</v>
      </c>
      <c r="R10" s="94">
        <f t="shared" si="1"/>
        <v>228.06075629022823</v>
      </c>
    </row>
    <row r="11" spans="1:18" ht="24" customHeight="1" x14ac:dyDescent="0.55000000000000004">
      <c r="A11" s="100">
        <v>7</v>
      </c>
      <c r="B11" s="101" t="s">
        <v>57</v>
      </c>
      <c r="C11" s="101" t="s">
        <v>188</v>
      </c>
      <c r="D11" s="101" t="s">
        <v>1418</v>
      </c>
      <c r="E11" s="101" t="s">
        <v>174</v>
      </c>
      <c r="F11" s="101" t="s">
        <v>178</v>
      </c>
      <c r="G11" s="101" t="s">
        <v>189</v>
      </c>
      <c r="H11" s="102">
        <v>5382</v>
      </c>
      <c r="I11" s="100">
        <v>4</v>
      </c>
      <c r="J11" s="103">
        <f>บึงกาฬ!F15</f>
        <v>945057.62</v>
      </c>
      <c r="K11" s="104">
        <f>บึงกาฬ!AL15</f>
        <v>1152913.6299999999</v>
      </c>
      <c r="L11" s="105">
        <f>บึงกาฬ!AM15</f>
        <v>1188499.03</v>
      </c>
      <c r="M11" s="105">
        <f>บึงกาฬ!AN15</f>
        <v>1284932.8600000001</v>
      </c>
      <c r="N11" s="101"/>
      <c r="O11" s="101"/>
      <c r="P11" s="101"/>
      <c r="Q11" s="93">
        <f t="shared" si="0"/>
        <v>-96433.830000000075</v>
      </c>
      <c r="R11" s="94">
        <f t="shared" si="1"/>
        <v>220.82850798959495</v>
      </c>
    </row>
    <row r="12" spans="1:18" ht="24" customHeight="1" x14ac:dyDescent="0.55000000000000004">
      <c r="A12" s="100">
        <v>8</v>
      </c>
      <c r="B12" s="101" t="s">
        <v>57</v>
      </c>
      <c r="C12" s="101" t="s">
        <v>190</v>
      </c>
      <c r="D12" s="101" t="s">
        <v>1418</v>
      </c>
      <c r="E12" s="101" t="s">
        <v>174</v>
      </c>
      <c r="F12" s="101" t="s">
        <v>178</v>
      </c>
      <c r="G12" s="101" t="s">
        <v>191</v>
      </c>
      <c r="H12" s="102">
        <v>5561</v>
      </c>
      <c r="I12" s="100">
        <v>4</v>
      </c>
      <c r="J12" s="103">
        <f>บึงกาฬ!F16</f>
        <v>601587.01</v>
      </c>
      <c r="K12" s="104">
        <f>บึงกาฬ!AL16</f>
        <v>531553.32000000007</v>
      </c>
      <c r="L12" s="105">
        <f>บึงกาฬ!AM16</f>
        <v>1115792.8900000001</v>
      </c>
      <c r="M12" s="105">
        <f>บึงกาฬ!AN16</f>
        <v>1032876.75</v>
      </c>
      <c r="N12" s="101"/>
      <c r="O12" s="101"/>
      <c r="P12" s="101"/>
      <c r="Q12" s="93">
        <f t="shared" si="0"/>
        <v>82916.14000000013</v>
      </c>
      <c r="R12" s="94">
        <f t="shared" si="1"/>
        <v>200.646087034706</v>
      </c>
    </row>
    <row r="13" spans="1:18" ht="24" customHeight="1" x14ac:dyDescent="0.55000000000000004">
      <c r="A13" s="100">
        <v>9</v>
      </c>
      <c r="B13" s="101" t="s">
        <v>57</v>
      </c>
      <c r="C13" s="101" t="s">
        <v>192</v>
      </c>
      <c r="D13" s="101" t="s">
        <v>1418</v>
      </c>
      <c r="E13" s="101" t="s">
        <v>174</v>
      </c>
      <c r="F13" s="101" t="s">
        <v>178</v>
      </c>
      <c r="G13" s="101" t="s">
        <v>193</v>
      </c>
      <c r="H13" s="102">
        <v>3976</v>
      </c>
      <c r="I13" s="100">
        <v>3</v>
      </c>
      <c r="J13" s="103">
        <f>บึงกาฬ!F17</f>
        <v>335635.34</v>
      </c>
      <c r="K13" s="104">
        <f>บึงกาฬ!AL17</f>
        <v>190481.5</v>
      </c>
      <c r="L13" s="105">
        <f>บึงกาฬ!AM17</f>
        <v>1565511.3900000001</v>
      </c>
      <c r="M13" s="105">
        <f>บึงกาฬ!AN17</f>
        <v>1321814.55</v>
      </c>
      <c r="N13" s="101"/>
      <c r="O13" s="101"/>
      <c r="P13" s="101"/>
      <c r="Q13" s="93">
        <f t="shared" si="0"/>
        <v>243696.84000000008</v>
      </c>
      <c r="R13" s="94">
        <f t="shared" si="1"/>
        <v>393.74028923541249</v>
      </c>
    </row>
    <row r="14" spans="1:18" ht="24" customHeight="1" x14ac:dyDescent="0.55000000000000004">
      <c r="A14" s="100">
        <v>10</v>
      </c>
      <c r="B14" s="101" t="s">
        <v>57</v>
      </c>
      <c r="C14" s="101" t="s">
        <v>194</v>
      </c>
      <c r="D14" s="101" t="s">
        <v>1418</v>
      </c>
      <c r="E14" s="101" t="s">
        <v>174</v>
      </c>
      <c r="F14" s="101" t="s">
        <v>178</v>
      </c>
      <c r="G14" s="101" t="s">
        <v>195</v>
      </c>
      <c r="H14" s="102">
        <v>2661</v>
      </c>
      <c r="I14" s="100">
        <v>2</v>
      </c>
      <c r="J14" s="103">
        <f>บึงกาฬ!F18</f>
        <v>540513.31999999995</v>
      </c>
      <c r="K14" s="104">
        <f>บึงกาฬ!AL18</f>
        <v>520147.97</v>
      </c>
      <c r="L14" s="105">
        <f>บึงกาฬ!AM18</f>
        <v>672150.22</v>
      </c>
      <c r="M14" s="105">
        <f>บึงกาฬ!AN18</f>
        <v>787827.37</v>
      </c>
      <c r="N14" s="101"/>
      <c r="O14" s="101"/>
      <c r="P14" s="101"/>
      <c r="Q14" s="93">
        <f t="shared" si="0"/>
        <v>-115677.15000000002</v>
      </c>
      <c r="R14" s="94">
        <f t="shared" si="1"/>
        <v>252.59309282224726</v>
      </c>
    </row>
    <row r="15" spans="1:18" ht="24" customHeight="1" x14ac:dyDescent="0.55000000000000004">
      <c r="A15" s="100">
        <v>11</v>
      </c>
      <c r="B15" s="101" t="s">
        <v>57</v>
      </c>
      <c r="C15" s="101" t="s">
        <v>196</v>
      </c>
      <c r="D15" s="101" t="s">
        <v>1418</v>
      </c>
      <c r="E15" s="101" t="s">
        <v>174</v>
      </c>
      <c r="F15" s="101" t="s">
        <v>178</v>
      </c>
      <c r="G15" s="101" t="s">
        <v>197</v>
      </c>
      <c r="H15" s="102">
        <v>4126</v>
      </c>
      <c r="I15" s="100">
        <v>3</v>
      </c>
      <c r="J15" s="103">
        <f>บึงกาฬ!F19</f>
        <v>399139.13</v>
      </c>
      <c r="K15" s="104">
        <f>บึงกาฬ!AL19</f>
        <v>464713.80000000005</v>
      </c>
      <c r="L15" s="105">
        <f>บึงกาฬ!AM19</f>
        <v>1257426.1299999999</v>
      </c>
      <c r="M15" s="105">
        <f>บึงกาฬ!AN19</f>
        <v>1409542.44</v>
      </c>
      <c r="N15" s="101"/>
      <c r="O15" s="101"/>
      <c r="P15" s="101"/>
      <c r="Q15" s="93">
        <f t="shared" si="0"/>
        <v>-152116.31000000006</v>
      </c>
      <c r="R15" s="94">
        <f t="shared" si="1"/>
        <v>304.75669655841006</v>
      </c>
    </row>
    <row r="16" spans="1:18" ht="24" customHeight="1" x14ac:dyDescent="0.55000000000000004">
      <c r="A16" s="100">
        <v>12</v>
      </c>
      <c r="B16" s="101" t="s">
        <v>57</v>
      </c>
      <c r="C16" s="101" t="s">
        <v>198</v>
      </c>
      <c r="D16" s="101" t="s">
        <v>1418</v>
      </c>
      <c r="E16" s="101" t="s">
        <v>174</v>
      </c>
      <c r="F16" s="101" t="s">
        <v>178</v>
      </c>
      <c r="G16" s="101" t="s">
        <v>199</v>
      </c>
      <c r="H16" s="102">
        <v>7075</v>
      </c>
      <c r="I16" s="100">
        <v>5</v>
      </c>
      <c r="J16" s="103">
        <f>บึงกาฬ!F20</f>
        <v>1204854.93</v>
      </c>
      <c r="K16" s="104">
        <f>บึงกาฬ!AL20</f>
        <v>849352.95000000007</v>
      </c>
      <c r="L16" s="105">
        <f>บึงกาฬ!AM20</f>
        <v>1991756.4</v>
      </c>
      <c r="M16" s="105">
        <f>บึงกาฬ!AN20</f>
        <v>1831653.4</v>
      </c>
      <c r="N16" s="101"/>
      <c r="O16" s="101"/>
      <c r="P16" s="101"/>
      <c r="Q16" s="93">
        <f t="shared" si="0"/>
        <v>160103</v>
      </c>
      <c r="R16" s="94">
        <f t="shared" si="1"/>
        <v>281.52033922261484</v>
      </c>
    </row>
    <row r="17" spans="1:18" ht="24" customHeight="1" x14ac:dyDescent="0.55000000000000004">
      <c r="A17" s="100">
        <v>13</v>
      </c>
      <c r="B17" s="101" t="s">
        <v>57</v>
      </c>
      <c r="C17" s="101" t="s">
        <v>200</v>
      </c>
      <c r="D17" s="101" t="s">
        <v>1418</v>
      </c>
      <c r="E17" s="101" t="s">
        <v>174</v>
      </c>
      <c r="F17" s="101" t="s">
        <v>178</v>
      </c>
      <c r="G17" s="101" t="s">
        <v>201</v>
      </c>
      <c r="H17" s="102">
        <v>4195</v>
      </c>
      <c r="I17" s="100">
        <v>3</v>
      </c>
      <c r="J17" s="103">
        <f>บึงกาฬ!F21</f>
        <v>281931.65000000002</v>
      </c>
      <c r="K17" s="104">
        <f>บึงกาฬ!AL21</f>
        <v>329593.80000000005</v>
      </c>
      <c r="L17" s="105">
        <f>บึงกาฬ!AM21</f>
        <v>1185324.01</v>
      </c>
      <c r="M17" s="105">
        <f>บึงกาฬ!AN21</f>
        <v>1317896.1800000002</v>
      </c>
      <c r="N17" s="101"/>
      <c r="O17" s="101"/>
      <c r="P17" s="101"/>
      <c r="Q17" s="93">
        <f t="shared" si="0"/>
        <v>-132572.17000000016</v>
      </c>
      <c r="R17" s="94">
        <f t="shared" si="1"/>
        <v>282.55637902264601</v>
      </c>
    </row>
    <row r="18" spans="1:18" ht="24" customHeight="1" x14ac:dyDescent="0.55000000000000004">
      <c r="A18" s="100">
        <v>14</v>
      </c>
      <c r="B18" s="101" t="s">
        <v>57</v>
      </c>
      <c r="C18" s="101" t="s">
        <v>202</v>
      </c>
      <c r="D18" s="101" t="s">
        <v>1418</v>
      </c>
      <c r="E18" s="101" t="s">
        <v>174</v>
      </c>
      <c r="F18" s="101" t="s">
        <v>178</v>
      </c>
      <c r="G18" s="101" t="s">
        <v>203</v>
      </c>
      <c r="H18" s="102">
        <v>3963</v>
      </c>
      <c r="I18" s="100">
        <v>3</v>
      </c>
      <c r="J18" s="103">
        <f>บึงกาฬ!F22</f>
        <v>924405.65</v>
      </c>
      <c r="K18" s="104">
        <f>บึงกาฬ!AL22</f>
        <v>1106243.5299999998</v>
      </c>
      <c r="L18" s="105">
        <f>บึงกาฬ!AM22</f>
        <v>802014.46</v>
      </c>
      <c r="M18" s="105">
        <f>บึงกาฬ!AN22</f>
        <v>743120.58000000007</v>
      </c>
      <c r="N18" s="101"/>
      <c r="O18" s="101"/>
      <c r="P18" s="101"/>
      <c r="Q18" s="93">
        <f t="shared" si="0"/>
        <v>58893.879999999888</v>
      </c>
      <c r="R18" s="94">
        <f t="shared" si="1"/>
        <v>202.37558920010093</v>
      </c>
    </row>
    <row r="19" spans="1:18" ht="24" customHeight="1" x14ac:dyDescent="0.55000000000000004">
      <c r="A19" s="100">
        <v>15</v>
      </c>
      <c r="B19" s="101" t="s">
        <v>57</v>
      </c>
      <c r="C19" s="101" t="s">
        <v>204</v>
      </c>
      <c r="D19" s="101" t="s">
        <v>1418</v>
      </c>
      <c r="E19" s="101" t="s">
        <v>174</v>
      </c>
      <c r="F19" s="101" t="s">
        <v>178</v>
      </c>
      <c r="G19" s="101" t="s">
        <v>205</v>
      </c>
      <c r="H19" s="102">
        <v>1183</v>
      </c>
      <c r="I19" s="100">
        <v>1</v>
      </c>
      <c r="J19" s="103">
        <f>บึงกาฬ!F23</f>
        <v>565838.43999999994</v>
      </c>
      <c r="K19" s="104">
        <f>บึงกาฬ!AL23</f>
        <v>471599.34999999986</v>
      </c>
      <c r="L19" s="105">
        <f>บึงกาฬ!AM23</f>
        <v>898922.24</v>
      </c>
      <c r="M19" s="105">
        <f>บึงกาฬ!AN23</f>
        <v>895235.94</v>
      </c>
      <c r="N19" s="101"/>
      <c r="O19" s="101"/>
      <c r="P19" s="101"/>
      <c r="Q19" s="93">
        <f t="shared" si="0"/>
        <v>3686.3000000000466</v>
      </c>
      <c r="R19" s="94">
        <f t="shared" si="1"/>
        <v>759.86664412510561</v>
      </c>
    </row>
    <row r="20" spans="1:18" s="112" customFormat="1" ht="24" customHeight="1" x14ac:dyDescent="0.55000000000000004">
      <c r="A20" s="106">
        <v>1</v>
      </c>
      <c r="B20" s="107" t="s">
        <v>57</v>
      </c>
      <c r="C20" s="107"/>
      <c r="D20" s="107"/>
      <c r="E20" s="107" t="s">
        <v>75</v>
      </c>
      <c r="F20" s="107"/>
      <c r="G20" s="107" t="s">
        <v>206</v>
      </c>
      <c r="H20" s="108">
        <f>SUM(H5:H19)</f>
        <v>62731</v>
      </c>
      <c r="I20" s="106"/>
      <c r="J20" s="109">
        <f>SUM(J5:J19)</f>
        <v>10434976.52</v>
      </c>
      <c r="K20" s="109">
        <f>SUM(K5:K19)</f>
        <v>9659854.1799999997</v>
      </c>
      <c r="L20" s="109">
        <f>SUM(L5:L19)</f>
        <v>18074770.57</v>
      </c>
      <c r="M20" s="109">
        <f>SUM(M5:M19)</f>
        <v>18407687.120000001</v>
      </c>
      <c r="N20" s="107">
        <v>14</v>
      </c>
      <c r="O20" s="107">
        <v>14</v>
      </c>
      <c r="P20" s="107">
        <f>N20-O20</f>
        <v>0</v>
      </c>
      <c r="Q20" s="110">
        <f t="shared" si="0"/>
        <v>-332916.55000000075</v>
      </c>
      <c r="R20" s="111">
        <f>L20/H20</f>
        <v>288.13139548229742</v>
      </c>
    </row>
    <row r="21" spans="1:18" ht="24" customHeight="1" x14ac:dyDescent="0.55000000000000004">
      <c r="A21" s="100">
        <v>1</v>
      </c>
      <c r="B21" s="101" t="s">
        <v>57</v>
      </c>
      <c r="C21" s="101" t="s">
        <v>177</v>
      </c>
      <c r="D21" s="101" t="s">
        <v>92</v>
      </c>
      <c r="E21" s="101" t="s">
        <v>207</v>
      </c>
      <c r="F21" s="101" t="s">
        <v>208</v>
      </c>
      <c r="G21" s="101" t="s">
        <v>209</v>
      </c>
      <c r="H21" s="102"/>
      <c r="I21" s="100"/>
      <c r="J21" s="103"/>
      <c r="K21" s="104"/>
      <c r="L21" s="105"/>
      <c r="M21" s="105"/>
      <c r="N21" s="101"/>
      <c r="O21" s="101"/>
      <c r="P21" s="101"/>
    </row>
    <row r="22" spans="1:18" ht="24" customHeight="1" x14ac:dyDescent="0.55000000000000004">
      <c r="A22" s="100">
        <v>2</v>
      </c>
      <c r="B22" s="101" t="s">
        <v>57</v>
      </c>
      <c r="C22" s="101" t="s">
        <v>180</v>
      </c>
      <c r="D22" s="101" t="s">
        <v>92</v>
      </c>
      <c r="E22" s="101" t="s">
        <v>207</v>
      </c>
      <c r="F22" s="101" t="s">
        <v>178</v>
      </c>
      <c r="G22" s="101" t="s">
        <v>210</v>
      </c>
      <c r="H22" s="102">
        <v>6164</v>
      </c>
      <c r="I22" s="100">
        <v>5</v>
      </c>
      <c r="J22" s="103">
        <f>บึงกาฬ!F24</f>
        <v>137923.89000000001</v>
      </c>
      <c r="K22" s="104">
        <f>บึงกาฬ!AL24</f>
        <v>203063.44</v>
      </c>
      <c r="L22" s="105">
        <f>บึงกาฬ!AM24</f>
        <v>1363113</v>
      </c>
      <c r="M22" s="105">
        <f>บึงกาฬ!AN24</f>
        <v>1484309.29</v>
      </c>
      <c r="N22" s="101"/>
      <c r="O22" s="101"/>
      <c r="P22" s="101"/>
      <c r="Q22" s="93">
        <f t="shared" si="0"/>
        <v>-121196.29000000004</v>
      </c>
      <c r="R22" s="94">
        <f t="shared" si="1"/>
        <v>221.14097988319273</v>
      </c>
    </row>
    <row r="23" spans="1:18" ht="24" customHeight="1" x14ac:dyDescent="0.55000000000000004">
      <c r="A23" s="100">
        <v>3</v>
      </c>
      <c r="B23" s="101" t="s">
        <v>57</v>
      </c>
      <c r="C23" s="101" t="s">
        <v>182</v>
      </c>
      <c r="D23" s="101" t="s">
        <v>92</v>
      </c>
      <c r="E23" s="101" t="s">
        <v>207</v>
      </c>
      <c r="F23" s="101" t="s">
        <v>178</v>
      </c>
      <c r="G23" s="101" t="s">
        <v>211</v>
      </c>
      <c r="H23" s="102">
        <v>4337</v>
      </c>
      <c r="I23" s="100">
        <v>3</v>
      </c>
      <c r="J23" s="103">
        <f>บึงกาฬ!F25</f>
        <v>98992.35</v>
      </c>
      <c r="K23" s="104">
        <f>บึงกาฬ!AL25</f>
        <v>103170.53</v>
      </c>
      <c r="L23" s="105">
        <f>บึงกาฬ!AM25</f>
        <v>1279493.0899999999</v>
      </c>
      <c r="M23" s="105">
        <f>บึงกาฬ!AN25</f>
        <v>1485303.73</v>
      </c>
      <c r="N23" s="101"/>
      <c r="O23" s="101"/>
      <c r="P23" s="101"/>
      <c r="Q23" s="93">
        <f t="shared" si="0"/>
        <v>-205810.64000000013</v>
      </c>
      <c r="R23" s="94">
        <f t="shared" si="1"/>
        <v>295.0180055337791</v>
      </c>
    </row>
    <row r="24" spans="1:18" ht="24" customHeight="1" x14ac:dyDescent="0.55000000000000004">
      <c r="A24" s="100">
        <v>4</v>
      </c>
      <c r="B24" s="101" t="s">
        <v>57</v>
      </c>
      <c r="C24" s="101" t="s">
        <v>184</v>
      </c>
      <c r="D24" s="101" t="s">
        <v>92</v>
      </c>
      <c r="E24" s="101" t="s">
        <v>207</v>
      </c>
      <c r="F24" s="101" t="s">
        <v>178</v>
      </c>
      <c r="G24" s="101" t="s">
        <v>212</v>
      </c>
      <c r="H24" s="102">
        <v>3695</v>
      </c>
      <c r="I24" s="100">
        <v>3</v>
      </c>
      <c r="J24" s="103">
        <f>บึงกาฬ!F26</f>
        <v>58765.120000000003</v>
      </c>
      <c r="K24" s="104">
        <f>บึงกาฬ!AL26</f>
        <v>74289.09</v>
      </c>
      <c r="L24" s="105">
        <f>บึงกาฬ!AM26</f>
        <v>4437825.32</v>
      </c>
      <c r="M24" s="105">
        <f>บึงกาฬ!AN26</f>
        <v>820210.32000000007</v>
      </c>
      <c r="N24" s="101"/>
      <c r="O24" s="101"/>
      <c r="P24" s="101"/>
      <c r="Q24" s="93">
        <f t="shared" si="0"/>
        <v>3617615</v>
      </c>
      <c r="R24" s="94">
        <f t="shared" si="1"/>
        <v>1201.0352692828146</v>
      </c>
    </row>
    <row r="25" spans="1:18" ht="24" customHeight="1" x14ac:dyDescent="0.55000000000000004">
      <c r="A25" s="100">
        <v>5</v>
      </c>
      <c r="B25" s="101" t="s">
        <v>57</v>
      </c>
      <c r="C25" s="101" t="s">
        <v>186</v>
      </c>
      <c r="D25" s="101" t="s">
        <v>92</v>
      </c>
      <c r="E25" s="101" t="s">
        <v>207</v>
      </c>
      <c r="F25" s="101" t="s">
        <v>178</v>
      </c>
      <c r="G25" s="101" t="s">
        <v>213</v>
      </c>
      <c r="H25" s="102">
        <v>4281</v>
      </c>
      <c r="I25" s="100">
        <v>3</v>
      </c>
      <c r="J25" s="103">
        <f>บึงกาฬ!F27</f>
        <v>272800.39</v>
      </c>
      <c r="K25" s="104">
        <f>บึงกาฬ!AL27</f>
        <v>213521.40000000002</v>
      </c>
      <c r="L25" s="105">
        <f>บึงกาฬ!AM27</f>
        <v>1100166.17</v>
      </c>
      <c r="M25" s="105">
        <f>บึงกาฬ!AN27</f>
        <v>1199590.44</v>
      </c>
      <c r="N25" s="101"/>
      <c r="O25" s="101"/>
      <c r="P25" s="101"/>
      <c r="Q25" s="93">
        <f t="shared" si="0"/>
        <v>-99424.270000000019</v>
      </c>
      <c r="R25" s="94">
        <f t="shared" si="1"/>
        <v>256.98812660593319</v>
      </c>
    </row>
    <row r="26" spans="1:18" ht="24" customHeight="1" x14ac:dyDescent="0.55000000000000004">
      <c r="A26" s="100">
        <v>6</v>
      </c>
      <c r="B26" s="101" t="s">
        <v>57</v>
      </c>
      <c r="C26" s="101" t="s">
        <v>188</v>
      </c>
      <c r="D26" s="101" t="s">
        <v>92</v>
      </c>
      <c r="E26" s="101" t="s">
        <v>207</v>
      </c>
      <c r="F26" s="101" t="s">
        <v>178</v>
      </c>
      <c r="G26" s="101" t="s">
        <v>214</v>
      </c>
      <c r="H26" s="102">
        <v>2675</v>
      </c>
      <c r="I26" s="100">
        <v>2</v>
      </c>
      <c r="J26" s="103">
        <f>บึงกาฬ!F28</f>
        <v>196239.38</v>
      </c>
      <c r="K26" s="104">
        <f>บึงกาฬ!AL28</f>
        <v>235949.27000000002</v>
      </c>
      <c r="L26" s="105">
        <f>บึงกาฬ!AM28</f>
        <v>920071.68000000005</v>
      </c>
      <c r="M26" s="105">
        <f>บึงกาฬ!AN28</f>
        <v>857598.69</v>
      </c>
      <c r="N26" s="101"/>
      <c r="O26" s="101"/>
      <c r="P26" s="101"/>
      <c r="Q26" s="93">
        <f t="shared" si="0"/>
        <v>62472.990000000107</v>
      </c>
      <c r="R26" s="94">
        <f t="shared" si="1"/>
        <v>343.95202990654207</v>
      </c>
    </row>
    <row r="27" spans="1:18" ht="24" customHeight="1" x14ac:dyDescent="0.55000000000000004">
      <c r="A27" s="100">
        <v>7</v>
      </c>
      <c r="B27" s="101" t="s">
        <v>57</v>
      </c>
      <c r="C27" s="101" t="s">
        <v>190</v>
      </c>
      <c r="D27" s="101" t="s">
        <v>92</v>
      </c>
      <c r="E27" s="101" t="s">
        <v>207</v>
      </c>
      <c r="F27" s="101" t="s">
        <v>178</v>
      </c>
      <c r="G27" s="101" t="s">
        <v>215</v>
      </c>
      <c r="H27" s="102">
        <v>3198</v>
      </c>
      <c r="I27" s="100">
        <v>3</v>
      </c>
      <c r="J27" s="103">
        <f>บึงกาฬ!F29</f>
        <v>310266.23</v>
      </c>
      <c r="K27" s="104">
        <f>บึงกาฬ!AL29</f>
        <v>315669.48</v>
      </c>
      <c r="L27" s="105">
        <f>บึงกาฬ!AM29</f>
        <v>3203944.06</v>
      </c>
      <c r="M27" s="105">
        <f>บึงกาฬ!AN29</f>
        <v>664025.25</v>
      </c>
      <c r="N27" s="101"/>
      <c r="O27" s="101"/>
      <c r="P27" s="101"/>
      <c r="Q27" s="93">
        <f t="shared" si="0"/>
        <v>2539918.81</v>
      </c>
      <c r="R27" s="94">
        <f t="shared" si="1"/>
        <v>1001.8586804252658</v>
      </c>
    </row>
    <row r="28" spans="1:18" ht="24" customHeight="1" x14ac:dyDescent="0.55000000000000004">
      <c r="A28" s="100">
        <v>8</v>
      </c>
      <c r="B28" s="101" t="s">
        <v>57</v>
      </c>
      <c r="C28" s="101" t="s">
        <v>192</v>
      </c>
      <c r="D28" s="101" t="s">
        <v>92</v>
      </c>
      <c r="E28" s="101" t="s">
        <v>207</v>
      </c>
      <c r="F28" s="101" t="s">
        <v>178</v>
      </c>
      <c r="G28" s="101" t="s">
        <v>216</v>
      </c>
      <c r="H28" s="102">
        <v>1853</v>
      </c>
      <c r="I28" s="100">
        <v>2</v>
      </c>
      <c r="J28" s="103">
        <f>บึงกาฬ!F30</f>
        <v>312910.69</v>
      </c>
      <c r="K28" s="104">
        <f>บึงกาฬ!AL30</f>
        <v>97129.4</v>
      </c>
      <c r="L28" s="105">
        <f>บึงกาฬ!AM30</f>
        <v>885767.16</v>
      </c>
      <c r="M28" s="105">
        <f>บึงกาฬ!AN30</f>
        <v>732470.28</v>
      </c>
      <c r="N28" s="101"/>
      <c r="O28" s="101"/>
      <c r="P28" s="101"/>
      <c r="Q28" s="93">
        <f t="shared" si="0"/>
        <v>153296.88</v>
      </c>
      <c r="R28" s="94">
        <f t="shared" si="1"/>
        <v>478.01789530491095</v>
      </c>
    </row>
    <row r="29" spans="1:18" ht="24" customHeight="1" x14ac:dyDescent="0.55000000000000004">
      <c r="A29" s="100">
        <v>9</v>
      </c>
      <c r="B29" s="101" t="s">
        <v>57</v>
      </c>
      <c r="C29" s="101" t="s">
        <v>194</v>
      </c>
      <c r="D29" s="101" t="s">
        <v>92</v>
      </c>
      <c r="E29" s="101" t="s">
        <v>207</v>
      </c>
      <c r="F29" s="101" t="s">
        <v>178</v>
      </c>
      <c r="G29" s="101" t="s">
        <v>217</v>
      </c>
      <c r="H29" s="102">
        <v>2837</v>
      </c>
      <c r="I29" s="100">
        <v>2</v>
      </c>
      <c r="J29" s="103">
        <f>บึงกาฬ!F31</f>
        <v>209169.21</v>
      </c>
      <c r="K29" s="104">
        <f>บึงกาฬ!AL31</f>
        <v>1876.6999999999825</v>
      </c>
      <c r="L29" s="105">
        <f>บึงกาฬ!AM31</f>
        <v>1138616.44</v>
      </c>
      <c r="M29" s="105">
        <f>บึงกาฬ!AN31</f>
        <v>1157922.3700000001</v>
      </c>
      <c r="N29" s="101"/>
      <c r="O29" s="101"/>
      <c r="P29" s="101"/>
      <c r="Q29" s="93">
        <f t="shared" si="0"/>
        <v>-19305.930000000168</v>
      </c>
      <c r="R29" s="94">
        <f t="shared" si="1"/>
        <v>401.34523792738804</v>
      </c>
    </row>
    <row r="30" spans="1:18" ht="24" customHeight="1" x14ac:dyDescent="0.55000000000000004">
      <c r="A30" s="100">
        <v>10</v>
      </c>
      <c r="B30" s="101" t="s">
        <v>57</v>
      </c>
      <c r="C30" s="101" t="s">
        <v>177</v>
      </c>
      <c r="D30" s="101" t="s">
        <v>92</v>
      </c>
      <c r="E30" s="101" t="s">
        <v>207</v>
      </c>
      <c r="F30" s="101" t="s">
        <v>178</v>
      </c>
      <c r="G30" s="101" t="s">
        <v>218</v>
      </c>
      <c r="H30" s="102">
        <v>6949</v>
      </c>
      <c r="I30" s="100">
        <v>5</v>
      </c>
      <c r="J30" s="103">
        <f>บึงกาฬ!F32</f>
        <v>824192.43</v>
      </c>
      <c r="K30" s="104">
        <f>บึงกาฬ!AL32</f>
        <v>673913.41</v>
      </c>
      <c r="L30" s="105">
        <f>บึงกาฬ!AM32</f>
        <v>2137938.7999999998</v>
      </c>
      <c r="M30" s="105">
        <f>บึงกาฬ!AN32</f>
        <v>2565106.92</v>
      </c>
      <c r="N30" s="101"/>
      <c r="O30" s="101"/>
      <c r="P30" s="101"/>
      <c r="Q30" s="93">
        <f t="shared" si="0"/>
        <v>-427168.12000000011</v>
      </c>
      <c r="R30" s="94">
        <f t="shared" si="1"/>
        <v>307.66136134695637</v>
      </c>
    </row>
    <row r="31" spans="1:18" ht="24" customHeight="1" x14ac:dyDescent="0.55000000000000004">
      <c r="A31" s="100">
        <v>11</v>
      </c>
      <c r="B31" s="101" t="s">
        <v>57</v>
      </c>
      <c r="C31" s="101" t="s">
        <v>177</v>
      </c>
      <c r="D31" s="101" t="s">
        <v>92</v>
      </c>
      <c r="E31" s="101" t="s">
        <v>207</v>
      </c>
      <c r="F31" s="101" t="s">
        <v>178</v>
      </c>
      <c r="G31" s="101" t="s">
        <v>219</v>
      </c>
      <c r="H31" s="102">
        <v>5245</v>
      </c>
      <c r="I31" s="100">
        <v>4</v>
      </c>
      <c r="J31" s="103">
        <f>บึงกาฬ!F33</f>
        <v>177883.63</v>
      </c>
      <c r="K31" s="104">
        <f>บึงกาฬ!AL33</f>
        <v>196150.35</v>
      </c>
      <c r="L31" s="105">
        <f>บึงกาฬ!AM33</f>
        <v>509310.36</v>
      </c>
      <c r="M31" s="105">
        <f>บึงกาฬ!AN33</f>
        <v>426381.99</v>
      </c>
      <c r="N31" s="101"/>
      <c r="O31" s="101"/>
      <c r="P31" s="101"/>
      <c r="Q31" s="93">
        <f t="shared" si="0"/>
        <v>82928.37</v>
      </c>
      <c r="R31" s="94">
        <f t="shared" si="1"/>
        <v>97.103977121067686</v>
      </c>
    </row>
    <row r="32" spans="1:18" ht="24" customHeight="1" x14ac:dyDescent="0.55000000000000004">
      <c r="A32" s="100">
        <v>12</v>
      </c>
      <c r="B32" s="101" t="s">
        <v>57</v>
      </c>
      <c r="C32" s="101" t="s">
        <v>177</v>
      </c>
      <c r="D32" s="101" t="s">
        <v>92</v>
      </c>
      <c r="E32" s="101" t="s">
        <v>207</v>
      </c>
      <c r="F32" s="101" t="s">
        <v>178</v>
      </c>
      <c r="G32" s="101" t="s">
        <v>220</v>
      </c>
      <c r="H32" s="102">
        <v>4916</v>
      </c>
      <c r="I32" s="100">
        <v>4</v>
      </c>
      <c r="J32" s="103">
        <f>บึงกาฬ!F34</f>
        <v>399439.29</v>
      </c>
      <c r="K32" s="104">
        <f>บึงกาฬ!AL34</f>
        <v>666279.18999999994</v>
      </c>
      <c r="L32" s="105">
        <f>บึงกาฬ!AM34</f>
        <v>851377.99</v>
      </c>
      <c r="M32" s="105">
        <f>บึงกาฬ!AN34</f>
        <v>784775.27</v>
      </c>
      <c r="N32" s="101"/>
      <c r="O32" s="101"/>
      <c r="P32" s="101"/>
      <c r="Q32" s="93">
        <f t="shared" si="0"/>
        <v>66602.719999999972</v>
      </c>
      <c r="R32" s="94">
        <f t="shared" si="1"/>
        <v>173.18510781122865</v>
      </c>
    </row>
    <row r="33" spans="1:18" ht="24" customHeight="1" x14ac:dyDescent="0.55000000000000004">
      <c r="A33" s="100">
        <v>13</v>
      </c>
      <c r="B33" s="101" t="s">
        <v>57</v>
      </c>
      <c r="C33" s="101" t="s">
        <v>177</v>
      </c>
      <c r="D33" s="101" t="s">
        <v>92</v>
      </c>
      <c r="E33" s="101" t="s">
        <v>207</v>
      </c>
      <c r="F33" s="101" t="s">
        <v>178</v>
      </c>
      <c r="G33" s="101" t="s">
        <v>221</v>
      </c>
      <c r="H33" s="102">
        <v>1492</v>
      </c>
      <c r="I33" s="100">
        <v>1</v>
      </c>
      <c r="J33" s="103">
        <f>บึงกาฬ!F35</f>
        <v>192052.66</v>
      </c>
      <c r="K33" s="104">
        <f>บึงกาฬ!AL35</f>
        <v>189544.35000000003</v>
      </c>
      <c r="L33" s="105">
        <f>บึงกาฬ!AM35</f>
        <v>773624.91</v>
      </c>
      <c r="M33" s="105">
        <f>บึงกาฬ!AN35</f>
        <v>575090.16</v>
      </c>
      <c r="N33" s="101"/>
      <c r="O33" s="101"/>
      <c r="P33" s="101"/>
      <c r="Q33" s="93">
        <f t="shared" si="0"/>
        <v>198534.75</v>
      </c>
      <c r="R33" s="94">
        <f t="shared" si="1"/>
        <v>518.51535522788208</v>
      </c>
    </row>
    <row r="34" spans="1:18" s="112" customFormat="1" ht="24" customHeight="1" x14ac:dyDescent="0.55000000000000004">
      <c r="A34" s="106">
        <v>2</v>
      </c>
      <c r="B34" s="107" t="s">
        <v>57</v>
      </c>
      <c r="C34" s="107"/>
      <c r="D34" s="107"/>
      <c r="E34" s="107" t="s">
        <v>75</v>
      </c>
      <c r="F34" s="107"/>
      <c r="G34" s="107" t="s">
        <v>222</v>
      </c>
      <c r="H34" s="113">
        <f>SUM(H22:H33)</f>
        <v>47642</v>
      </c>
      <c r="I34" s="106"/>
      <c r="J34" s="109">
        <f>SUM(J21:J33)</f>
        <v>3190635.27</v>
      </c>
      <c r="K34" s="109">
        <f>SUM(K21:K33)</f>
        <v>2970556.61</v>
      </c>
      <c r="L34" s="109">
        <f>SUM(L21:L33)</f>
        <v>18601248.979999997</v>
      </c>
      <c r="M34" s="109">
        <f>SUM(M21:M33)</f>
        <v>12752784.709999999</v>
      </c>
      <c r="N34" s="107">
        <v>12</v>
      </c>
      <c r="O34" s="107">
        <v>12</v>
      </c>
      <c r="P34" s="107">
        <f>N34-O34</f>
        <v>0</v>
      </c>
      <c r="Q34" s="110">
        <f t="shared" si="0"/>
        <v>5848464.2699999977</v>
      </c>
      <c r="R34" s="111">
        <f>L34/H34</f>
        <v>390.43803744595101</v>
      </c>
    </row>
    <row r="35" spans="1:18" ht="24" customHeight="1" x14ac:dyDescent="0.55000000000000004">
      <c r="A35" s="100">
        <v>1</v>
      </c>
      <c r="B35" s="101" t="s">
        <v>57</v>
      </c>
      <c r="C35" s="101" t="s">
        <v>180</v>
      </c>
      <c r="D35" s="101" t="s">
        <v>85</v>
      </c>
      <c r="E35" s="101" t="s">
        <v>223</v>
      </c>
      <c r="F35" s="101" t="s">
        <v>208</v>
      </c>
      <c r="G35" s="101" t="s">
        <v>224</v>
      </c>
      <c r="H35" s="102"/>
      <c r="I35" s="100"/>
      <c r="J35" s="103"/>
      <c r="K35" s="104"/>
      <c r="L35" s="105"/>
      <c r="M35" s="105"/>
      <c r="N35" s="101"/>
      <c r="O35" s="101"/>
      <c r="P35" s="101"/>
    </row>
    <row r="36" spans="1:18" ht="24" customHeight="1" x14ac:dyDescent="0.55000000000000004">
      <c r="A36" s="100">
        <v>2</v>
      </c>
      <c r="B36" s="101" t="s">
        <v>57</v>
      </c>
      <c r="C36" s="101" t="s">
        <v>180</v>
      </c>
      <c r="D36" s="101" t="s">
        <v>85</v>
      </c>
      <c r="E36" s="101" t="s">
        <v>223</v>
      </c>
      <c r="F36" s="101" t="s">
        <v>178</v>
      </c>
      <c r="G36" s="101" t="s">
        <v>225</v>
      </c>
      <c r="H36" s="102">
        <v>6263</v>
      </c>
      <c r="I36" s="100">
        <v>5</v>
      </c>
      <c r="J36" s="103">
        <f>บึงกาฬ!F36</f>
        <v>978151.22</v>
      </c>
      <c r="K36" s="104">
        <f>บึงกาฬ!AL36</f>
        <v>365123.56999999995</v>
      </c>
      <c r="L36" s="105">
        <f>บึงกาฬ!AM36</f>
        <v>1612967.54</v>
      </c>
      <c r="M36" s="105">
        <f>บึงกาฬ!AN36</f>
        <v>1773515.82</v>
      </c>
      <c r="N36" s="101"/>
      <c r="O36" s="101"/>
      <c r="P36" s="101"/>
      <c r="Q36" s="93">
        <f t="shared" si="0"/>
        <v>-160548.28000000003</v>
      </c>
      <c r="R36" s="94">
        <f t="shared" si="1"/>
        <v>257.53912501995848</v>
      </c>
    </row>
    <row r="37" spans="1:18" ht="24" customHeight="1" x14ac:dyDescent="0.55000000000000004">
      <c r="A37" s="100">
        <v>3</v>
      </c>
      <c r="B37" s="101" t="s">
        <v>57</v>
      </c>
      <c r="C37" s="101" t="s">
        <v>180</v>
      </c>
      <c r="D37" s="101" t="s">
        <v>85</v>
      </c>
      <c r="E37" s="101" t="s">
        <v>223</v>
      </c>
      <c r="F37" s="101" t="s">
        <v>178</v>
      </c>
      <c r="G37" s="101" t="s">
        <v>226</v>
      </c>
      <c r="H37" s="102">
        <v>4267</v>
      </c>
      <c r="I37" s="100">
        <v>3</v>
      </c>
      <c r="J37" s="103">
        <f>บึงกาฬ!F37</f>
        <v>804179.12</v>
      </c>
      <c r="K37" s="104">
        <f>บึงกาฬ!AL37</f>
        <v>760765.1399999999</v>
      </c>
      <c r="L37" s="105">
        <f>บึงกาฬ!AM37</f>
        <v>1076577.26</v>
      </c>
      <c r="M37" s="105">
        <f>บึงกาฬ!AN37</f>
        <v>1188924.29</v>
      </c>
      <c r="N37" s="101"/>
      <c r="O37" s="101"/>
      <c r="P37" s="101"/>
      <c r="Q37" s="93">
        <f t="shared" si="0"/>
        <v>-112347.03000000003</v>
      </c>
      <c r="R37" s="94">
        <f t="shared" si="1"/>
        <v>252.30308413405203</v>
      </c>
    </row>
    <row r="38" spans="1:18" ht="24" customHeight="1" x14ac:dyDescent="0.55000000000000004">
      <c r="A38" s="100">
        <v>4</v>
      </c>
      <c r="B38" s="101" t="s">
        <v>57</v>
      </c>
      <c r="C38" s="101" t="s">
        <v>180</v>
      </c>
      <c r="D38" s="101" t="s">
        <v>85</v>
      </c>
      <c r="E38" s="101" t="s">
        <v>223</v>
      </c>
      <c r="F38" s="101" t="s">
        <v>178</v>
      </c>
      <c r="G38" s="101" t="s">
        <v>1415</v>
      </c>
      <c r="H38" s="102">
        <v>5651</v>
      </c>
      <c r="I38" s="100">
        <v>4</v>
      </c>
      <c r="J38" s="103">
        <f>บึงกาฬ!F38</f>
        <v>221220.34</v>
      </c>
      <c r="K38" s="104">
        <f>บึงกาฬ!AL38</f>
        <v>117225.68</v>
      </c>
      <c r="L38" s="105">
        <f>บึงกาฬ!AM38</f>
        <v>1078412.03</v>
      </c>
      <c r="M38" s="105">
        <f>บึงกาฬ!AN38</f>
        <v>1292042.42</v>
      </c>
      <c r="N38" s="101"/>
      <c r="O38" s="101"/>
      <c r="P38" s="101"/>
      <c r="Q38" s="93">
        <f t="shared" si="0"/>
        <v>-213630.3899999999</v>
      </c>
      <c r="R38" s="94">
        <f t="shared" si="1"/>
        <v>190.83560962661477</v>
      </c>
    </row>
    <row r="39" spans="1:18" ht="24" customHeight="1" x14ac:dyDescent="0.55000000000000004">
      <c r="A39" s="100">
        <v>5</v>
      </c>
      <c r="B39" s="101" t="s">
        <v>57</v>
      </c>
      <c r="C39" s="101" t="s">
        <v>180</v>
      </c>
      <c r="D39" s="101" t="s">
        <v>85</v>
      </c>
      <c r="E39" s="101" t="s">
        <v>223</v>
      </c>
      <c r="F39" s="101" t="s">
        <v>178</v>
      </c>
      <c r="G39" s="101" t="s">
        <v>228</v>
      </c>
      <c r="H39" s="102">
        <v>2509</v>
      </c>
      <c r="I39" s="100">
        <v>2</v>
      </c>
      <c r="J39" s="103">
        <f>บึงกาฬ!F39</f>
        <v>602609.31000000006</v>
      </c>
      <c r="K39" s="104">
        <f>บึงกาฬ!AL39</f>
        <v>606447.40000000014</v>
      </c>
      <c r="L39" s="105">
        <f>บึงกาฬ!AM39</f>
        <v>520405.82</v>
      </c>
      <c r="M39" s="105">
        <f>บึงกาฬ!AN39</f>
        <v>423357.61999999994</v>
      </c>
      <c r="N39" s="101"/>
      <c r="O39" s="101"/>
      <c r="P39" s="101"/>
      <c r="Q39" s="93">
        <f t="shared" si="0"/>
        <v>97048.20000000007</v>
      </c>
      <c r="R39" s="94">
        <f t="shared" si="1"/>
        <v>207.41563172578716</v>
      </c>
    </row>
    <row r="40" spans="1:18" ht="24" customHeight="1" x14ac:dyDescent="0.55000000000000004">
      <c r="A40" s="100">
        <v>6</v>
      </c>
      <c r="B40" s="101" t="s">
        <v>57</v>
      </c>
      <c r="C40" s="101" t="s">
        <v>180</v>
      </c>
      <c r="D40" s="101" t="s">
        <v>85</v>
      </c>
      <c r="E40" s="101" t="s">
        <v>223</v>
      </c>
      <c r="F40" s="101" t="s">
        <v>178</v>
      </c>
      <c r="G40" s="101" t="s">
        <v>229</v>
      </c>
      <c r="H40" s="102">
        <v>2165</v>
      </c>
      <c r="I40" s="100">
        <v>2</v>
      </c>
      <c r="J40" s="103">
        <f>บึงกาฬ!F40</f>
        <v>474135.22</v>
      </c>
      <c r="K40" s="104">
        <f>บึงกาฬ!AL40</f>
        <v>426618.18</v>
      </c>
      <c r="L40" s="105">
        <f>บึงกาฬ!AM40</f>
        <v>898863.77</v>
      </c>
      <c r="M40" s="105">
        <f>บึงกาฬ!AN40</f>
        <v>1005828.9199999999</v>
      </c>
      <c r="N40" s="101"/>
      <c r="O40" s="101"/>
      <c r="P40" s="101"/>
      <c r="Q40" s="93">
        <f t="shared" si="0"/>
        <v>-106965.14999999991</v>
      </c>
      <c r="R40" s="94">
        <f t="shared" si="1"/>
        <v>415.17957043879909</v>
      </c>
    </row>
    <row r="41" spans="1:18" ht="24" customHeight="1" x14ac:dyDescent="0.55000000000000004">
      <c r="A41" s="100">
        <v>7</v>
      </c>
      <c r="B41" s="101" t="s">
        <v>57</v>
      </c>
      <c r="C41" s="101" t="s">
        <v>180</v>
      </c>
      <c r="D41" s="101" t="s">
        <v>85</v>
      </c>
      <c r="E41" s="101" t="s">
        <v>223</v>
      </c>
      <c r="F41" s="101" t="s">
        <v>178</v>
      </c>
      <c r="G41" s="101" t="s">
        <v>230</v>
      </c>
      <c r="H41" s="102">
        <v>2535</v>
      </c>
      <c r="I41" s="100">
        <v>2</v>
      </c>
      <c r="J41" s="103">
        <f>บึงกาฬ!F41</f>
        <v>392894.58</v>
      </c>
      <c r="K41" s="104">
        <f>บึงกาฬ!AL41</f>
        <v>123372.28999999998</v>
      </c>
      <c r="L41" s="105">
        <f>บึงกาฬ!AM41</f>
        <v>822366.77</v>
      </c>
      <c r="M41" s="105">
        <f>บึงกาฬ!AN41</f>
        <v>934098.47</v>
      </c>
      <c r="N41" s="101"/>
      <c r="O41" s="101"/>
      <c r="P41" s="101"/>
      <c r="Q41" s="93">
        <f t="shared" si="0"/>
        <v>-111731.69999999995</v>
      </c>
      <c r="R41" s="94">
        <f t="shared" si="1"/>
        <v>324.40503747534518</v>
      </c>
    </row>
    <row r="42" spans="1:18" ht="24" customHeight="1" x14ac:dyDescent="0.55000000000000004">
      <c r="A42" s="100">
        <v>8</v>
      </c>
      <c r="B42" s="101" t="s">
        <v>57</v>
      </c>
      <c r="C42" s="101" t="s">
        <v>180</v>
      </c>
      <c r="D42" s="101" t="s">
        <v>85</v>
      </c>
      <c r="E42" s="101" t="s">
        <v>223</v>
      </c>
      <c r="F42" s="101" t="s">
        <v>178</v>
      </c>
      <c r="G42" s="101" t="s">
        <v>231</v>
      </c>
      <c r="H42" s="102">
        <v>4564</v>
      </c>
      <c r="I42" s="100">
        <v>4</v>
      </c>
      <c r="J42" s="103">
        <f>บึงกาฬ!F42</f>
        <v>493302.13</v>
      </c>
      <c r="K42" s="104">
        <f>บึงกาฬ!AL42</f>
        <v>490788.07</v>
      </c>
      <c r="L42" s="105">
        <f>บึงกาฬ!AM42</f>
        <v>1271129</v>
      </c>
      <c r="M42" s="105">
        <f>บึงกาฬ!AN42</f>
        <v>1060568.3899999999</v>
      </c>
      <c r="N42" s="101"/>
      <c r="O42" s="101"/>
      <c r="P42" s="101"/>
      <c r="Q42" s="93">
        <f t="shared" si="0"/>
        <v>210560.6100000001</v>
      </c>
      <c r="R42" s="94">
        <f t="shared" si="1"/>
        <v>278.51205083260299</v>
      </c>
    </row>
    <row r="43" spans="1:18" ht="24" customHeight="1" x14ac:dyDescent="0.55000000000000004">
      <c r="A43" s="100">
        <v>9</v>
      </c>
      <c r="B43" s="101" t="s">
        <v>57</v>
      </c>
      <c r="C43" s="101" t="s">
        <v>180</v>
      </c>
      <c r="D43" s="101" t="s">
        <v>85</v>
      </c>
      <c r="E43" s="101" t="s">
        <v>223</v>
      </c>
      <c r="F43" s="101" t="s">
        <v>178</v>
      </c>
      <c r="G43" s="101" t="s">
        <v>232</v>
      </c>
      <c r="H43" s="102">
        <v>2825</v>
      </c>
      <c r="I43" s="100">
        <v>2</v>
      </c>
      <c r="J43" s="103">
        <f>บึงกาฬ!F43</f>
        <v>494082.31</v>
      </c>
      <c r="K43" s="104">
        <f>บึงกาฬ!AL43</f>
        <v>515429.89</v>
      </c>
      <c r="L43" s="105">
        <f>บึงกาฬ!AM43</f>
        <v>915421.55</v>
      </c>
      <c r="M43" s="105">
        <f>บึงกาฬ!AN43</f>
        <v>866010.69</v>
      </c>
      <c r="N43" s="101"/>
      <c r="O43" s="101"/>
      <c r="P43" s="101"/>
      <c r="Q43" s="93">
        <f t="shared" si="0"/>
        <v>49410.860000000102</v>
      </c>
      <c r="R43" s="94">
        <f t="shared" si="1"/>
        <v>324.04302654867257</v>
      </c>
    </row>
    <row r="44" spans="1:18" ht="24" customHeight="1" x14ac:dyDescent="0.55000000000000004">
      <c r="A44" s="100">
        <v>10</v>
      </c>
      <c r="B44" s="101" t="s">
        <v>57</v>
      </c>
      <c r="C44" s="101" t="s">
        <v>180</v>
      </c>
      <c r="D44" s="101" t="s">
        <v>85</v>
      </c>
      <c r="E44" s="101" t="s">
        <v>223</v>
      </c>
      <c r="F44" s="101" t="s">
        <v>178</v>
      </c>
      <c r="G44" s="101" t="s">
        <v>233</v>
      </c>
      <c r="H44" s="102">
        <v>3497</v>
      </c>
      <c r="I44" s="100">
        <v>3</v>
      </c>
      <c r="J44" s="103">
        <f>บึงกาฬ!F44</f>
        <v>281253.62</v>
      </c>
      <c r="K44" s="104">
        <f>บึงกาฬ!AL44</f>
        <v>326162.21000000002</v>
      </c>
      <c r="L44" s="105">
        <f>บึงกาฬ!AM44</f>
        <v>700131.87999999989</v>
      </c>
      <c r="M44" s="105">
        <f>บึงกาฬ!AN44</f>
        <v>1036446.55</v>
      </c>
      <c r="N44" s="101"/>
      <c r="O44" s="101"/>
      <c r="P44" s="101"/>
      <c r="Q44" s="93">
        <f t="shared" si="0"/>
        <v>-336314.67000000016</v>
      </c>
      <c r="R44" s="94">
        <f t="shared" si="1"/>
        <v>200.20928796110948</v>
      </c>
    </row>
    <row r="45" spans="1:18" ht="24" customHeight="1" x14ac:dyDescent="0.55000000000000004">
      <c r="A45" s="100">
        <v>11</v>
      </c>
      <c r="B45" s="101" t="s">
        <v>57</v>
      </c>
      <c r="C45" s="101" t="s">
        <v>180</v>
      </c>
      <c r="D45" s="101" t="s">
        <v>85</v>
      </c>
      <c r="E45" s="101" t="s">
        <v>223</v>
      </c>
      <c r="F45" s="101" t="s">
        <v>178</v>
      </c>
      <c r="G45" s="101" t="s">
        <v>234</v>
      </c>
      <c r="H45" s="102">
        <v>4246</v>
      </c>
      <c r="I45" s="100">
        <v>3</v>
      </c>
      <c r="J45" s="103">
        <f>บึงกาฬ!F45</f>
        <v>128612.97</v>
      </c>
      <c r="K45" s="104">
        <f>บึงกาฬ!AL45</f>
        <v>14318.940000000002</v>
      </c>
      <c r="L45" s="105">
        <f>บึงกาฬ!AM45</f>
        <v>1042235.94</v>
      </c>
      <c r="M45" s="105">
        <f>บึงกาฬ!AN45</f>
        <v>1171912.23</v>
      </c>
      <c r="N45" s="101" t="s">
        <v>235</v>
      </c>
      <c r="O45" s="101"/>
      <c r="P45" s="101"/>
      <c r="Q45" s="93">
        <f t="shared" si="0"/>
        <v>-129676.29000000004</v>
      </c>
      <c r="R45" s="94">
        <f t="shared" si="1"/>
        <v>245.46300989166272</v>
      </c>
    </row>
    <row r="46" spans="1:18" ht="24" customHeight="1" x14ac:dyDescent="0.55000000000000004">
      <c r="A46" s="100">
        <v>12</v>
      </c>
      <c r="B46" s="101" t="s">
        <v>57</v>
      </c>
      <c r="C46" s="101" t="s">
        <v>180</v>
      </c>
      <c r="D46" s="101" t="s">
        <v>85</v>
      </c>
      <c r="E46" s="101" t="s">
        <v>223</v>
      </c>
      <c r="F46" s="101" t="s">
        <v>178</v>
      </c>
      <c r="G46" s="101" t="s">
        <v>236</v>
      </c>
      <c r="H46" s="102">
        <v>3019</v>
      </c>
      <c r="I46" s="100">
        <v>3</v>
      </c>
      <c r="J46" s="103">
        <f>บึงกาฬ!F46</f>
        <v>174756.61</v>
      </c>
      <c r="K46" s="104">
        <f>บึงกาฬ!AL46</f>
        <v>165062.60999999999</v>
      </c>
      <c r="L46" s="105">
        <f>บึงกาฬ!AM46</f>
        <v>1181379.8900000001</v>
      </c>
      <c r="M46" s="105">
        <f>บึงกาฬ!AN46</f>
        <v>1143558.6499999999</v>
      </c>
      <c r="N46" s="101"/>
      <c r="O46" s="101"/>
      <c r="P46" s="101"/>
      <c r="Q46" s="93">
        <f t="shared" si="0"/>
        <v>37821.240000000224</v>
      </c>
      <c r="R46" s="94">
        <f t="shared" si="1"/>
        <v>391.31496853262672</v>
      </c>
    </row>
    <row r="47" spans="1:18" s="112" customFormat="1" ht="24" customHeight="1" x14ac:dyDescent="0.55000000000000004">
      <c r="A47" s="106">
        <v>3</v>
      </c>
      <c r="B47" s="107" t="s">
        <v>57</v>
      </c>
      <c r="C47" s="107"/>
      <c r="D47" s="107"/>
      <c r="E47" s="107" t="s">
        <v>75</v>
      </c>
      <c r="F47" s="107"/>
      <c r="G47" s="107" t="s">
        <v>237</v>
      </c>
      <c r="H47" s="113">
        <f>SUM(H36:H46)</f>
        <v>41541</v>
      </c>
      <c r="I47" s="106"/>
      <c r="J47" s="109">
        <f>SUM(J35:J46)</f>
        <v>5045197.43</v>
      </c>
      <c r="K47" s="109">
        <f>SUM(K35:K46)</f>
        <v>3911313.98</v>
      </c>
      <c r="L47" s="109">
        <f>SUM(L35:L46)</f>
        <v>11119891.449999999</v>
      </c>
      <c r="M47" s="109">
        <f>SUM(M35:M46)</f>
        <v>11896264.050000001</v>
      </c>
      <c r="N47" s="107">
        <v>11</v>
      </c>
      <c r="O47" s="107">
        <v>11</v>
      </c>
      <c r="P47" s="107">
        <f>N47-O47</f>
        <v>0</v>
      </c>
      <c r="Q47" s="110">
        <f t="shared" si="0"/>
        <v>-776372.60000000149</v>
      </c>
      <c r="R47" s="111">
        <f>L47/H47</f>
        <v>267.68473195156588</v>
      </c>
    </row>
    <row r="48" spans="1:18" ht="24" customHeight="1" x14ac:dyDescent="0.55000000000000004">
      <c r="A48" s="100">
        <v>1</v>
      </c>
      <c r="B48" s="101" t="s">
        <v>57</v>
      </c>
      <c r="C48" s="101" t="s">
        <v>182</v>
      </c>
      <c r="D48" s="101" t="s">
        <v>120</v>
      </c>
      <c r="E48" s="101" t="s">
        <v>238</v>
      </c>
      <c r="F48" s="101" t="s">
        <v>208</v>
      </c>
      <c r="G48" s="101" t="s">
        <v>239</v>
      </c>
      <c r="H48" s="102"/>
      <c r="I48" s="100"/>
      <c r="J48" s="103"/>
      <c r="K48" s="104"/>
      <c r="L48" s="105"/>
      <c r="M48" s="105"/>
      <c r="N48" s="101"/>
      <c r="O48" s="101"/>
      <c r="P48" s="101"/>
    </row>
    <row r="49" spans="1:18" ht="24" customHeight="1" x14ac:dyDescent="0.55000000000000004">
      <c r="A49" s="100">
        <v>2</v>
      </c>
      <c r="B49" s="101" t="s">
        <v>57</v>
      </c>
      <c r="C49" s="101" t="s">
        <v>182</v>
      </c>
      <c r="D49" s="101" t="s">
        <v>120</v>
      </c>
      <c r="E49" s="101" t="s">
        <v>238</v>
      </c>
      <c r="F49" s="101" t="s">
        <v>178</v>
      </c>
      <c r="G49" s="101" t="s">
        <v>240</v>
      </c>
      <c r="H49" s="102">
        <v>2825</v>
      </c>
      <c r="I49" s="100">
        <v>2</v>
      </c>
      <c r="J49" s="103">
        <f>บึงกาฬ!F47</f>
        <v>300328.14</v>
      </c>
      <c r="K49" s="104">
        <f>บึงกาฬ!AL47</f>
        <v>302463.34000000003</v>
      </c>
      <c r="L49" s="105">
        <f>บึงกาฬ!AM47</f>
        <v>436579.36</v>
      </c>
      <c r="M49" s="105">
        <f>บึงกาฬ!AN47</f>
        <v>1000338.0800000001</v>
      </c>
      <c r="N49" s="101"/>
      <c r="O49" s="101"/>
      <c r="P49" s="101"/>
      <c r="Q49" s="93">
        <f t="shared" si="0"/>
        <v>-563758.72000000009</v>
      </c>
      <c r="R49" s="94">
        <f t="shared" si="1"/>
        <v>154.54136637168142</v>
      </c>
    </row>
    <row r="50" spans="1:18" ht="24" customHeight="1" x14ac:dyDescent="0.55000000000000004">
      <c r="A50" s="100">
        <v>3</v>
      </c>
      <c r="B50" s="101" t="s">
        <v>57</v>
      </c>
      <c r="C50" s="101" t="s">
        <v>182</v>
      </c>
      <c r="D50" s="101" t="s">
        <v>120</v>
      </c>
      <c r="E50" s="101" t="s">
        <v>238</v>
      </c>
      <c r="F50" s="101" t="s">
        <v>178</v>
      </c>
      <c r="G50" s="101" t="s">
        <v>241</v>
      </c>
      <c r="H50" s="102">
        <v>3818</v>
      </c>
      <c r="I50" s="100">
        <v>3</v>
      </c>
      <c r="J50" s="103">
        <f>บึงกาฬ!F48</f>
        <v>97715.57</v>
      </c>
      <c r="K50" s="104">
        <f>บึงกาฬ!AL48</f>
        <v>22964.690000000002</v>
      </c>
      <c r="L50" s="105">
        <f>บึงกาฬ!AM48</f>
        <v>941730.84</v>
      </c>
      <c r="M50" s="105">
        <f>บึงกาฬ!AN48</f>
        <v>693914.69</v>
      </c>
      <c r="N50" s="101"/>
      <c r="O50" s="101"/>
      <c r="P50" s="101"/>
      <c r="Q50" s="93">
        <f t="shared" si="0"/>
        <v>247816.15000000002</v>
      </c>
      <c r="R50" s="94">
        <f t="shared" si="1"/>
        <v>246.65553693033002</v>
      </c>
    </row>
    <row r="51" spans="1:18" ht="24" customHeight="1" x14ac:dyDescent="0.55000000000000004">
      <c r="A51" s="100">
        <v>4</v>
      </c>
      <c r="B51" s="101" t="s">
        <v>57</v>
      </c>
      <c r="C51" s="101" t="s">
        <v>182</v>
      </c>
      <c r="D51" s="101" t="s">
        <v>120</v>
      </c>
      <c r="E51" s="101" t="s">
        <v>238</v>
      </c>
      <c r="F51" s="101" t="s">
        <v>178</v>
      </c>
      <c r="G51" s="101" t="s">
        <v>242</v>
      </c>
      <c r="H51" s="102">
        <v>2042</v>
      </c>
      <c r="I51" s="100">
        <v>2</v>
      </c>
      <c r="J51" s="103">
        <f>บึงกาฬ!F49</f>
        <v>898157.46</v>
      </c>
      <c r="K51" s="104">
        <f>บึงกาฬ!AL49</f>
        <v>906154.46</v>
      </c>
      <c r="L51" s="105">
        <f>บึงกาฬ!AM49</f>
        <v>330866.71000000002</v>
      </c>
      <c r="M51" s="105">
        <f>บึงกาฬ!AN49</f>
        <v>653992.96000000008</v>
      </c>
      <c r="N51" s="101"/>
      <c r="O51" s="101"/>
      <c r="P51" s="101"/>
      <c r="Q51" s="93">
        <f t="shared" si="0"/>
        <v>-323126.25000000006</v>
      </c>
      <c r="R51" s="94">
        <f t="shared" si="1"/>
        <v>162.03071008814888</v>
      </c>
    </row>
    <row r="52" spans="1:18" s="112" customFormat="1" ht="24" customHeight="1" x14ac:dyDescent="0.55000000000000004">
      <c r="A52" s="106">
        <v>4</v>
      </c>
      <c r="B52" s="107" t="s">
        <v>57</v>
      </c>
      <c r="C52" s="107"/>
      <c r="D52" s="107"/>
      <c r="E52" s="107" t="s">
        <v>75</v>
      </c>
      <c r="F52" s="107"/>
      <c r="G52" s="107" t="s">
        <v>243</v>
      </c>
      <c r="H52" s="113">
        <f>SUM(H49:H51)</f>
        <v>8685</v>
      </c>
      <c r="I52" s="106"/>
      <c r="J52" s="109">
        <f>SUM(J48:J51)</f>
        <v>1296201.17</v>
      </c>
      <c r="K52" s="109">
        <f>SUM(K48:K51)</f>
        <v>1231582.49</v>
      </c>
      <c r="L52" s="109">
        <f>SUM(L48:L51)</f>
        <v>1709176.91</v>
      </c>
      <c r="M52" s="109">
        <f>SUM(M48:M51)</f>
        <v>2348245.73</v>
      </c>
      <c r="N52" s="107">
        <v>3</v>
      </c>
      <c r="O52" s="107">
        <v>3</v>
      </c>
      <c r="P52" s="107">
        <f>N52-O52</f>
        <v>0</v>
      </c>
      <c r="Q52" s="110">
        <f t="shared" si="0"/>
        <v>-639068.82000000007</v>
      </c>
      <c r="R52" s="111">
        <f>L52/H52</f>
        <v>196.79642026482441</v>
      </c>
    </row>
    <row r="53" spans="1:18" ht="24" customHeight="1" x14ac:dyDescent="0.55000000000000004">
      <c r="A53" s="100">
        <v>1</v>
      </c>
      <c r="B53" s="101" t="s">
        <v>57</v>
      </c>
      <c r="C53" s="101" t="s">
        <v>184</v>
      </c>
      <c r="D53" s="101" t="s">
        <v>106</v>
      </c>
      <c r="E53" s="101" t="s">
        <v>244</v>
      </c>
      <c r="F53" s="101" t="s">
        <v>208</v>
      </c>
      <c r="G53" s="101" t="s">
        <v>245</v>
      </c>
      <c r="H53" s="102"/>
      <c r="I53" s="100"/>
      <c r="J53" s="103"/>
      <c r="K53" s="104"/>
      <c r="L53" s="105"/>
      <c r="M53" s="105"/>
      <c r="N53" s="101"/>
      <c r="O53" s="101"/>
      <c r="P53" s="101"/>
    </row>
    <row r="54" spans="1:18" ht="24" customHeight="1" x14ac:dyDescent="0.55000000000000004">
      <c r="A54" s="100">
        <v>2</v>
      </c>
      <c r="B54" s="101" t="s">
        <v>57</v>
      </c>
      <c r="C54" s="101" t="s">
        <v>184</v>
      </c>
      <c r="D54" s="101" t="s">
        <v>106</v>
      </c>
      <c r="E54" s="101" t="s">
        <v>244</v>
      </c>
      <c r="F54" s="101" t="s">
        <v>178</v>
      </c>
      <c r="G54" s="101" t="s">
        <v>246</v>
      </c>
      <c r="H54" s="102">
        <v>2916</v>
      </c>
      <c r="I54" s="100">
        <v>2</v>
      </c>
      <c r="J54" s="103">
        <f>บึงกาฬ!F50</f>
        <v>708099.36</v>
      </c>
      <c r="K54" s="104">
        <f>บึงกาฬ!AL50</f>
        <v>569775.59000000008</v>
      </c>
      <c r="L54" s="105">
        <f>บึงกาฬ!AM50</f>
        <v>963044.46</v>
      </c>
      <c r="M54" s="105">
        <f>บึงกาฬ!AN50</f>
        <v>917715.71</v>
      </c>
      <c r="N54" s="101"/>
      <c r="O54" s="101"/>
      <c r="P54" s="101"/>
      <c r="Q54" s="93">
        <f t="shared" si="0"/>
        <v>45328.75</v>
      </c>
      <c r="R54" s="94">
        <f t="shared" si="1"/>
        <v>330.26216049382714</v>
      </c>
    </row>
    <row r="55" spans="1:18" ht="24" customHeight="1" x14ac:dyDescent="0.55000000000000004">
      <c r="A55" s="100">
        <v>3</v>
      </c>
      <c r="B55" s="101" t="s">
        <v>57</v>
      </c>
      <c r="C55" s="101" t="s">
        <v>184</v>
      </c>
      <c r="D55" s="101" t="s">
        <v>106</v>
      </c>
      <c r="E55" s="101" t="s">
        <v>244</v>
      </c>
      <c r="F55" s="101" t="s">
        <v>178</v>
      </c>
      <c r="G55" s="101" t="s">
        <v>247</v>
      </c>
      <c r="H55" s="102">
        <v>9798</v>
      </c>
      <c r="I55" s="100">
        <v>5</v>
      </c>
      <c r="J55" s="103">
        <f>บึงกาฬ!F51</f>
        <v>2004944.97</v>
      </c>
      <c r="K55" s="104">
        <f>บึงกาฬ!AL51</f>
        <v>1391181.85</v>
      </c>
      <c r="L55" s="105">
        <f>บึงกาฬ!AM51</f>
        <v>2067363.4</v>
      </c>
      <c r="M55" s="105">
        <f>บึงกาฬ!AN51</f>
        <v>2271874.87</v>
      </c>
      <c r="N55" s="101"/>
      <c r="O55" s="101"/>
      <c r="P55" s="101"/>
      <c r="Q55" s="93">
        <f t="shared" si="0"/>
        <v>-204511.4700000002</v>
      </c>
      <c r="R55" s="94">
        <f t="shared" si="1"/>
        <v>210.99850989997958</v>
      </c>
    </row>
    <row r="56" spans="1:18" ht="24" customHeight="1" x14ac:dyDescent="0.55000000000000004">
      <c r="A56" s="100">
        <v>4</v>
      </c>
      <c r="B56" s="101" t="s">
        <v>57</v>
      </c>
      <c r="C56" s="101" t="s">
        <v>184</v>
      </c>
      <c r="D56" s="101" t="s">
        <v>106</v>
      </c>
      <c r="E56" s="101" t="s">
        <v>244</v>
      </c>
      <c r="F56" s="101" t="s">
        <v>178</v>
      </c>
      <c r="G56" s="101" t="s">
        <v>248</v>
      </c>
      <c r="H56" s="102">
        <v>4843</v>
      </c>
      <c r="I56" s="100">
        <v>4</v>
      </c>
      <c r="J56" s="103">
        <f>บึงกาฬ!F52</f>
        <v>254456.32000000001</v>
      </c>
      <c r="K56" s="104">
        <f>บึงกาฬ!AL52</f>
        <v>276014.17</v>
      </c>
      <c r="L56" s="105">
        <f>บึงกาฬ!AM52</f>
        <v>1643729.6</v>
      </c>
      <c r="M56" s="105">
        <f>บึงกาฬ!AN52</f>
        <v>1441821.52</v>
      </c>
      <c r="N56" s="101"/>
      <c r="O56" s="101"/>
      <c r="P56" s="101"/>
      <c r="Q56" s="93">
        <f t="shared" si="0"/>
        <v>201908.08000000007</v>
      </c>
      <c r="R56" s="94">
        <f t="shared" si="1"/>
        <v>339.40317984720218</v>
      </c>
    </row>
    <row r="57" spans="1:18" ht="24" customHeight="1" x14ac:dyDescent="0.55000000000000004">
      <c r="A57" s="100">
        <v>5</v>
      </c>
      <c r="B57" s="101" t="s">
        <v>57</v>
      </c>
      <c r="C57" s="101" t="s">
        <v>184</v>
      </c>
      <c r="D57" s="101" t="s">
        <v>106</v>
      </c>
      <c r="E57" s="101" t="s">
        <v>244</v>
      </c>
      <c r="F57" s="101" t="s">
        <v>178</v>
      </c>
      <c r="G57" s="101" t="s">
        <v>249</v>
      </c>
      <c r="H57" s="102">
        <v>5611</v>
      </c>
      <c r="I57" s="100">
        <v>4</v>
      </c>
      <c r="J57" s="103">
        <f>บึงกาฬ!F53</f>
        <v>1385852.68</v>
      </c>
      <c r="K57" s="104">
        <f>บึงกาฬ!AL53</f>
        <v>329529.95999999996</v>
      </c>
      <c r="L57" s="105">
        <f>บึงกาฬ!AM53</f>
        <v>1568596.9</v>
      </c>
      <c r="M57" s="105">
        <f>บึงกาฬ!AN53</f>
        <v>1693468.85</v>
      </c>
      <c r="N57" s="101"/>
      <c r="O57" s="101"/>
      <c r="P57" s="101"/>
      <c r="Q57" s="93">
        <f t="shared" si="0"/>
        <v>-124871.95000000019</v>
      </c>
      <c r="R57" s="94">
        <f t="shared" si="1"/>
        <v>279.55745856353587</v>
      </c>
    </row>
    <row r="58" spans="1:18" s="112" customFormat="1" ht="24" customHeight="1" x14ac:dyDescent="0.55000000000000004">
      <c r="A58" s="106">
        <v>5</v>
      </c>
      <c r="B58" s="107" t="s">
        <v>57</v>
      </c>
      <c r="C58" s="107"/>
      <c r="D58" s="107"/>
      <c r="E58" s="107" t="s">
        <v>75</v>
      </c>
      <c r="F58" s="107"/>
      <c r="G58" s="107" t="s">
        <v>250</v>
      </c>
      <c r="H58" s="113">
        <f>SUM(H54:H57)</f>
        <v>23168</v>
      </c>
      <c r="I58" s="106"/>
      <c r="J58" s="109">
        <f>SUM(J53:J57)</f>
        <v>4353353.33</v>
      </c>
      <c r="K58" s="109">
        <f>SUM(K53:K57)</f>
        <v>2566501.5700000003</v>
      </c>
      <c r="L58" s="109">
        <f>SUM(L53:L57)</f>
        <v>6242734.3599999994</v>
      </c>
      <c r="M58" s="109">
        <f>SUM(M53:M57)</f>
        <v>6324880.9499999993</v>
      </c>
      <c r="N58" s="107">
        <v>4</v>
      </c>
      <c r="O58" s="107">
        <v>4</v>
      </c>
      <c r="P58" s="107">
        <f>N58-O58</f>
        <v>0</v>
      </c>
      <c r="Q58" s="110">
        <f t="shared" si="0"/>
        <v>-82146.589999999851</v>
      </c>
      <c r="R58" s="111">
        <f>L58/H58</f>
        <v>269.45503970994474</v>
      </c>
    </row>
    <row r="59" spans="1:18" ht="24" customHeight="1" x14ac:dyDescent="0.55000000000000004">
      <c r="A59" s="100">
        <v>1</v>
      </c>
      <c r="B59" s="101" t="s">
        <v>57</v>
      </c>
      <c r="C59" s="101" t="s">
        <v>186</v>
      </c>
      <c r="D59" s="101" t="s">
        <v>99</v>
      </c>
      <c r="E59" s="101" t="s">
        <v>251</v>
      </c>
      <c r="F59" s="101" t="s">
        <v>208</v>
      </c>
      <c r="G59" s="101" t="s">
        <v>252</v>
      </c>
      <c r="H59" s="102"/>
      <c r="I59" s="100"/>
      <c r="J59" s="103"/>
      <c r="K59" s="104"/>
      <c r="L59" s="105"/>
      <c r="M59" s="105"/>
      <c r="N59" s="101"/>
      <c r="O59" s="101"/>
      <c r="P59" s="101"/>
    </row>
    <row r="60" spans="1:18" s="120" customFormat="1" ht="24" customHeight="1" x14ac:dyDescent="0.55000000000000004">
      <c r="A60" s="114">
        <v>2</v>
      </c>
      <c r="B60" s="115" t="s">
        <v>57</v>
      </c>
      <c r="C60" s="115" t="s">
        <v>186</v>
      </c>
      <c r="D60" s="115" t="s">
        <v>99</v>
      </c>
      <c r="E60" s="115" t="s">
        <v>251</v>
      </c>
      <c r="F60" s="115" t="s">
        <v>178</v>
      </c>
      <c r="G60" s="115" t="s">
        <v>253</v>
      </c>
      <c r="H60" s="116">
        <v>2845</v>
      </c>
      <c r="I60" s="114">
        <v>2</v>
      </c>
      <c r="J60" s="105">
        <f>บึงกาฬ!F54</f>
        <v>1281396.25</v>
      </c>
      <c r="K60" s="117">
        <f>บึงกาฬ!AL54</f>
        <v>1178900.43</v>
      </c>
      <c r="L60" s="105">
        <f>บึงกาฬ!AM54</f>
        <v>2122092.17</v>
      </c>
      <c r="M60" s="105">
        <f>บึงกาฬ!AN54</f>
        <v>559699.23</v>
      </c>
      <c r="N60" s="115"/>
      <c r="O60" s="115"/>
      <c r="P60" s="115"/>
      <c r="Q60" s="118">
        <f t="shared" si="0"/>
        <v>1562392.94</v>
      </c>
      <c r="R60" s="119">
        <f t="shared" si="1"/>
        <v>745.90234446397187</v>
      </c>
    </row>
    <row r="61" spans="1:18" ht="24" customHeight="1" x14ac:dyDescent="0.55000000000000004">
      <c r="A61" s="100">
        <v>3</v>
      </c>
      <c r="B61" s="101" t="s">
        <v>57</v>
      </c>
      <c r="C61" s="101" t="s">
        <v>186</v>
      </c>
      <c r="D61" s="101" t="s">
        <v>99</v>
      </c>
      <c r="E61" s="101" t="s">
        <v>251</v>
      </c>
      <c r="F61" s="101" t="s">
        <v>178</v>
      </c>
      <c r="G61" s="101" t="s">
        <v>254</v>
      </c>
      <c r="H61" s="102">
        <v>4775</v>
      </c>
      <c r="I61" s="100">
        <v>4</v>
      </c>
      <c r="J61" s="105">
        <f>บึงกาฬ!F55</f>
        <v>2193158.92</v>
      </c>
      <c r="K61" s="117">
        <f>บึงกาฬ!AL55</f>
        <v>771274.04</v>
      </c>
      <c r="L61" s="105">
        <f>บึงกาฬ!AM55</f>
        <v>2287436.75</v>
      </c>
      <c r="M61" s="105">
        <f>บึงกาฬ!AN55</f>
        <v>2113789.83</v>
      </c>
      <c r="N61" s="101"/>
      <c r="O61" s="101"/>
      <c r="P61" s="101"/>
      <c r="Q61" s="93">
        <f t="shared" si="0"/>
        <v>173646.91999999993</v>
      </c>
      <c r="R61" s="94">
        <f t="shared" si="1"/>
        <v>479.04434554973824</v>
      </c>
    </row>
    <row r="62" spans="1:18" ht="24" customHeight="1" x14ac:dyDescent="0.55000000000000004">
      <c r="A62" s="100">
        <v>4</v>
      </c>
      <c r="B62" s="101" t="s">
        <v>57</v>
      </c>
      <c r="C62" s="101" t="s">
        <v>186</v>
      </c>
      <c r="D62" s="101" t="s">
        <v>99</v>
      </c>
      <c r="E62" s="101" t="s">
        <v>251</v>
      </c>
      <c r="F62" s="101" t="s">
        <v>178</v>
      </c>
      <c r="G62" s="101" t="s">
        <v>255</v>
      </c>
      <c r="H62" s="102">
        <v>2422</v>
      </c>
      <c r="I62" s="100">
        <v>2</v>
      </c>
      <c r="J62" s="105">
        <f>บึงกาฬ!F56</f>
        <v>106407.26</v>
      </c>
      <c r="K62" s="247">
        <f>บึงกาฬ!AL56</f>
        <v>526598.24</v>
      </c>
      <c r="L62" s="105">
        <f>บึงกาฬ!AM56</f>
        <v>996899.25</v>
      </c>
      <c r="M62" s="105">
        <f>บึงกาฬ!AN56</f>
        <v>992297.35</v>
      </c>
      <c r="N62" s="101"/>
      <c r="O62" s="101"/>
      <c r="P62" s="101"/>
      <c r="Q62" s="93">
        <f t="shared" si="0"/>
        <v>4601.9000000000233</v>
      </c>
      <c r="R62" s="94">
        <f t="shared" si="1"/>
        <v>411.60167217175888</v>
      </c>
    </row>
    <row r="63" spans="1:18" x14ac:dyDescent="0.55000000000000004">
      <c r="A63" s="100">
        <v>5</v>
      </c>
      <c r="B63" s="101" t="s">
        <v>57</v>
      </c>
      <c r="C63" s="101" t="s">
        <v>186</v>
      </c>
      <c r="D63" s="101" t="s">
        <v>99</v>
      </c>
      <c r="E63" s="101" t="s">
        <v>251</v>
      </c>
      <c r="F63" s="101" t="s">
        <v>178</v>
      </c>
      <c r="G63" s="101" t="s">
        <v>256</v>
      </c>
      <c r="H63" s="102">
        <v>4314</v>
      </c>
      <c r="I63" s="100">
        <v>3</v>
      </c>
      <c r="J63" s="105">
        <f>บึงกาฬ!F57</f>
        <v>501544.55</v>
      </c>
      <c r="K63" s="105">
        <f>บึงกาฬ!AL57</f>
        <v>-193585.75</v>
      </c>
      <c r="L63" s="105">
        <f>บึงกาฬ!AM57</f>
        <v>1775202.4</v>
      </c>
      <c r="M63" s="105">
        <f>บึงกาฬ!AN57</f>
        <v>1570797.97</v>
      </c>
      <c r="N63" s="101"/>
      <c r="O63" s="101"/>
      <c r="P63" s="101"/>
      <c r="Q63" s="93">
        <f t="shared" si="0"/>
        <v>204404.42999999993</v>
      </c>
      <c r="R63" s="94">
        <f t="shared" si="1"/>
        <v>411.49800649049604</v>
      </c>
    </row>
    <row r="64" spans="1:18" ht="24" customHeight="1" x14ac:dyDescent="0.55000000000000004">
      <c r="A64" s="100">
        <v>6</v>
      </c>
      <c r="B64" s="101" t="s">
        <v>57</v>
      </c>
      <c r="C64" s="101" t="s">
        <v>186</v>
      </c>
      <c r="D64" s="101" t="s">
        <v>99</v>
      </c>
      <c r="E64" s="101" t="s">
        <v>251</v>
      </c>
      <c r="F64" s="101" t="s">
        <v>178</v>
      </c>
      <c r="G64" s="101" t="s">
        <v>257</v>
      </c>
      <c r="H64" s="102">
        <v>3240</v>
      </c>
      <c r="I64" s="100">
        <v>3</v>
      </c>
      <c r="J64" s="105">
        <f>บึงกาฬ!F58</f>
        <v>509224.37</v>
      </c>
      <c r="K64" s="105">
        <f>บึงกาฬ!AL58</f>
        <v>371778.86</v>
      </c>
      <c r="L64" s="105">
        <f>บึงกาฬ!AM58</f>
        <v>878930.5</v>
      </c>
      <c r="M64" s="105">
        <f>บึงกาฬ!AN58</f>
        <v>451557.97</v>
      </c>
      <c r="N64" s="101"/>
      <c r="O64" s="101"/>
      <c r="P64" s="101"/>
      <c r="Q64" s="93">
        <f t="shared" si="0"/>
        <v>427372.53</v>
      </c>
      <c r="R64" s="94">
        <f t="shared" si="1"/>
        <v>271.27484567901234</v>
      </c>
    </row>
    <row r="65" spans="1:18" s="120" customFormat="1" ht="24" customHeight="1" x14ac:dyDescent="0.55000000000000004">
      <c r="A65" s="114">
        <v>7</v>
      </c>
      <c r="B65" s="115" t="s">
        <v>57</v>
      </c>
      <c r="C65" s="115" t="s">
        <v>186</v>
      </c>
      <c r="D65" s="115" t="s">
        <v>99</v>
      </c>
      <c r="E65" s="115" t="s">
        <v>251</v>
      </c>
      <c r="F65" s="115" t="s">
        <v>178</v>
      </c>
      <c r="G65" s="115" t="s">
        <v>258</v>
      </c>
      <c r="H65" s="116">
        <v>1140</v>
      </c>
      <c r="I65" s="114">
        <v>1</v>
      </c>
      <c r="J65" s="105">
        <f>บึงกาฬ!F59</f>
        <v>426393.68</v>
      </c>
      <c r="K65" s="105">
        <f>บึงกาฬ!AL59</f>
        <v>284473.75</v>
      </c>
      <c r="L65" s="105">
        <f>บึงกาฬ!AM59</f>
        <v>441382.79000000004</v>
      </c>
      <c r="M65" s="105">
        <f>บึงกาฬ!AN59</f>
        <v>342532.77</v>
      </c>
      <c r="N65" s="115"/>
      <c r="O65" s="115"/>
      <c r="P65" s="115"/>
      <c r="Q65" s="118">
        <f t="shared" si="0"/>
        <v>98850.020000000019</v>
      </c>
      <c r="R65" s="119">
        <f t="shared" si="1"/>
        <v>387.17788596491232</v>
      </c>
    </row>
    <row r="66" spans="1:18" s="112" customFormat="1" ht="24" customHeight="1" x14ac:dyDescent="0.55000000000000004">
      <c r="A66" s="106">
        <v>6</v>
      </c>
      <c r="B66" s="107" t="s">
        <v>57</v>
      </c>
      <c r="C66" s="107"/>
      <c r="D66" s="107"/>
      <c r="E66" s="107" t="s">
        <v>75</v>
      </c>
      <c r="F66" s="107"/>
      <c r="G66" s="107" t="s">
        <v>259</v>
      </c>
      <c r="H66" s="113">
        <f>SUM(H59:H65)</f>
        <v>18736</v>
      </c>
      <c r="I66" s="106"/>
      <c r="J66" s="109">
        <f>SUM(J59:J65)</f>
        <v>5018125.0299999993</v>
      </c>
      <c r="K66" s="109">
        <f>SUM(K59:K65)</f>
        <v>2939439.57</v>
      </c>
      <c r="L66" s="109">
        <f>SUM(L59:L65)</f>
        <v>8501943.8599999994</v>
      </c>
      <c r="M66" s="109">
        <f>SUM(M59:M65)</f>
        <v>6030675.1199999992</v>
      </c>
      <c r="N66" s="107">
        <v>6</v>
      </c>
      <c r="O66" s="107">
        <v>6</v>
      </c>
      <c r="P66" s="107">
        <f>N66-O66</f>
        <v>0</v>
      </c>
      <c r="Q66" s="110">
        <f t="shared" si="0"/>
        <v>2471268.7400000002</v>
      </c>
      <c r="R66" s="111">
        <f>L66/H66</f>
        <v>453.77582514944487</v>
      </c>
    </row>
    <row r="67" spans="1:18" ht="24" customHeight="1" x14ac:dyDescent="0.55000000000000004">
      <c r="A67" s="100">
        <v>1</v>
      </c>
      <c r="B67" s="101" t="s">
        <v>57</v>
      </c>
      <c r="C67" s="101" t="s">
        <v>188</v>
      </c>
      <c r="D67" s="101" t="s">
        <v>78</v>
      </c>
      <c r="E67" s="101" t="s">
        <v>260</v>
      </c>
      <c r="F67" s="101" t="s">
        <v>208</v>
      </c>
      <c r="G67" s="101" t="s">
        <v>261</v>
      </c>
      <c r="H67" s="102"/>
      <c r="I67" s="100"/>
      <c r="J67" s="103"/>
      <c r="K67" s="104"/>
      <c r="L67" s="105"/>
      <c r="M67" s="105"/>
      <c r="N67" s="101"/>
      <c r="O67" s="101"/>
      <c r="P67" s="101"/>
    </row>
    <row r="68" spans="1:18" ht="24" customHeight="1" x14ac:dyDescent="0.55000000000000004">
      <c r="A68" s="100">
        <v>2</v>
      </c>
      <c r="B68" s="101" t="s">
        <v>57</v>
      </c>
      <c r="C68" s="101" t="s">
        <v>188</v>
      </c>
      <c r="D68" s="101" t="s">
        <v>78</v>
      </c>
      <c r="E68" s="101" t="s">
        <v>260</v>
      </c>
      <c r="F68" s="101" t="s">
        <v>178</v>
      </c>
      <c r="G68" s="101" t="s">
        <v>1416</v>
      </c>
      <c r="H68" s="102">
        <v>3670</v>
      </c>
      <c r="I68" s="100">
        <v>3</v>
      </c>
      <c r="J68" s="103">
        <f>บึงกาฬ!F60</f>
        <v>226731.8</v>
      </c>
      <c r="K68" s="104">
        <f>บึงกาฬ!AL60</f>
        <v>187095.63</v>
      </c>
      <c r="L68" s="105">
        <f>บึงกาฬ!AM60</f>
        <v>924560.18</v>
      </c>
      <c r="M68" s="105">
        <f>บึงกาฬ!AN60</f>
        <v>918121.04</v>
      </c>
      <c r="N68" s="101"/>
      <c r="O68" s="101"/>
      <c r="P68" s="101"/>
      <c r="Q68" s="93">
        <f t="shared" si="0"/>
        <v>6439.140000000014</v>
      </c>
      <c r="R68" s="94">
        <f t="shared" si="1"/>
        <v>251.92375476839237</v>
      </c>
    </row>
    <row r="69" spans="1:18" ht="24" customHeight="1" x14ac:dyDescent="0.55000000000000004">
      <c r="A69" s="100">
        <v>3</v>
      </c>
      <c r="B69" s="101" t="s">
        <v>57</v>
      </c>
      <c r="C69" s="101" t="s">
        <v>188</v>
      </c>
      <c r="D69" s="101" t="s">
        <v>78</v>
      </c>
      <c r="E69" s="101" t="s">
        <v>260</v>
      </c>
      <c r="F69" s="101" t="s">
        <v>178</v>
      </c>
      <c r="G69" s="101" t="s">
        <v>263</v>
      </c>
      <c r="H69" s="102">
        <v>3487</v>
      </c>
      <c r="I69" s="100">
        <v>3</v>
      </c>
      <c r="J69" s="103">
        <f>บึงกาฬ!F61</f>
        <v>334956.78999999998</v>
      </c>
      <c r="K69" s="104">
        <f>บึงกาฬ!AL61</f>
        <v>609176.21</v>
      </c>
      <c r="L69" s="105">
        <f>บึงกาฬ!AM61</f>
        <v>1493202.1800000002</v>
      </c>
      <c r="M69" s="105">
        <f>บึงกาฬ!AN61</f>
        <v>1327667.3799999999</v>
      </c>
      <c r="N69" s="101"/>
      <c r="O69" s="101"/>
      <c r="P69" s="101"/>
      <c r="Q69" s="93">
        <f t="shared" si="0"/>
        <v>165534.80000000028</v>
      </c>
      <c r="R69" s="94">
        <f t="shared" si="1"/>
        <v>428.21972469171214</v>
      </c>
    </row>
    <row r="70" spans="1:18" ht="24" customHeight="1" x14ac:dyDescent="0.55000000000000004">
      <c r="A70" s="100">
        <v>4</v>
      </c>
      <c r="B70" s="101" t="s">
        <v>57</v>
      </c>
      <c r="C70" s="101" t="s">
        <v>188</v>
      </c>
      <c r="D70" s="101" t="s">
        <v>78</v>
      </c>
      <c r="E70" s="101" t="s">
        <v>260</v>
      </c>
      <c r="F70" s="101" t="s">
        <v>178</v>
      </c>
      <c r="G70" s="101" t="s">
        <v>264</v>
      </c>
      <c r="H70" s="102">
        <v>6286</v>
      </c>
      <c r="I70" s="100">
        <v>5</v>
      </c>
      <c r="J70" s="103">
        <f>บึงกาฬ!F62</f>
        <v>86787.88</v>
      </c>
      <c r="K70" s="104">
        <f>บึงกาฬ!AL62</f>
        <v>239412.66999999998</v>
      </c>
      <c r="L70" s="105">
        <f>บึงกาฬ!AM62</f>
        <v>2147018.65</v>
      </c>
      <c r="M70" s="105">
        <f>บึงกาฬ!AN62</f>
        <v>1588599.64</v>
      </c>
      <c r="N70" s="101"/>
      <c r="O70" s="101"/>
      <c r="P70" s="101"/>
      <c r="Q70" s="93">
        <f t="shared" si="0"/>
        <v>558419.01</v>
      </c>
      <c r="R70" s="94">
        <f t="shared" si="1"/>
        <v>341.55562360801781</v>
      </c>
    </row>
    <row r="71" spans="1:18" x14ac:dyDescent="0.55000000000000004">
      <c r="A71" s="100">
        <v>5</v>
      </c>
      <c r="B71" s="101" t="s">
        <v>57</v>
      </c>
      <c r="C71" s="101" t="s">
        <v>188</v>
      </c>
      <c r="D71" s="101" t="s">
        <v>78</v>
      </c>
      <c r="E71" s="101" t="s">
        <v>260</v>
      </c>
      <c r="F71" s="101" t="s">
        <v>178</v>
      </c>
      <c r="G71" s="101" t="s">
        <v>265</v>
      </c>
      <c r="H71" s="102">
        <v>3436</v>
      </c>
      <c r="I71" s="100">
        <v>3</v>
      </c>
      <c r="J71" s="103">
        <f>บึงกาฬ!F63</f>
        <v>245955.46</v>
      </c>
      <c r="K71" s="104">
        <f>บึงกาฬ!AL63</f>
        <v>-70578.079999999987</v>
      </c>
      <c r="L71" s="105">
        <f>บึงกาฬ!AM63</f>
        <v>889577.8899999999</v>
      </c>
      <c r="M71" s="105">
        <f>บึงกาฬ!AN63</f>
        <v>693566.44</v>
      </c>
      <c r="N71" s="101"/>
      <c r="O71" s="101"/>
      <c r="P71" s="101"/>
      <c r="Q71" s="93">
        <f t="shared" ref="Q71:Q134" si="2">L71-M71</f>
        <v>196011.44999999995</v>
      </c>
      <c r="R71" s="94">
        <f t="shared" ref="R71:R134" si="3">L71/H71</f>
        <v>258.89926949941793</v>
      </c>
    </row>
    <row r="72" spans="1:18" ht="24" customHeight="1" x14ac:dyDescent="0.55000000000000004">
      <c r="A72" s="100">
        <v>6</v>
      </c>
      <c r="B72" s="101" t="s">
        <v>57</v>
      </c>
      <c r="C72" s="101" t="s">
        <v>188</v>
      </c>
      <c r="D72" s="101" t="s">
        <v>78</v>
      </c>
      <c r="E72" s="101" t="s">
        <v>260</v>
      </c>
      <c r="F72" s="101" t="s">
        <v>178</v>
      </c>
      <c r="G72" s="101" t="s">
        <v>266</v>
      </c>
      <c r="H72" s="102">
        <v>3629</v>
      </c>
      <c r="I72" s="100">
        <v>3</v>
      </c>
      <c r="J72" s="103">
        <f>บึงกาฬ!F64</f>
        <v>157326.84</v>
      </c>
      <c r="K72" s="104">
        <f>บึงกาฬ!AL64</f>
        <v>53750.429999999993</v>
      </c>
      <c r="L72" s="105">
        <f>บึงกาฬ!AM64</f>
        <v>1098830.8499999999</v>
      </c>
      <c r="M72" s="105">
        <f>บึงกาฬ!AN64</f>
        <v>994830.85000000009</v>
      </c>
      <c r="N72" s="101"/>
      <c r="O72" s="101"/>
      <c r="P72" s="101"/>
      <c r="Q72" s="93">
        <f t="shared" si="2"/>
        <v>103999.99999999977</v>
      </c>
      <c r="R72" s="94">
        <f t="shared" si="3"/>
        <v>302.79163681454941</v>
      </c>
    </row>
    <row r="73" spans="1:18" ht="24" customHeight="1" x14ac:dyDescent="0.55000000000000004">
      <c r="A73" s="100">
        <v>7</v>
      </c>
      <c r="B73" s="101" t="s">
        <v>57</v>
      </c>
      <c r="C73" s="101" t="s">
        <v>188</v>
      </c>
      <c r="D73" s="101" t="s">
        <v>78</v>
      </c>
      <c r="E73" s="101" t="s">
        <v>260</v>
      </c>
      <c r="F73" s="101" t="s">
        <v>178</v>
      </c>
      <c r="G73" s="101" t="s">
        <v>267</v>
      </c>
      <c r="H73" s="102">
        <v>4573</v>
      </c>
      <c r="I73" s="100">
        <v>4</v>
      </c>
      <c r="J73" s="103">
        <f>บึงกาฬ!F65</f>
        <v>750606.03</v>
      </c>
      <c r="K73" s="104">
        <f>บึงกาฬ!AL65</f>
        <v>281802.03000000003</v>
      </c>
      <c r="L73" s="105">
        <f>บึงกาฬ!AM65</f>
        <v>1237284.02</v>
      </c>
      <c r="M73" s="105">
        <f>บึงกาฬ!AN65</f>
        <v>1121747.3999999999</v>
      </c>
      <c r="N73" s="101"/>
      <c r="O73" s="101"/>
      <c r="P73" s="101"/>
      <c r="Q73" s="93">
        <f t="shared" si="2"/>
        <v>115536.62000000011</v>
      </c>
      <c r="R73" s="94">
        <f t="shared" si="3"/>
        <v>270.56287338727316</v>
      </c>
    </row>
    <row r="74" spans="1:18" s="112" customFormat="1" ht="24" customHeight="1" x14ac:dyDescent="0.55000000000000004">
      <c r="A74" s="106">
        <v>7</v>
      </c>
      <c r="B74" s="107" t="s">
        <v>57</v>
      </c>
      <c r="C74" s="107"/>
      <c r="D74" s="107"/>
      <c r="E74" s="107" t="s">
        <v>75</v>
      </c>
      <c r="F74" s="107"/>
      <c r="G74" s="107" t="s">
        <v>268</v>
      </c>
      <c r="H74" s="113">
        <f>SUM(H67:H73)</f>
        <v>25081</v>
      </c>
      <c r="I74" s="106"/>
      <c r="J74" s="109">
        <f>SUM(J67:J73)</f>
        <v>1802364.8</v>
      </c>
      <c r="K74" s="109">
        <f>SUM(K67:K73)</f>
        <v>1300658.8900000001</v>
      </c>
      <c r="L74" s="109">
        <f>SUM(L67:L73)</f>
        <v>7790473.7699999996</v>
      </c>
      <c r="M74" s="109">
        <f>SUM(M67:M73)</f>
        <v>6644532.75</v>
      </c>
      <c r="N74" s="107">
        <v>6</v>
      </c>
      <c r="O74" s="107">
        <v>6</v>
      </c>
      <c r="P74" s="107">
        <f>N74-O74</f>
        <v>0</v>
      </c>
      <c r="Q74" s="110">
        <f>L74-M74</f>
        <v>1145941.0199999996</v>
      </c>
      <c r="R74" s="111">
        <f>L74/H74</f>
        <v>310.61256608588172</v>
      </c>
    </row>
    <row r="75" spans="1:18" ht="24" customHeight="1" x14ac:dyDescent="0.55000000000000004">
      <c r="A75" s="100">
        <v>1</v>
      </c>
      <c r="B75" s="101" t="s">
        <v>57</v>
      </c>
      <c r="C75" s="101" t="s">
        <v>190</v>
      </c>
      <c r="D75" s="101" t="s">
        <v>113</v>
      </c>
      <c r="E75" s="101" t="s">
        <v>269</v>
      </c>
      <c r="F75" s="101" t="s">
        <v>208</v>
      </c>
      <c r="G75" s="101" t="s">
        <v>270</v>
      </c>
      <c r="H75" s="102"/>
      <c r="I75" s="100"/>
      <c r="J75" s="103"/>
      <c r="K75" s="104"/>
      <c r="L75" s="105"/>
      <c r="M75" s="105"/>
      <c r="N75" s="101"/>
      <c r="O75" s="101"/>
      <c r="P75" s="101"/>
    </row>
    <row r="76" spans="1:18" ht="24" customHeight="1" x14ac:dyDescent="0.55000000000000004">
      <c r="A76" s="100">
        <v>2</v>
      </c>
      <c r="B76" s="101" t="s">
        <v>57</v>
      </c>
      <c r="C76" s="101" t="s">
        <v>190</v>
      </c>
      <c r="D76" s="101" t="s">
        <v>113</v>
      </c>
      <c r="E76" s="101" t="s">
        <v>269</v>
      </c>
      <c r="F76" s="101" t="s">
        <v>178</v>
      </c>
      <c r="G76" s="101" t="s">
        <v>271</v>
      </c>
      <c r="H76" s="102">
        <v>5752</v>
      </c>
      <c r="I76" s="100">
        <v>4</v>
      </c>
      <c r="J76" s="103">
        <f>บึงกาฬ!F66</f>
        <v>632684.9</v>
      </c>
      <c r="K76" s="104">
        <f>บึงกาฬ!AL66</f>
        <v>673599.42999999993</v>
      </c>
      <c r="L76" s="104">
        <f>บึงกาฬ!AM66</f>
        <v>1155594.47</v>
      </c>
      <c r="M76" s="104">
        <f>บึงกาฬ!AN66</f>
        <v>1167021.67</v>
      </c>
      <c r="N76" s="101"/>
      <c r="O76" s="101"/>
      <c r="P76" s="101"/>
      <c r="Q76" s="93">
        <f t="shared" si="2"/>
        <v>-11427.199999999953</v>
      </c>
      <c r="R76" s="94">
        <f t="shared" si="3"/>
        <v>200.90307197496523</v>
      </c>
    </row>
    <row r="77" spans="1:18" ht="24" customHeight="1" x14ac:dyDescent="0.55000000000000004">
      <c r="A77" s="100">
        <v>3</v>
      </c>
      <c r="B77" s="101" t="s">
        <v>57</v>
      </c>
      <c r="C77" s="101" t="s">
        <v>190</v>
      </c>
      <c r="D77" s="101" t="s">
        <v>113</v>
      </c>
      <c r="E77" s="101" t="s">
        <v>269</v>
      </c>
      <c r="F77" s="101" t="s">
        <v>178</v>
      </c>
      <c r="G77" s="101" t="s">
        <v>272</v>
      </c>
      <c r="H77" s="102">
        <v>4383</v>
      </c>
      <c r="I77" s="100">
        <v>3</v>
      </c>
      <c r="J77" s="103">
        <f>บึงกาฬ!F67</f>
        <v>564650.05000000005</v>
      </c>
      <c r="K77" s="104">
        <f>บึงกาฬ!AL67</f>
        <v>529633.91</v>
      </c>
      <c r="L77" s="104">
        <f>บึงกาฬ!AM67</f>
        <v>687352.91</v>
      </c>
      <c r="M77" s="104">
        <f>บึงกาฬ!AN67</f>
        <v>606328.41</v>
      </c>
      <c r="N77" s="101"/>
      <c r="O77" s="101"/>
      <c r="P77" s="101"/>
      <c r="Q77" s="93">
        <f t="shared" si="2"/>
        <v>81024.5</v>
      </c>
      <c r="R77" s="94">
        <f t="shared" si="3"/>
        <v>156.82247547342004</v>
      </c>
    </row>
    <row r="78" spans="1:18" ht="24" customHeight="1" x14ac:dyDescent="0.55000000000000004">
      <c r="A78" s="100">
        <v>4</v>
      </c>
      <c r="B78" s="101" t="s">
        <v>57</v>
      </c>
      <c r="C78" s="101" t="s">
        <v>190</v>
      </c>
      <c r="D78" s="101" t="s">
        <v>113</v>
      </c>
      <c r="E78" s="101" t="s">
        <v>269</v>
      </c>
      <c r="F78" s="101" t="s">
        <v>178</v>
      </c>
      <c r="G78" s="101" t="s">
        <v>273</v>
      </c>
      <c r="H78" s="102">
        <v>1973</v>
      </c>
      <c r="I78" s="100">
        <v>2</v>
      </c>
      <c r="J78" s="103">
        <f>บึงกาฬ!F68</f>
        <v>429291.93</v>
      </c>
      <c r="K78" s="104">
        <f>บึงกาฬ!AL68</f>
        <v>378298.87</v>
      </c>
      <c r="L78" s="104">
        <f>บึงกาฬ!AM68</f>
        <v>765303.04</v>
      </c>
      <c r="M78" s="104">
        <f>บึงกาฬ!AN68</f>
        <v>507200.62</v>
      </c>
      <c r="N78" s="101"/>
      <c r="O78" s="101"/>
      <c r="P78" s="101"/>
      <c r="Q78" s="93">
        <f t="shared" si="2"/>
        <v>258102.42000000004</v>
      </c>
      <c r="R78" s="94">
        <f t="shared" si="3"/>
        <v>387.88800810947799</v>
      </c>
    </row>
    <row r="79" spans="1:18" ht="24" customHeight="1" x14ac:dyDescent="0.55000000000000004">
      <c r="A79" s="100">
        <v>5</v>
      </c>
      <c r="B79" s="101" t="s">
        <v>57</v>
      </c>
      <c r="C79" s="101" t="s">
        <v>190</v>
      </c>
      <c r="D79" s="101" t="s">
        <v>113</v>
      </c>
      <c r="E79" s="101" t="s">
        <v>269</v>
      </c>
      <c r="F79" s="101" t="s">
        <v>178</v>
      </c>
      <c r="G79" s="101" t="s">
        <v>274</v>
      </c>
      <c r="H79" s="102">
        <v>5007</v>
      </c>
      <c r="I79" s="100">
        <v>4</v>
      </c>
      <c r="J79" s="103">
        <f>บึงกาฬ!F69</f>
        <v>661024.44999999995</v>
      </c>
      <c r="K79" s="104">
        <f>บึงกาฬ!AL69</f>
        <v>666080.98999999987</v>
      </c>
      <c r="L79" s="104">
        <f>บึงกาฬ!AM69</f>
        <v>1247918.49</v>
      </c>
      <c r="M79" s="104">
        <f>บึงกาฬ!AN69</f>
        <v>508301.63</v>
      </c>
      <c r="N79" s="101"/>
      <c r="O79" s="101"/>
      <c r="P79" s="101"/>
      <c r="Q79" s="93">
        <f t="shared" si="2"/>
        <v>739616.86</v>
      </c>
      <c r="R79" s="94">
        <f t="shared" si="3"/>
        <v>249.23476932294787</v>
      </c>
    </row>
    <row r="80" spans="1:18" ht="24" customHeight="1" x14ac:dyDescent="0.55000000000000004">
      <c r="A80" s="100">
        <v>6</v>
      </c>
      <c r="B80" s="101" t="s">
        <v>57</v>
      </c>
      <c r="C80" s="101" t="s">
        <v>190</v>
      </c>
      <c r="D80" s="101" t="s">
        <v>113</v>
      </c>
      <c r="E80" s="101" t="s">
        <v>269</v>
      </c>
      <c r="F80" s="101" t="s">
        <v>178</v>
      </c>
      <c r="G80" s="101" t="s">
        <v>275</v>
      </c>
      <c r="H80" s="102">
        <v>5318</v>
      </c>
      <c r="I80" s="100">
        <v>4</v>
      </c>
      <c r="J80" s="103">
        <f>บึงกาฬ!F70</f>
        <v>610868.57999999996</v>
      </c>
      <c r="K80" s="104">
        <f>บึงกาฬ!AL70</f>
        <v>535562.88</v>
      </c>
      <c r="L80" s="104">
        <f>บึงกาฬ!AM70</f>
        <v>1108879.9099999999</v>
      </c>
      <c r="M80" s="104">
        <f>บึงกาฬ!AN70</f>
        <v>851993.17</v>
      </c>
      <c r="N80" s="101"/>
      <c r="O80" s="101"/>
      <c r="P80" s="101"/>
      <c r="Q80" s="93">
        <f t="shared" si="2"/>
        <v>256886.73999999987</v>
      </c>
      <c r="R80" s="94">
        <f t="shared" si="3"/>
        <v>208.51446220383602</v>
      </c>
    </row>
    <row r="81" spans="1:18" s="112" customFormat="1" ht="24" customHeight="1" x14ac:dyDescent="0.55000000000000004">
      <c r="A81" s="106">
        <v>8</v>
      </c>
      <c r="B81" s="107" t="s">
        <v>57</v>
      </c>
      <c r="C81" s="107"/>
      <c r="D81" s="107"/>
      <c r="E81" s="107" t="s">
        <v>75</v>
      </c>
      <c r="F81" s="107"/>
      <c r="G81" s="107" t="s">
        <v>276</v>
      </c>
      <c r="H81" s="113">
        <f>SUM(H75:H80)</f>
        <v>22433</v>
      </c>
      <c r="I81" s="106"/>
      <c r="J81" s="109">
        <f>SUM(J75:J80)</f>
        <v>2898519.91</v>
      </c>
      <c r="K81" s="109">
        <f>SUM(K75:K80)</f>
        <v>2783176.0799999996</v>
      </c>
      <c r="L81" s="109">
        <f>SUM(L75:L80)</f>
        <v>4965048.82</v>
      </c>
      <c r="M81" s="109">
        <f>SUM(M75:M80)</f>
        <v>3640845.5</v>
      </c>
      <c r="N81" s="107">
        <v>5</v>
      </c>
      <c r="O81" s="107">
        <v>5</v>
      </c>
      <c r="P81" s="107">
        <f>N81-O81</f>
        <v>0</v>
      </c>
      <c r="Q81" s="110">
        <f t="shared" si="2"/>
        <v>1324203.3200000003</v>
      </c>
      <c r="R81" s="111">
        <f t="shared" si="3"/>
        <v>221.32790175188339</v>
      </c>
    </row>
    <row r="82" spans="1:18" s="112" customFormat="1" ht="24.75" customHeight="1" thickBot="1" x14ac:dyDescent="0.6">
      <c r="A82" s="121"/>
      <c r="B82" s="122" t="s">
        <v>57</v>
      </c>
      <c r="C82" s="122" t="s">
        <v>57</v>
      </c>
      <c r="D82" s="122" t="s">
        <v>57</v>
      </c>
      <c r="E82" s="122" t="s">
        <v>57</v>
      </c>
      <c r="F82" s="122"/>
      <c r="G82" s="122" t="s">
        <v>277</v>
      </c>
      <c r="H82" s="123">
        <f>H20+H34+H47+H52+H58+H66+H74+H81</f>
        <v>250017</v>
      </c>
      <c r="I82" s="121"/>
      <c r="J82" s="124">
        <f t="shared" ref="J82:O82" si="4">J20+J34+J47+J52+J58+J66+J74+J81</f>
        <v>34039373.460000001</v>
      </c>
      <c r="K82" s="125">
        <f t="shared" si="4"/>
        <v>27363083.369999997</v>
      </c>
      <c r="L82" s="124">
        <f t="shared" si="4"/>
        <v>77005288.719999999</v>
      </c>
      <c r="M82" s="124">
        <f t="shared" si="4"/>
        <v>68045915.929999977</v>
      </c>
      <c r="N82" s="122">
        <f t="shared" si="4"/>
        <v>61</v>
      </c>
      <c r="O82" s="122">
        <f t="shared" si="4"/>
        <v>61</v>
      </c>
      <c r="P82" s="122">
        <f>N82-O82</f>
        <v>0</v>
      </c>
      <c r="Q82" s="110">
        <f t="shared" si="2"/>
        <v>8959372.7900000215</v>
      </c>
      <c r="R82" s="111">
        <f t="shared" si="3"/>
        <v>308.00021086566113</v>
      </c>
    </row>
    <row r="83" spans="1:18" s="112" customFormat="1" ht="25.5" customHeight="1" thickTop="1" thickBot="1" x14ac:dyDescent="0.6">
      <c r="A83" s="126"/>
      <c r="B83" s="127"/>
      <c r="C83" s="127"/>
      <c r="D83" s="127"/>
      <c r="E83" s="414" t="s">
        <v>278</v>
      </c>
      <c r="F83" s="415"/>
      <c r="G83" s="416"/>
      <c r="H83" s="128"/>
      <c r="I83" s="126"/>
      <c r="J83" s="129">
        <f>J82/O82</f>
        <v>558022.51573770493</v>
      </c>
      <c r="K83" s="130">
        <f>K82/O82</f>
        <v>448575.13721311471</v>
      </c>
      <c r="L83" s="129">
        <f>L82/O82</f>
        <v>1262381.782295082</v>
      </c>
      <c r="M83" s="129">
        <f>M82/O82</f>
        <v>1115506.8185245898</v>
      </c>
      <c r="N83" s="127"/>
      <c r="O83" s="127"/>
      <c r="P83" s="127"/>
      <c r="Q83" s="93"/>
      <c r="R83" s="94"/>
    </row>
    <row r="84" spans="1:18" ht="24.75" customHeight="1" thickTop="1" x14ac:dyDescent="0.55000000000000004">
      <c r="A84" s="131">
        <v>1</v>
      </c>
      <c r="B84" s="132" t="s">
        <v>61</v>
      </c>
      <c r="C84" s="132" t="s">
        <v>279</v>
      </c>
      <c r="D84" s="132" t="s">
        <v>280</v>
      </c>
      <c r="E84" s="132" t="s">
        <v>0</v>
      </c>
      <c r="F84" s="132" t="s">
        <v>175</v>
      </c>
      <c r="G84" s="132" t="s">
        <v>281</v>
      </c>
      <c r="H84" s="133"/>
      <c r="I84" s="131"/>
      <c r="J84" s="134"/>
      <c r="K84" s="135"/>
      <c r="L84" s="136"/>
      <c r="M84" s="136"/>
      <c r="N84" s="132"/>
      <c r="O84" s="132"/>
      <c r="P84" s="132"/>
    </row>
    <row r="85" spans="1:18" ht="24" customHeight="1" x14ac:dyDescent="0.55000000000000004">
      <c r="A85" s="100">
        <v>2</v>
      </c>
      <c r="B85" s="101" t="s">
        <v>61</v>
      </c>
      <c r="C85" s="101" t="s">
        <v>279</v>
      </c>
      <c r="D85" s="101" t="s">
        <v>280</v>
      </c>
      <c r="E85" s="101" t="s">
        <v>0</v>
      </c>
      <c r="F85" s="101" t="s">
        <v>178</v>
      </c>
      <c r="G85" s="101" t="s">
        <v>600</v>
      </c>
      <c r="H85" s="102">
        <v>4951</v>
      </c>
      <c r="I85" s="100">
        <v>4</v>
      </c>
      <c r="J85" s="103">
        <f>หนองบัวลำภู!F4</f>
        <v>844269.14</v>
      </c>
      <c r="K85" s="248">
        <f>หนองบัวลำภู!AC4</f>
        <v>840377.34</v>
      </c>
      <c r="L85" s="105">
        <f>หนองบัวลำภู!AD4</f>
        <v>927463.85999999987</v>
      </c>
      <c r="M85" s="105">
        <f>หนองบัวลำภู!AE4</f>
        <v>1731570.7</v>
      </c>
      <c r="N85" s="101"/>
      <c r="O85" s="101"/>
      <c r="P85" s="101"/>
      <c r="Q85" s="93">
        <f t="shared" si="2"/>
        <v>-804106.84000000008</v>
      </c>
      <c r="R85" s="94">
        <f t="shared" si="3"/>
        <v>187.32859220359521</v>
      </c>
    </row>
    <row r="86" spans="1:18" ht="24" customHeight="1" x14ac:dyDescent="0.55000000000000004">
      <c r="A86" s="100">
        <v>3</v>
      </c>
      <c r="B86" s="101" t="s">
        <v>61</v>
      </c>
      <c r="C86" s="101" t="s">
        <v>279</v>
      </c>
      <c r="D86" s="101" t="s">
        <v>280</v>
      </c>
      <c r="E86" s="101" t="s">
        <v>0</v>
      </c>
      <c r="F86" s="101" t="s">
        <v>178</v>
      </c>
      <c r="G86" s="101" t="s">
        <v>601</v>
      </c>
      <c r="H86" s="102">
        <v>4392</v>
      </c>
      <c r="I86" s="100">
        <v>3</v>
      </c>
      <c r="J86" s="103">
        <f>หนองบัวลำภู!F5</f>
        <v>573907.93999999994</v>
      </c>
      <c r="K86" s="248">
        <f>หนองบัวลำภู!AC5</f>
        <v>609887.11</v>
      </c>
      <c r="L86" s="105">
        <f>หนองบัวลำภู!AD5</f>
        <v>917552.29</v>
      </c>
      <c r="M86" s="105">
        <f>หนองบัวลำภู!AE5</f>
        <v>1128660.46</v>
      </c>
      <c r="N86" s="101"/>
      <c r="O86" s="101"/>
      <c r="P86" s="101"/>
      <c r="Q86" s="93">
        <f t="shared" si="2"/>
        <v>-211108.16999999993</v>
      </c>
      <c r="R86" s="94">
        <f t="shared" si="3"/>
        <v>208.91445582877961</v>
      </c>
    </row>
    <row r="87" spans="1:18" ht="24" customHeight="1" x14ac:dyDescent="0.55000000000000004">
      <c r="A87" s="100">
        <v>4</v>
      </c>
      <c r="B87" s="101" t="s">
        <v>61</v>
      </c>
      <c r="C87" s="101" t="s">
        <v>279</v>
      </c>
      <c r="D87" s="101" t="s">
        <v>280</v>
      </c>
      <c r="E87" s="101" t="s">
        <v>0</v>
      </c>
      <c r="F87" s="101" t="s">
        <v>178</v>
      </c>
      <c r="G87" s="101" t="s">
        <v>602</v>
      </c>
      <c r="H87" s="102">
        <v>5135</v>
      </c>
      <c r="I87" s="100">
        <v>4</v>
      </c>
      <c r="J87" s="103">
        <f>หนองบัวลำภู!F6</f>
        <v>815852.87</v>
      </c>
      <c r="K87" s="248">
        <f>หนองบัวลำภู!AC6</f>
        <v>867979.17</v>
      </c>
      <c r="L87" s="105">
        <f>หนองบัวลำภู!AD6</f>
        <v>1434013.4</v>
      </c>
      <c r="M87" s="105">
        <f>หนองบัวลำภู!AE6</f>
        <v>1417259.73</v>
      </c>
      <c r="N87" s="101"/>
      <c r="O87" s="101"/>
      <c r="P87" s="101"/>
      <c r="Q87" s="93">
        <f t="shared" si="2"/>
        <v>16753.669999999925</v>
      </c>
      <c r="R87" s="94">
        <f t="shared" si="3"/>
        <v>279.26259006815968</v>
      </c>
    </row>
    <row r="88" spans="1:18" ht="24" customHeight="1" x14ac:dyDescent="0.55000000000000004">
      <c r="A88" s="100">
        <v>5</v>
      </c>
      <c r="B88" s="101" t="s">
        <v>61</v>
      </c>
      <c r="C88" s="101" t="s">
        <v>279</v>
      </c>
      <c r="D88" s="101" t="s">
        <v>280</v>
      </c>
      <c r="E88" s="101" t="s">
        <v>0</v>
      </c>
      <c r="F88" s="101" t="s">
        <v>178</v>
      </c>
      <c r="G88" s="101" t="s">
        <v>603</v>
      </c>
      <c r="H88" s="102">
        <v>7670</v>
      </c>
      <c r="I88" s="100">
        <v>5</v>
      </c>
      <c r="J88" s="103">
        <f>หนองบัวลำภู!F7</f>
        <v>1255125.21</v>
      </c>
      <c r="K88" s="248">
        <f>หนองบัวลำภู!AC7</f>
        <v>1345567.13</v>
      </c>
      <c r="L88" s="105">
        <f>หนองบัวลำภู!AD7</f>
        <v>2344526.6799999997</v>
      </c>
      <c r="M88" s="105">
        <f>หนองบัวลำภู!AE7</f>
        <v>2134793.69</v>
      </c>
      <c r="N88" s="101"/>
      <c r="O88" s="101"/>
      <c r="P88" s="101"/>
      <c r="Q88" s="93">
        <f t="shared" si="2"/>
        <v>209732.98999999976</v>
      </c>
      <c r="R88" s="94">
        <f t="shared" si="3"/>
        <v>305.67492568448495</v>
      </c>
    </row>
    <row r="89" spans="1:18" ht="24" customHeight="1" x14ac:dyDescent="0.55000000000000004">
      <c r="A89" s="100">
        <v>6</v>
      </c>
      <c r="B89" s="101" t="s">
        <v>61</v>
      </c>
      <c r="C89" s="101" t="s">
        <v>279</v>
      </c>
      <c r="D89" s="101" t="s">
        <v>280</v>
      </c>
      <c r="E89" s="101" t="s">
        <v>0</v>
      </c>
      <c r="F89" s="101" t="s">
        <v>178</v>
      </c>
      <c r="G89" s="101" t="s">
        <v>604</v>
      </c>
      <c r="H89" s="102">
        <v>5043</v>
      </c>
      <c r="I89" s="100">
        <v>4</v>
      </c>
      <c r="J89" s="103">
        <f>หนองบัวลำภู!F8</f>
        <v>1030052.97</v>
      </c>
      <c r="K89" s="248">
        <f>หนองบัวลำภู!AC8</f>
        <v>1003114.22</v>
      </c>
      <c r="L89" s="105">
        <f>หนองบัวลำภู!AD8</f>
        <v>1107251.6200000001</v>
      </c>
      <c r="M89" s="105">
        <f>หนองบัวลำภู!AE8</f>
        <v>1227452.8299999998</v>
      </c>
      <c r="N89" s="101"/>
      <c r="O89" s="101"/>
      <c r="P89" s="101"/>
      <c r="Q89" s="93">
        <f t="shared" si="2"/>
        <v>-120201.20999999973</v>
      </c>
      <c r="R89" s="94">
        <f t="shared" si="3"/>
        <v>219.56209002577833</v>
      </c>
    </row>
    <row r="90" spans="1:18" ht="24" customHeight="1" x14ac:dyDescent="0.55000000000000004">
      <c r="A90" s="100">
        <v>7</v>
      </c>
      <c r="B90" s="101" t="s">
        <v>61</v>
      </c>
      <c r="C90" s="101" t="s">
        <v>279</v>
      </c>
      <c r="D90" s="101" t="s">
        <v>280</v>
      </c>
      <c r="E90" s="101" t="s">
        <v>0</v>
      </c>
      <c r="F90" s="101" t="s">
        <v>178</v>
      </c>
      <c r="G90" s="101" t="s">
        <v>605</v>
      </c>
      <c r="H90" s="102">
        <v>1849</v>
      </c>
      <c r="I90" s="100">
        <v>2</v>
      </c>
      <c r="J90" s="103">
        <f>หนองบัวลำภู!F9</f>
        <v>327631.96999999997</v>
      </c>
      <c r="K90" s="248">
        <f>หนองบัวลำภู!AC9</f>
        <v>376859.87</v>
      </c>
      <c r="L90" s="105">
        <f>หนองบัวลำภู!AD9</f>
        <v>584018.09</v>
      </c>
      <c r="M90" s="105">
        <f>หนองบัวลำภู!AE9</f>
        <v>724105.72000000009</v>
      </c>
      <c r="N90" s="101"/>
      <c r="O90" s="101"/>
      <c r="P90" s="101"/>
      <c r="Q90" s="93">
        <f t="shared" si="2"/>
        <v>-140087.63000000012</v>
      </c>
      <c r="R90" s="94">
        <f t="shared" si="3"/>
        <v>315.8561871281774</v>
      </c>
    </row>
    <row r="91" spans="1:18" ht="24" customHeight="1" x14ac:dyDescent="0.55000000000000004">
      <c r="A91" s="100">
        <v>8</v>
      </c>
      <c r="B91" s="101" t="s">
        <v>61</v>
      </c>
      <c r="C91" s="101" t="s">
        <v>279</v>
      </c>
      <c r="D91" s="101" t="s">
        <v>280</v>
      </c>
      <c r="E91" s="101" t="s">
        <v>0</v>
      </c>
      <c r="F91" s="101" t="s">
        <v>178</v>
      </c>
      <c r="G91" s="101" t="s">
        <v>606</v>
      </c>
      <c r="H91" s="102">
        <v>7078</v>
      </c>
      <c r="I91" s="100">
        <v>5</v>
      </c>
      <c r="J91" s="103">
        <f>หนองบัวลำภู!F10</f>
        <v>1310384.3999999999</v>
      </c>
      <c r="K91" s="104">
        <f>หนองบัวลำภู!AC10</f>
        <v>1453025.48</v>
      </c>
      <c r="L91" s="105">
        <f>หนองบัวลำภู!AD10</f>
        <v>1986709.76</v>
      </c>
      <c r="M91" s="105">
        <f>หนองบัวลำภู!AE10</f>
        <v>1507300.08</v>
      </c>
      <c r="N91" s="101"/>
      <c r="O91" s="101"/>
      <c r="P91" s="101"/>
      <c r="Q91" s="93">
        <f t="shared" si="2"/>
        <v>479409.67999999993</v>
      </c>
      <c r="R91" s="94">
        <f t="shared" si="3"/>
        <v>280.68801356315345</v>
      </c>
    </row>
    <row r="92" spans="1:18" ht="24" customHeight="1" x14ac:dyDescent="0.55000000000000004">
      <c r="A92" s="100">
        <v>9</v>
      </c>
      <c r="B92" s="101" t="s">
        <v>61</v>
      </c>
      <c r="C92" s="101" t="s">
        <v>279</v>
      </c>
      <c r="D92" s="101" t="s">
        <v>280</v>
      </c>
      <c r="E92" s="101" t="s">
        <v>0</v>
      </c>
      <c r="F92" s="101" t="s">
        <v>178</v>
      </c>
      <c r="G92" s="101" t="s">
        <v>607</v>
      </c>
      <c r="H92" s="102">
        <v>2787</v>
      </c>
      <c r="I92" s="100">
        <v>2</v>
      </c>
      <c r="J92" s="103">
        <f>หนองบัวลำภู!F11</f>
        <v>568586.12</v>
      </c>
      <c r="K92" s="248">
        <f>หนองบัวลำภู!AC11</f>
        <v>613035.30000000005</v>
      </c>
      <c r="L92" s="105">
        <f>หนองบัวลำภู!AD11</f>
        <v>622234.01</v>
      </c>
      <c r="M92" s="105">
        <f>หนองบัวลำภู!AE11</f>
        <v>805012.84</v>
      </c>
      <c r="N92" s="101"/>
      <c r="O92" s="101"/>
      <c r="P92" s="101"/>
      <c r="Q92" s="93">
        <f t="shared" si="2"/>
        <v>-182778.82999999996</v>
      </c>
      <c r="R92" s="94">
        <f t="shared" si="3"/>
        <v>223.26301040545388</v>
      </c>
    </row>
    <row r="93" spans="1:18" ht="24" customHeight="1" x14ac:dyDescent="0.55000000000000004">
      <c r="A93" s="100">
        <v>10</v>
      </c>
      <c r="B93" s="101" t="s">
        <v>61</v>
      </c>
      <c r="C93" s="101" t="s">
        <v>279</v>
      </c>
      <c r="D93" s="101" t="s">
        <v>280</v>
      </c>
      <c r="E93" s="101" t="s">
        <v>0</v>
      </c>
      <c r="F93" s="101" t="s">
        <v>178</v>
      </c>
      <c r="G93" s="101" t="s">
        <v>608</v>
      </c>
      <c r="H93" s="102">
        <v>4346</v>
      </c>
      <c r="I93" s="100">
        <v>3</v>
      </c>
      <c r="J93" s="103">
        <f>หนองบัวลำภู!F12</f>
        <v>923530.52</v>
      </c>
      <c r="K93" s="104">
        <f>หนองบัวลำภู!AC12</f>
        <v>1009526.55</v>
      </c>
      <c r="L93" s="105">
        <f>หนองบัวลำภู!AD12</f>
        <v>1046344.21</v>
      </c>
      <c r="M93" s="105">
        <f>หนองบัวลำภู!AE12</f>
        <v>1211585.25</v>
      </c>
      <c r="N93" s="101"/>
      <c r="O93" s="101"/>
      <c r="P93" s="101"/>
      <c r="Q93" s="93">
        <f t="shared" si="2"/>
        <v>-165241.04000000004</v>
      </c>
      <c r="R93" s="94">
        <f t="shared" si="3"/>
        <v>240.76028762080074</v>
      </c>
    </row>
    <row r="94" spans="1:18" ht="24" customHeight="1" x14ac:dyDescent="0.55000000000000004">
      <c r="A94" s="100">
        <v>11</v>
      </c>
      <c r="B94" s="101" t="s">
        <v>61</v>
      </c>
      <c r="C94" s="101" t="s">
        <v>279</v>
      </c>
      <c r="D94" s="101" t="s">
        <v>280</v>
      </c>
      <c r="E94" s="101" t="s">
        <v>0</v>
      </c>
      <c r="F94" s="101" t="s">
        <v>178</v>
      </c>
      <c r="G94" s="101" t="s">
        <v>609</v>
      </c>
      <c r="H94" s="102">
        <v>2971</v>
      </c>
      <c r="I94" s="100">
        <v>2</v>
      </c>
      <c r="J94" s="103">
        <f>หนองบัวลำภู!F13</f>
        <v>308761.24</v>
      </c>
      <c r="K94" s="104">
        <f>หนองบัวลำภู!AC13</f>
        <v>228069.54</v>
      </c>
      <c r="L94" s="105">
        <f>หนองบัวลำภู!AD13</f>
        <v>483522.4</v>
      </c>
      <c r="M94" s="105">
        <f>หนองบัวลำภู!AE13</f>
        <v>534092.90999999992</v>
      </c>
      <c r="N94" s="101"/>
      <c r="O94" s="101"/>
      <c r="P94" s="101"/>
      <c r="Q94" s="93">
        <f t="shared" si="2"/>
        <v>-50570.509999999893</v>
      </c>
      <c r="R94" s="94">
        <f t="shared" si="3"/>
        <v>162.74735779198923</v>
      </c>
    </row>
    <row r="95" spans="1:18" ht="24" customHeight="1" x14ac:dyDescent="0.55000000000000004">
      <c r="A95" s="100">
        <v>12</v>
      </c>
      <c r="B95" s="101" t="s">
        <v>61</v>
      </c>
      <c r="C95" s="101" t="s">
        <v>279</v>
      </c>
      <c r="D95" s="101" t="s">
        <v>280</v>
      </c>
      <c r="E95" s="101" t="s">
        <v>0</v>
      </c>
      <c r="F95" s="101" t="s">
        <v>178</v>
      </c>
      <c r="G95" s="101" t="s">
        <v>610</v>
      </c>
      <c r="H95" s="102">
        <v>2720</v>
      </c>
      <c r="I95" s="100">
        <v>2</v>
      </c>
      <c r="J95" s="103">
        <f>หนองบัวลำภู!F14</f>
        <v>498664.15</v>
      </c>
      <c r="K95" s="104">
        <f>หนองบัวลำภู!AC14</f>
        <v>500807.27</v>
      </c>
      <c r="L95" s="105">
        <f>หนองบัวลำภู!AD14</f>
        <v>790846.59000000008</v>
      </c>
      <c r="M95" s="105">
        <f>หนองบัวลำภู!AE14</f>
        <v>973347.41</v>
      </c>
      <c r="N95" s="101"/>
      <c r="O95" s="101"/>
      <c r="P95" s="101"/>
      <c r="Q95" s="93">
        <f t="shared" si="2"/>
        <v>-182500.81999999995</v>
      </c>
      <c r="R95" s="94">
        <f t="shared" si="3"/>
        <v>290.75242279411771</v>
      </c>
    </row>
    <row r="96" spans="1:18" ht="24" customHeight="1" x14ac:dyDescent="0.55000000000000004">
      <c r="A96" s="100">
        <v>13</v>
      </c>
      <c r="B96" s="101" t="s">
        <v>61</v>
      </c>
      <c r="C96" s="101" t="s">
        <v>279</v>
      </c>
      <c r="D96" s="101" t="s">
        <v>280</v>
      </c>
      <c r="E96" s="101" t="s">
        <v>0</v>
      </c>
      <c r="F96" s="101" t="s">
        <v>178</v>
      </c>
      <c r="G96" s="101" t="s">
        <v>611</v>
      </c>
      <c r="H96" s="102">
        <v>4608</v>
      </c>
      <c r="I96" s="100">
        <v>4</v>
      </c>
      <c r="J96" s="103">
        <f>หนองบัวลำภู!F15</f>
        <v>762686.13</v>
      </c>
      <c r="K96" s="248">
        <f>หนองบัวลำภู!AC15</f>
        <v>769699.03</v>
      </c>
      <c r="L96" s="105">
        <f>หนองบัวลำภู!AD15</f>
        <v>1407640.21</v>
      </c>
      <c r="M96" s="105">
        <f>หนองบัวลำภู!AE15</f>
        <v>1171098.8999999999</v>
      </c>
      <c r="N96" s="101"/>
      <c r="O96" s="101"/>
      <c r="P96" s="101"/>
      <c r="Q96" s="93">
        <f t="shared" si="2"/>
        <v>236541.31000000006</v>
      </c>
      <c r="R96" s="94">
        <f t="shared" si="3"/>
        <v>305.47747612847223</v>
      </c>
    </row>
    <row r="97" spans="1:18" ht="24" customHeight="1" x14ac:dyDescent="0.55000000000000004">
      <c r="A97" s="100">
        <v>14</v>
      </c>
      <c r="B97" s="101" t="s">
        <v>61</v>
      </c>
      <c r="C97" s="101" t="s">
        <v>279</v>
      </c>
      <c r="D97" s="101" t="s">
        <v>280</v>
      </c>
      <c r="E97" s="101" t="s">
        <v>0</v>
      </c>
      <c r="F97" s="101" t="s">
        <v>178</v>
      </c>
      <c r="G97" s="101" t="s">
        <v>612</v>
      </c>
      <c r="H97" s="102">
        <v>4866</v>
      </c>
      <c r="I97" s="100">
        <v>4</v>
      </c>
      <c r="J97" s="103">
        <f>หนองบัวลำภู!F16</f>
        <v>424421.24</v>
      </c>
      <c r="K97" s="104">
        <f>หนองบัวลำภู!AC16</f>
        <v>446953.32999999996</v>
      </c>
      <c r="L97" s="105">
        <f>หนองบัวลำภู!AD16</f>
        <v>1477748.02</v>
      </c>
      <c r="M97" s="105">
        <f>หนองบัวลำภู!AE16</f>
        <v>1541144.97</v>
      </c>
      <c r="N97" s="101"/>
      <c r="O97" s="101"/>
      <c r="P97" s="101"/>
      <c r="Q97" s="93">
        <f t="shared" si="2"/>
        <v>-63396.949999999953</v>
      </c>
      <c r="R97" s="94">
        <f t="shared" si="3"/>
        <v>303.68845458281959</v>
      </c>
    </row>
    <row r="98" spans="1:18" ht="24" customHeight="1" x14ac:dyDescent="0.55000000000000004">
      <c r="A98" s="100">
        <v>15</v>
      </c>
      <c r="B98" s="101" t="s">
        <v>61</v>
      </c>
      <c r="C98" s="101" t="s">
        <v>279</v>
      </c>
      <c r="D98" s="101" t="s">
        <v>280</v>
      </c>
      <c r="E98" s="101" t="s">
        <v>0</v>
      </c>
      <c r="F98" s="101" t="s">
        <v>178</v>
      </c>
      <c r="G98" s="101" t="s">
        <v>613</v>
      </c>
      <c r="H98" s="102">
        <v>3427</v>
      </c>
      <c r="I98" s="100">
        <v>3</v>
      </c>
      <c r="J98" s="103">
        <f>หนองบัวลำภู!F17</f>
        <v>888355.72</v>
      </c>
      <c r="K98" s="104">
        <f>หนองบัวลำภู!AC17</f>
        <v>845713.53999999992</v>
      </c>
      <c r="L98" s="105">
        <f>หนองบัวลำภู!AD17</f>
        <v>1176276.49</v>
      </c>
      <c r="M98" s="105">
        <f>หนองบัวลำภู!AE17</f>
        <v>1386712.57</v>
      </c>
      <c r="N98" s="101"/>
      <c r="O98" s="101"/>
      <c r="P98" s="101"/>
      <c r="Q98" s="93">
        <f t="shared" si="2"/>
        <v>-210436.08000000007</v>
      </c>
      <c r="R98" s="94">
        <f t="shared" si="3"/>
        <v>343.23796031514445</v>
      </c>
    </row>
    <row r="99" spans="1:18" ht="24" customHeight="1" x14ac:dyDescent="0.55000000000000004">
      <c r="A99" s="100">
        <v>16</v>
      </c>
      <c r="B99" s="101" t="s">
        <v>61</v>
      </c>
      <c r="C99" s="101" t="s">
        <v>279</v>
      </c>
      <c r="D99" s="101" t="s">
        <v>280</v>
      </c>
      <c r="E99" s="101" t="s">
        <v>0</v>
      </c>
      <c r="F99" s="101" t="s">
        <v>178</v>
      </c>
      <c r="G99" s="101" t="s">
        <v>614</v>
      </c>
      <c r="H99" s="102">
        <v>5652</v>
      </c>
      <c r="I99" s="100">
        <v>4</v>
      </c>
      <c r="J99" s="103">
        <f>หนองบัวลำภู!F18</f>
        <v>1017884.84</v>
      </c>
      <c r="K99" s="104">
        <f>หนองบัวลำภู!AC18</f>
        <v>1032109.48</v>
      </c>
      <c r="L99" s="105">
        <f>หนองบัวลำภู!AD18</f>
        <v>1246234.19</v>
      </c>
      <c r="M99" s="105">
        <f>หนองบัวลำภู!AE18</f>
        <v>1291501.24</v>
      </c>
      <c r="N99" s="101"/>
      <c r="O99" s="101"/>
      <c r="P99" s="101"/>
      <c r="Q99" s="93">
        <f t="shared" si="2"/>
        <v>-45267.050000000047</v>
      </c>
      <c r="R99" s="94">
        <f t="shared" si="3"/>
        <v>220.49437190375087</v>
      </c>
    </row>
    <row r="100" spans="1:18" ht="24" customHeight="1" x14ac:dyDescent="0.55000000000000004">
      <c r="A100" s="100">
        <v>17</v>
      </c>
      <c r="B100" s="101" t="s">
        <v>61</v>
      </c>
      <c r="C100" s="101" t="s">
        <v>279</v>
      </c>
      <c r="D100" s="101" t="s">
        <v>280</v>
      </c>
      <c r="E100" s="101" t="s">
        <v>0</v>
      </c>
      <c r="F100" s="101" t="s">
        <v>178</v>
      </c>
      <c r="G100" s="101" t="s">
        <v>615</v>
      </c>
      <c r="H100" s="102">
        <v>3912</v>
      </c>
      <c r="I100" s="100">
        <v>3</v>
      </c>
      <c r="J100" s="103">
        <f>หนองบัวลำภู!F19</f>
        <v>943803.86</v>
      </c>
      <c r="K100" s="248">
        <f>หนองบัวลำภู!AC19</f>
        <v>935328.44</v>
      </c>
      <c r="L100" s="105">
        <f>หนองบัวลำภู!AD19</f>
        <v>1749999.84</v>
      </c>
      <c r="M100" s="105">
        <f>หนองบัวลำภู!AE19</f>
        <v>1492825.69</v>
      </c>
      <c r="N100" s="101"/>
      <c r="O100" s="101"/>
      <c r="P100" s="101"/>
      <c r="Q100" s="93">
        <f t="shared" si="2"/>
        <v>257174.15000000014</v>
      </c>
      <c r="R100" s="94">
        <f t="shared" si="3"/>
        <v>447.34147239263808</v>
      </c>
    </row>
    <row r="101" spans="1:18" ht="24" customHeight="1" x14ac:dyDescent="0.55000000000000004">
      <c r="A101" s="100">
        <v>18</v>
      </c>
      <c r="B101" s="101" t="s">
        <v>61</v>
      </c>
      <c r="C101" s="101" t="s">
        <v>279</v>
      </c>
      <c r="D101" s="101" t="s">
        <v>280</v>
      </c>
      <c r="E101" s="101" t="s">
        <v>0</v>
      </c>
      <c r="F101" s="101" t="s">
        <v>178</v>
      </c>
      <c r="G101" s="101" t="s">
        <v>616</v>
      </c>
      <c r="H101" s="102">
        <v>2731</v>
      </c>
      <c r="I101" s="100">
        <v>2</v>
      </c>
      <c r="J101" s="103">
        <f>หนองบัวลำภู!F20</f>
        <v>925311.46</v>
      </c>
      <c r="K101" s="248">
        <f>หนองบัวลำภู!AC20</f>
        <v>940856.51</v>
      </c>
      <c r="L101" s="105">
        <f>หนองบัวลำภู!AD20</f>
        <v>1083929.97</v>
      </c>
      <c r="M101" s="105">
        <f>หนองบัวลำภู!AE20</f>
        <v>1140510.1399999999</v>
      </c>
      <c r="N101" s="101"/>
      <c r="O101" s="101"/>
      <c r="P101" s="101"/>
      <c r="Q101" s="93">
        <f t="shared" si="2"/>
        <v>-56580.169999999925</v>
      </c>
      <c r="R101" s="94">
        <f t="shared" si="3"/>
        <v>396.89856096667887</v>
      </c>
    </row>
    <row r="102" spans="1:18" ht="24" customHeight="1" x14ac:dyDescent="0.55000000000000004">
      <c r="A102" s="100">
        <v>19</v>
      </c>
      <c r="B102" s="101" t="s">
        <v>61</v>
      </c>
      <c r="C102" s="101" t="s">
        <v>279</v>
      </c>
      <c r="D102" s="101" t="s">
        <v>280</v>
      </c>
      <c r="E102" s="101" t="s">
        <v>0</v>
      </c>
      <c r="F102" s="101" t="s">
        <v>178</v>
      </c>
      <c r="G102" s="101" t="s">
        <v>617</v>
      </c>
      <c r="H102" s="102">
        <v>2945</v>
      </c>
      <c r="I102" s="100">
        <v>2</v>
      </c>
      <c r="J102" s="103">
        <f>หนองบัวลำภู!F21</f>
        <v>580910.67000000004</v>
      </c>
      <c r="K102" s="104">
        <f>หนองบัวลำภู!AC21</f>
        <v>577894.27</v>
      </c>
      <c r="L102" s="105">
        <f>หนองบัวลำภู!AD21</f>
        <v>954922.11</v>
      </c>
      <c r="M102" s="105">
        <f>หนองบัวลำภู!AE21</f>
        <v>1080888.8999999999</v>
      </c>
      <c r="N102" s="101"/>
      <c r="O102" s="101"/>
      <c r="P102" s="101"/>
      <c r="Q102" s="93">
        <f t="shared" si="2"/>
        <v>-125966.78999999992</v>
      </c>
      <c r="R102" s="94">
        <f t="shared" si="3"/>
        <v>324.2519898132428</v>
      </c>
    </row>
    <row r="103" spans="1:18" ht="24" customHeight="1" x14ac:dyDescent="0.55000000000000004">
      <c r="A103" s="100">
        <v>20</v>
      </c>
      <c r="B103" s="101" t="s">
        <v>61</v>
      </c>
      <c r="C103" s="101" t="s">
        <v>279</v>
      </c>
      <c r="D103" s="101" t="s">
        <v>280</v>
      </c>
      <c r="E103" s="101" t="s">
        <v>0</v>
      </c>
      <c r="F103" s="101" t="s">
        <v>178</v>
      </c>
      <c r="G103" s="101" t="s">
        <v>618</v>
      </c>
      <c r="H103" s="102">
        <v>3678</v>
      </c>
      <c r="I103" s="100">
        <v>3</v>
      </c>
      <c r="J103" s="103">
        <f>หนองบัวลำภู!F22</f>
        <v>518587.45</v>
      </c>
      <c r="K103" s="248">
        <f>หนองบัวลำภู!AC22</f>
        <v>569638.69999999995</v>
      </c>
      <c r="L103" s="105">
        <f>หนองบัวลำภู!AD22</f>
        <v>1029829.56</v>
      </c>
      <c r="M103" s="105">
        <f>หนองบัวลำภู!AE22</f>
        <v>1069241.43</v>
      </c>
      <c r="N103" s="101"/>
      <c r="O103" s="101"/>
      <c r="P103" s="101"/>
      <c r="Q103" s="93">
        <f t="shared" si="2"/>
        <v>-39411.869999999879</v>
      </c>
      <c r="R103" s="94">
        <f t="shared" si="3"/>
        <v>279.99716150081565</v>
      </c>
    </row>
    <row r="104" spans="1:18" ht="24" customHeight="1" x14ac:dyDescent="0.55000000000000004">
      <c r="A104" s="100">
        <v>21</v>
      </c>
      <c r="B104" s="101" t="s">
        <v>61</v>
      </c>
      <c r="C104" s="101" t="s">
        <v>279</v>
      </c>
      <c r="D104" s="101" t="s">
        <v>280</v>
      </c>
      <c r="E104" s="101" t="s">
        <v>0</v>
      </c>
      <c r="F104" s="101" t="s">
        <v>178</v>
      </c>
      <c r="G104" s="101" t="s">
        <v>619</v>
      </c>
      <c r="H104" s="102">
        <v>4213</v>
      </c>
      <c r="I104" s="100">
        <v>3</v>
      </c>
      <c r="J104" s="103">
        <f>หนองบัวลำภู!F23</f>
        <v>1642958.36</v>
      </c>
      <c r="K104" s="104">
        <f>หนองบัวลำภู!AC23</f>
        <v>1640093.54</v>
      </c>
      <c r="L104" s="105">
        <f>หนองบัวลำภู!AD23</f>
        <v>1224318.8700000001</v>
      </c>
      <c r="M104" s="105">
        <f>หนองบัวลำภู!AE23</f>
        <v>863971.07</v>
      </c>
      <c r="N104" s="101"/>
      <c r="O104" s="101"/>
      <c r="P104" s="101"/>
      <c r="Q104" s="93">
        <f t="shared" si="2"/>
        <v>360347.80000000016</v>
      </c>
      <c r="R104" s="94">
        <f t="shared" si="3"/>
        <v>290.60500118680278</v>
      </c>
    </row>
    <row r="105" spans="1:18" s="112" customFormat="1" ht="24" customHeight="1" x14ac:dyDescent="0.55000000000000004">
      <c r="A105" s="106">
        <v>1</v>
      </c>
      <c r="B105" s="107" t="s">
        <v>61</v>
      </c>
      <c r="C105" s="107"/>
      <c r="D105" s="107"/>
      <c r="E105" s="107" t="s">
        <v>75</v>
      </c>
      <c r="F105" s="107"/>
      <c r="G105" s="107" t="s">
        <v>282</v>
      </c>
      <c r="H105" s="113">
        <f>SUM(H84:H104)</f>
        <v>84974</v>
      </c>
      <c r="I105" s="106"/>
      <c r="J105" s="109">
        <f>SUM(J84:J104)</f>
        <v>16161686.26</v>
      </c>
      <c r="K105" s="109">
        <f>SUM(K84:K104)</f>
        <v>16606535.819999997</v>
      </c>
      <c r="L105" s="109">
        <f>SUM(L84:L104)</f>
        <v>23595382.169999994</v>
      </c>
      <c r="M105" s="109">
        <f>SUM(M84:M104)</f>
        <v>24433076.530000001</v>
      </c>
      <c r="N105" s="107">
        <v>20</v>
      </c>
      <c r="O105" s="107">
        <v>20</v>
      </c>
      <c r="P105" s="107">
        <f>N105-O105</f>
        <v>0</v>
      </c>
      <c r="Q105" s="110">
        <f t="shared" si="2"/>
        <v>-837694.36000000685</v>
      </c>
      <c r="R105" s="111">
        <f>L105/H105</f>
        <v>277.67766811024541</v>
      </c>
    </row>
    <row r="106" spans="1:18" ht="24" customHeight="1" x14ac:dyDescent="0.55000000000000004">
      <c r="A106" s="100">
        <v>1</v>
      </c>
      <c r="B106" s="101" t="s">
        <v>61</v>
      </c>
      <c r="C106" s="101" t="s">
        <v>283</v>
      </c>
      <c r="D106" s="101" t="s">
        <v>82</v>
      </c>
      <c r="E106" s="101" t="s">
        <v>1</v>
      </c>
      <c r="F106" s="101" t="s">
        <v>208</v>
      </c>
      <c r="G106" s="101" t="s">
        <v>284</v>
      </c>
      <c r="H106" s="102"/>
      <c r="I106" s="100"/>
      <c r="J106" s="103"/>
      <c r="K106" s="104"/>
      <c r="L106" s="105"/>
      <c r="M106" s="105"/>
      <c r="N106" s="101"/>
      <c r="O106" s="101"/>
      <c r="P106" s="101"/>
    </row>
    <row r="107" spans="1:18" ht="24" customHeight="1" x14ac:dyDescent="0.55000000000000004">
      <c r="A107" s="100">
        <v>2</v>
      </c>
      <c r="B107" s="101" t="s">
        <v>61</v>
      </c>
      <c r="C107" s="101" t="s">
        <v>283</v>
      </c>
      <c r="D107" s="101" t="s">
        <v>82</v>
      </c>
      <c r="E107" s="101" t="s">
        <v>1</v>
      </c>
      <c r="F107" s="101" t="s">
        <v>178</v>
      </c>
      <c r="G107" s="101" t="s">
        <v>620</v>
      </c>
      <c r="H107" s="102">
        <v>7384</v>
      </c>
      <c r="I107" s="100">
        <v>5</v>
      </c>
      <c r="J107" s="103">
        <f>หนองบัวลำภู!F24</f>
        <v>1288154.3899999999</v>
      </c>
      <c r="K107" s="104">
        <f>หนองบัวลำภู!AC24</f>
        <v>1372349.24</v>
      </c>
      <c r="L107" s="105">
        <f>หนองบัวลำภู!AD24</f>
        <v>1619433.53</v>
      </c>
      <c r="M107" s="105">
        <f>หนองบัวลำภู!AE24</f>
        <v>1537824.73</v>
      </c>
      <c r="N107" s="101"/>
      <c r="O107" s="101"/>
      <c r="P107" s="101"/>
      <c r="Q107" s="93">
        <f t="shared" si="2"/>
        <v>81608.800000000047</v>
      </c>
      <c r="R107" s="94">
        <f t="shared" si="3"/>
        <v>219.31656690140846</v>
      </c>
    </row>
    <row r="108" spans="1:18" ht="24" customHeight="1" x14ac:dyDescent="0.55000000000000004">
      <c r="A108" s="100">
        <v>3</v>
      </c>
      <c r="B108" s="101" t="s">
        <v>61</v>
      </c>
      <c r="C108" s="101" t="s">
        <v>283</v>
      </c>
      <c r="D108" s="101" t="s">
        <v>82</v>
      </c>
      <c r="E108" s="101" t="s">
        <v>1</v>
      </c>
      <c r="F108" s="101" t="s">
        <v>178</v>
      </c>
      <c r="G108" s="101" t="s">
        <v>621</v>
      </c>
      <c r="H108" s="102">
        <v>4311</v>
      </c>
      <c r="I108" s="100">
        <v>3</v>
      </c>
      <c r="J108" s="103">
        <f>หนองบัวลำภู!F25</f>
        <v>128094.33</v>
      </c>
      <c r="K108" s="103">
        <f>หนองบัวลำภู!AC25</f>
        <v>240086.33</v>
      </c>
      <c r="L108" s="105">
        <f>หนองบัวลำภู!AD25</f>
        <v>1108473.1000000001</v>
      </c>
      <c r="M108" s="105">
        <f>หนองบัวลำภู!AE25</f>
        <v>1090153.01</v>
      </c>
      <c r="N108" s="101"/>
      <c r="O108" s="101"/>
      <c r="P108" s="101"/>
      <c r="Q108" s="93">
        <f t="shared" si="2"/>
        <v>18320.090000000084</v>
      </c>
      <c r="R108" s="94">
        <f t="shared" si="3"/>
        <v>257.12667594525635</v>
      </c>
    </row>
    <row r="109" spans="1:18" ht="24" customHeight="1" x14ac:dyDescent="0.55000000000000004">
      <c r="A109" s="100">
        <v>4</v>
      </c>
      <c r="B109" s="101" t="s">
        <v>61</v>
      </c>
      <c r="C109" s="101" t="s">
        <v>283</v>
      </c>
      <c r="D109" s="101" t="s">
        <v>82</v>
      </c>
      <c r="E109" s="101" t="s">
        <v>1</v>
      </c>
      <c r="F109" s="101" t="s">
        <v>178</v>
      </c>
      <c r="G109" s="101" t="s">
        <v>622</v>
      </c>
      <c r="H109" s="102">
        <v>7424</v>
      </c>
      <c r="I109" s="100">
        <v>5</v>
      </c>
      <c r="J109" s="103">
        <f>หนองบัวลำภู!F26</f>
        <v>681214.56</v>
      </c>
      <c r="K109" s="104">
        <f>หนองบัวลำภู!AC26</f>
        <v>734929.16000000015</v>
      </c>
      <c r="L109" s="105">
        <f>หนองบัวลำภู!AD26</f>
        <v>2328046.1500000004</v>
      </c>
      <c r="M109" s="105">
        <f>หนองบัวลำภู!AE26</f>
        <v>2055235.75</v>
      </c>
      <c r="N109" s="101"/>
      <c r="O109" s="101"/>
      <c r="P109" s="101"/>
      <c r="Q109" s="93">
        <f t="shared" si="2"/>
        <v>272810.40000000037</v>
      </c>
      <c r="R109" s="94">
        <f t="shared" si="3"/>
        <v>313.58380253232764</v>
      </c>
    </row>
    <row r="110" spans="1:18" ht="24" customHeight="1" x14ac:dyDescent="0.55000000000000004">
      <c r="A110" s="100">
        <v>5</v>
      </c>
      <c r="B110" s="101" t="s">
        <v>61</v>
      </c>
      <c r="C110" s="101" t="s">
        <v>283</v>
      </c>
      <c r="D110" s="101" t="s">
        <v>82</v>
      </c>
      <c r="E110" s="101" t="s">
        <v>1</v>
      </c>
      <c r="F110" s="101" t="s">
        <v>178</v>
      </c>
      <c r="G110" s="101" t="s">
        <v>623</v>
      </c>
      <c r="H110" s="102">
        <v>4841</v>
      </c>
      <c r="I110" s="100">
        <v>4</v>
      </c>
      <c r="J110" s="103">
        <f>หนองบัวลำภู!F27</f>
        <v>668514.27</v>
      </c>
      <c r="K110" s="104">
        <f>หนองบัวลำภู!AC27</f>
        <v>696642.60000000009</v>
      </c>
      <c r="L110" s="105">
        <f>หนองบัวลำภู!AD27</f>
        <v>1463015.97</v>
      </c>
      <c r="M110" s="105">
        <f>หนองบัวลำภู!AE27</f>
        <v>1380302.92</v>
      </c>
      <c r="N110" s="101"/>
      <c r="O110" s="101"/>
      <c r="P110" s="101"/>
      <c r="Q110" s="93">
        <f t="shared" si="2"/>
        <v>82713.050000000047</v>
      </c>
      <c r="R110" s="94">
        <f t="shared" si="3"/>
        <v>302.21358603594297</v>
      </c>
    </row>
    <row r="111" spans="1:18" ht="24" customHeight="1" x14ac:dyDescent="0.55000000000000004">
      <c r="A111" s="100">
        <v>6</v>
      </c>
      <c r="B111" s="101" t="s">
        <v>61</v>
      </c>
      <c r="C111" s="101" t="s">
        <v>283</v>
      </c>
      <c r="D111" s="101" t="s">
        <v>82</v>
      </c>
      <c r="E111" s="101" t="s">
        <v>1</v>
      </c>
      <c r="F111" s="101" t="s">
        <v>178</v>
      </c>
      <c r="G111" s="101" t="s">
        <v>624</v>
      </c>
      <c r="H111" s="102">
        <v>3165</v>
      </c>
      <c r="I111" s="100">
        <v>3</v>
      </c>
      <c r="J111" s="103">
        <f>หนองบัวลำภู!F28</f>
        <v>436437.63</v>
      </c>
      <c r="K111" s="104">
        <f>หนองบัวลำภู!AC28</f>
        <v>458537.46</v>
      </c>
      <c r="L111" s="105">
        <f>หนองบัวลำภู!AD28</f>
        <v>1444385.1400000001</v>
      </c>
      <c r="M111" s="105">
        <f>หนองบัวลำภู!AE28</f>
        <v>1332573.32</v>
      </c>
      <c r="N111" s="101"/>
      <c r="O111" s="101"/>
      <c r="P111" s="101"/>
      <c r="Q111" s="93">
        <f t="shared" si="2"/>
        <v>111811.82000000007</v>
      </c>
      <c r="R111" s="94">
        <f t="shared" si="3"/>
        <v>456.36181358609798</v>
      </c>
    </row>
    <row r="112" spans="1:18" ht="24" customHeight="1" x14ac:dyDescent="0.55000000000000004">
      <c r="A112" s="100">
        <v>7</v>
      </c>
      <c r="B112" s="101" t="s">
        <v>61</v>
      </c>
      <c r="C112" s="101" t="s">
        <v>283</v>
      </c>
      <c r="D112" s="101" t="s">
        <v>82</v>
      </c>
      <c r="E112" s="101" t="s">
        <v>1</v>
      </c>
      <c r="F112" s="101" t="s">
        <v>178</v>
      </c>
      <c r="G112" s="101" t="s">
        <v>625</v>
      </c>
      <c r="H112" s="102">
        <v>3662</v>
      </c>
      <c r="I112" s="100">
        <v>3</v>
      </c>
      <c r="J112" s="103">
        <f>หนองบัวลำภู!F29</f>
        <v>450453.25</v>
      </c>
      <c r="K112" s="104">
        <f>หนองบัวลำภู!AC29</f>
        <v>497122.35</v>
      </c>
      <c r="L112" s="105">
        <f>หนองบัวลำภู!AD29</f>
        <v>1340893.58</v>
      </c>
      <c r="M112" s="105">
        <f>หนองบัวลำภู!AE29</f>
        <v>1371265.69</v>
      </c>
      <c r="N112" s="101"/>
      <c r="O112" s="101"/>
      <c r="P112" s="101"/>
      <c r="Q112" s="93">
        <f t="shared" si="2"/>
        <v>-30372.10999999987</v>
      </c>
      <c r="R112" s="94">
        <f t="shared" si="3"/>
        <v>366.16427635172039</v>
      </c>
    </row>
    <row r="113" spans="1:18" ht="24" customHeight="1" x14ac:dyDescent="0.55000000000000004">
      <c r="A113" s="100">
        <v>8</v>
      </c>
      <c r="B113" s="101" t="s">
        <v>61</v>
      </c>
      <c r="C113" s="101" t="s">
        <v>283</v>
      </c>
      <c r="D113" s="101" t="s">
        <v>82</v>
      </c>
      <c r="E113" s="101" t="s">
        <v>1</v>
      </c>
      <c r="F113" s="101" t="s">
        <v>178</v>
      </c>
      <c r="G113" s="101" t="s">
        <v>626</v>
      </c>
      <c r="H113" s="102">
        <v>2860</v>
      </c>
      <c r="I113" s="100">
        <v>2</v>
      </c>
      <c r="J113" s="103">
        <f>หนองบัวลำภู!F30</f>
        <v>362237.54</v>
      </c>
      <c r="K113" s="104">
        <f>หนองบัวลำภู!AC30</f>
        <v>448949.08999999997</v>
      </c>
      <c r="L113" s="105">
        <f>หนองบัวลำภู!AD30</f>
        <v>954015.72</v>
      </c>
      <c r="M113" s="105">
        <f>หนองบัวลำภู!AE30</f>
        <v>852071.54</v>
      </c>
      <c r="N113" s="101"/>
      <c r="O113" s="101"/>
      <c r="P113" s="101"/>
      <c r="Q113" s="93">
        <f t="shared" si="2"/>
        <v>101944.17999999993</v>
      </c>
      <c r="R113" s="94">
        <f t="shared" si="3"/>
        <v>333.57193006993003</v>
      </c>
    </row>
    <row r="114" spans="1:18" ht="24" customHeight="1" x14ac:dyDescent="0.55000000000000004">
      <c r="A114" s="100">
        <v>9</v>
      </c>
      <c r="B114" s="101" t="s">
        <v>61</v>
      </c>
      <c r="C114" s="101" t="s">
        <v>283</v>
      </c>
      <c r="D114" s="101" t="s">
        <v>82</v>
      </c>
      <c r="E114" s="101" t="s">
        <v>1</v>
      </c>
      <c r="F114" s="101" t="s">
        <v>178</v>
      </c>
      <c r="G114" s="101" t="s">
        <v>627</v>
      </c>
      <c r="H114" s="102">
        <v>6859</v>
      </c>
      <c r="I114" s="100">
        <v>5</v>
      </c>
      <c r="J114" s="103">
        <f>หนองบัวลำภู!F31</f>
        <v>760477.55</v>
      </c>
      <c r="K114" s="104">
        <f>หนองบัวลำภู!AC31</f>
        <v>852657.54</v>
      </c>
      <c r="L114" s="105">
        <f>หนองบัวลำภู!AD31</f>
        <v>1454707.4500000002</v>
      </c>
      <c r="M114" s="105">
        <f>หนองบัวลำภู!AE31</f>
        <v>1372567.96</v>
      </c>
      <c r="N114" s="101"/>
      <c r="O114" s="101"/>
      <c r="P114" s="101"/>
      <c r="Q114" s="93">
        <f t="shared" si="2"/>
        <v>82139.490000000224</v>
      </c>
      <c r="R114" s="94">
        <f t="shared" si="3"/>
        <v>212.08739612188367</v>
      </c>
    </row>
    <row r="115" spans="1:18" ht="24" customHeight="1" x14ac:dyDescent="0.55000000000000004">
      <c r="A115" s="100">
        <v>10</v>
      </c>
      <c r="B115" s="101" t="s">
        <v>61</v>
      </c>
      <c r="C115" s="101" t="s">
        <v>283</v>
      </c>
      <c r="D115" s="101" t="s">
        <v>82</v>
      </c>
      <c r="E115" s="101" t="s">
        <v>1</v>
      </c>
      <c r="F115" s="101" t="s">
        <v>178</v>
      </c>
      <c r="G115" s="101" t="s">
        <v>628</v>
      </c>
      <c r="H115" s="102">
        <v>2919</v>
      </c>
      <c r="I115" s="100">
        <v>2</v>
      </c>
      <c r="J115" s="103">
        <f>หนองบัวลำภู!F32</f>
        <v>344731.65</v>
      </c>
      <c r="K115" s="104">
        <f>หนองบัวลำภู!AC32</f>
        <v>373198.33</v>
      </c>
      <c r="L115" s="105">
        <f>หนองบัวลำภู!AD32</f>
        <v>1136779.54</v>
      </c>
      <c r="M115" s="105">
        <f>หนองบัวลำภู!AE32</f>
        <v>897610.41</v>
      </c>
      <c r="N115" s="101"/>
      <c r="O115" s="101"/>
      <c r="P115" s="101"/>
      <c r="Q115" s="93">
        <f t="shared" si="2"/>
        <v>239169.13</v>
      </c>
      <c r="R115" s="94">
        <f t="shared" si="3"/>
        <v>389.44143199725937</v>
      </c>
    </row>
    <row r="116" spans="1:18" ht="24" customHeight="1" x14ac:dyDescent="0.55000000000000004">
      <c r="A116" s="100">
        <v>11</v>
      </c>
      <c r="B116" s="101" t="s">
        <v>61</v>
      </c>
      <c r="C116" s="101" t="s">
        <v>283</v>
      </c>
      <c r="D116" s="101" t="s">
        <v>82</v>
      </c>
      <c r="E116" s="101" t="s">
        <v>1</v>
      </c>
      <c r="F116" s="101" t="s">
        <v>178</v>
      </c>
      <c r="G116" s="101" t="s">
        <v>629</v>
      </c>
      <c r="H116" s="102">
        <v>5877</v>
      </c>
      <c r="I116" s="100">
        <v>4</v>
      </c>
      <c r="J116" s="103">
        <f>หนองบัวลำภู!F33</f>
        <v>229887.9</v>
      </c>
      <c r="K116" s="104">
        <f>หนองบัวลำภู!AC33</f>
        <v>238418.86</v>
      </c>
      <c r="L116" s="105">
        <f>หนองบัวลำภู!AD33</f>
        <v>1748597.33</v>
      </c>
      <c r="M116" s="105">
        <f>หนองบัวลำภู!AE33</f>
        <v>1582282.31</v>
      </c>
      <c r="N116" s="101"/>
      <c r="O116" s="101"/>
      <c r="P116" s="101"/>
      <c r="Q116" s="93">
        <f t="shared" si="2"/>
        <v>166315.02000000002</v>
      </c>
      <c r="R116" s="94">
        <f t="shared" si="3"/>
        <v>297.53230049344904</v>
      </c>
    </row>
    <row r="117" spans="1:18" ht="24" customHeight="1" x14ac:dyDescent="0.55000000000000004">
      <c r="A117" s="100">
        <v>12</v>
      </c>
      <c r="B117" s="101" t="s">
        <v>61</v>
      </c>
      <c r="C117" s="101" t="s">
        <v>283</v>
      </c>
      <c r="D117" s="101" t="s">
        <v>82</v>
      </c>
      <c r="E117" s="101" t="s">
        <v>1</v>
      </c>
      <c r="F117" s="101" t="s">
        <v>178</v>
      </c>
      <c r="G117" s="101" t="s">
        <v>630</v>
      </c>
      <c r="H117" s="102">
        <v>5647</v>
      </c>
      <c r="I117" s="100">
        <v>4</v>
      </c>
      <c r="J117" s="103">
        <f>หนองบัวลำภู!F34</f>
        <v>907248.63</v>
      </c>
      <c r="K117" s="104">
        <f>หนองบัวลำภู!AC34</f>
        <v>926537.7</v>
      </c>
      <c r="L117" s="105">
        <f>หนองบัวลำภู!AD34</f>
        <v>2097065.5300000003</v>
      </c>
      <c r="M117" s="105">
        <f>หนองบัวลำภู!AE34</f>
        <v>1755518.82</v>
      </c>
      <c r="N117" s="101"/>
      <c r="O117" s="101"/>
      <c r="P117" s="101"/>
      <c r="Q117" s="93">
        <f t="shared" si="2"/>
        <v>341546.7100000002</v>
      </c>
      <c r="R117" s="94">
        <f t="shared" si="3"/>
        <v>371.35922259606878</v>
      </c>
    </row>
    <row r="118" spans="1:18" ht="24" customHeight="1" x14ac:dyDescent="0.55000000000000004">
      <c r="A118" s="100">
        <v>13</v>
      </c>
      <c r="B118" s="101" t="s">
        <v>61</v>
      </c>
      <c r="C118" s="101" t="s">
        <v>283</v>
      </c>
      <c r="D118" s="101" t="s">
        <v>82</v>
      </c>
      <c r="E118" s="101" t="s">
        <v>1</v>
      </c>
      <c r="F118" s="101" t="s">
        <v>178</v>
      </c>
      <c r="G118" s="101" t="s">
        <v>631</v>
      </c>
      <c r="H118" s="102">
        <v>4300</v>
      </c>
      <c r="I118" s="100">
        <v>3</v>
      </c>
      <c r="J118" s="103">
        <f>หนองบัวลำภู!F35</f>
        <v>648519.06999999995</v>
      </c>
      <c r="K118" s="104">
        <f>หนองบัวลำภู!AC35</f>
        <v>765998.11</v>
      </c>
      <c r="L118" s="105">
        <f>หนองบัวลำภู!AD35</f>
        <v>1339317.73</v>
      </c>
      <c r="M118" s="105">
        <f>หนองบัวลำภู!AE35</f>
        <v>971216.9</v>
      </c>
      <c r="N118" s="101"/>
      <c r="O118" s="101"/>
      <c r="P118" s="101"/>
      <c r="Q118" s="93">
        <f t="shared" si="2"/>
        <v>368100.82999999996</v>
      </c>
      <c r="R118" s="94">
        <f t="shared" si="3"/>
        <v>311.46923953488374</v>
      </c>
    </row>
    <row r="119" spans="1:18" s="112" customFormat="1" ht="24" customHeight="1" x14ac:dyDescent="0.55000000000000004">
      <c r="A119" s="106">
        <v>2</v>
      </c>
      <c r="B119" s="107" t="s">
        <v>61</v>
      </c>
      <c r="C119" s="107"/>
      <c r="D119" s="107"/>
      <c r="E119" s="107" t="s">
        <v>75</v>
      </c>
      <c r="F119" s="107"/>
      <c r="G119" s="107" t="s">
        <v>285</v>
      </c>
      <c r="H119" s="113">
        <f>SUM(H106:H118)</f>
        <v>59249</v>
      </c>
      <c r="I119" s="106"/>
      <c r="J119" s="109">
        <f>SUM(J106:J118)</f>
        <v>6905970.7700000014</v>
      </c>
      <c r="K119" s="109">
        <f>SUM(K106:K118)</f>
        <v>7605426.7700000014</v>
      </c>
      <c r="L119" s="109">
        <f>SUM(L106:L118)</f>
        <v>18034730.77</v>
      </c>
      <c r="M119" s="109">
        <f>SUM(M106:M118)</f>
        <v>16198623.360000003</v>
      </c>
      <c r="N119" s="107">
        <v>12</v>
      </c>
      <c r="O119" s="107">
        <v>12</v>
      </c>
      <c r="P119" s="107">
        <f>N119-O119</f>
        <v>0</v>
      </c>
      <c r="Q119" s="110">
        <f t="shared" si="2"/>
        <v>1836107.4099999964</v>
      </c>
      <c r="R119" s="111">
        <f>L119/H119</f>
        <v>304.38877905112321</v>
      </c>
    </row>
    <row r="120" spans="1:18" ht="24" customHeight="1" x14ac:dyDescent="0.55000000000000004">
      <c r="A120" s="100">
        <v>1</v>
      </c>
      <c r="B120" s="101" t="s">
        <v>61</v>
      </c>
      <c r="C120" s="101" t="s">
        <v>286</v>
      </c>
      <c r="D120" s="101" t="s">
        <v>89</v>
      </c>
      <c r="E120" s="101" t="s">
        <v>2</v>
      </c>
      <c r="F120" s="101" t="s">
        <v>208</v>
      </c>
      <c r="G120" s="101" t="s">
        <v>287</v>
      </c>
      <c r="H120" s="102"/>
      <c r="I120" s="100"/>
      <c r="J120" s="103"/>
      <c r="K120" s="104"/>
      <c r="L120" s="105"/>
      <c r="M120" s="105"/>
      <c r="N120" s="101"/>
      <c r="O120" s="101"/>
      <c r="P120" s="101"/>
    </row>
    <row r="121" spans="1:18" ht="24" customHeight="1" x14ac:dyDescent="0.55000000000000004">
      <c r="A121" s="100">
        <v>2</v>
      </c>
      <c r="B121" s="101" t="s">
        <v>61</v>
      </c>
      <c r="C121" s="101" t="s">
        <v>286</v>
      </c>
      <c r="D121" s="101" t="s">
        <v>89</v>
      </c>
      <c r="E121" s="101" t="s">
        <v>2</v>
      </c>
      <c r="F121" s="101" t="s">
        <v>178</v>
      </c>
      <c r="G121" s="101" t="s">
        <v>632</v>
      </c>
      <c r="H121" s="102">
        <v>1926</v>
      </c>
      <c r="I121" s="100">
        <v>2</v>
      </c>
      <c r="J121" s="103">
        <f>หนองบัวลำภู!F36</f>
        <v>314257.08</v>
      </c>
      <c r="K121" s="104">
        <f>หนองบัวลำภู!AC36</f>
        <v>324897.40000000002</v>
      </c>
      <c r="L121" s="105">
        <f>หนองบัวลำภู!AD36</f>
        <v>886457.59</v>
      </c>
      <c r="M121" s="105">
        <f>หนองบัวลำภู!AE36</f>
        <v>882629.79</v>
      </c>
      <c r="N121" s="101"/>
      <c r="O121" s="101"/>
      <c r="P121" s="101"/>
      <c r="Q121" s="93">
        <f t="shared" si="2"/>
        <v>3827.7999999999302</v>
      </c>
      <c r="R121" s="94">
        <f t="shared" si="3"/>
        <v>460.25835410176529</v>
      </c>
    </row>
    <row r="122" spans="1:18" ht="24" customHeight="1" x14ac:dyDescent="0.55000000000000004">
      <c r="A122" s="100">
        <v>3</v>
      </c>
      <c r="B122" s="101" t="s">
        <v>61</v>
      </c>
      <c r="C122" s="101" t="s">
        <v>286</v>
      </c>
      <c r="D122" s="101" t="s">
        <v>89</v>
      </c>
      <c r="E122" s="101" t="s">
        <v>2</v>
      </c>
      <c r="F122" s="101" t="s">
        <v>178</v>
      </c>
      <c r="G122" s="101" t="s">
        <v>633</v>
      </c>
      <c r="H122" s="102">
        <v>4146</v>
      </c>
      <c r="I122" s="100">
        <v>3</v>
      </c>
      <c r="J122" s="103">
        <f>หนองบัวลำภู!F37</f>
        <v>608388.32999999996</v>
      </c>
      <c r="K122" s="104">
        <f>หนองบัวลำภู!AC37</f>
        <v>689272.98</v>
      </c>
      <c r="L122" s="105">
        <f>หนองบัวลำภู!AD37</f>
        <v>1538529.5</v>
      </c>
      <c r="M122" s="105">
        <f>หนองบัวลำภู!AE37</f>
        <v>1446014.81</v>
      </c>
      <c r="N122" s="101"/>
      <c r="O122" s="101"/>
      <c r="P122" s="101"/>
      <c r="Q122" s="93">
        <f t="shared" si="2"/>
        <v>92514.689999999944</v>
      </c>
      <c r="R122" s="94">
        <f t="shared" si="3"/>
        <v>371.087674867342</v>
      </c>
    </row>
    <row r="123" spans="1:18" ht="24" customHeight="1" x14ac:dyDescent="0.55000000000000004">
      <c r="A123" s="100">
        <v>4</v>
      </c>
      <c r="B123" s="101" t="s">
        <v>61</v>
      </c>
      <c r="C123" s="101" t="s">
        <v>286</v>
      </c>
      <c r="D123" s="101" t="s">
        <v>89</v>
      </c>
      <c r="E123" s="101" t="s">
        <v>2</v>
      </c>
      <c r="F123" s="101" t="s">
        <v>178</v>
      </c>
      <c r="G123" s="101" t="s">
        <v>634</v>
      </c>
      <c r="H123" s="102">
        <v>1218</v>
      </c>
      <c r="I123" s="100">
        <v>1</v>
      </c>
      <c r="J123" s="103">
        <f>หนองบัวลำภู!F38</f>
        <v>298820.32</v>
      </c>
      <c r="K123" s="104">
        <f>หนองบัวลำภู!AC38</f>
        <v>321380.19</v>
      </c>
      <c r="L123" s="105">
        <f>หนองบัวลำภู!AD38</f>
        <v>873396.03</v>
      </c>
      <c r="M123" s="105">
        <f>หนองบัวลำภู!AE38</f>
        <v>953896.74</v>
      </c>
      <c r="N123" s="101"/>
      <c r="O123" s="101"/>
      <c r="P123" s="101"/>
      <c r="Q123" s="93">
        <f t="shared" si="2"/>
        <v>-80500.709999999963</v>
      </c>
      <c r="R123" s="94">
        <f t="shared" si="3"/>
        <v>717.07391625615764</v>
      </c>
    </row>
    <row r="124" spans="1:18" ht="24" customHeight="1" x14ac:dyDescent="0.55000000000000004">
      <c r="A124" s="100">
        <v>5</v>
      </c>
      <c r="B124" s="101" t="s">
        <v>61</v>
      </c>
      <c r="C124" s="101" t="s">
        <v>286</v>
      </c>
      <c r="D124" s="101" t="s">
        <v>89</v>
      </c>
      <c r="E124" s="101" t="s">
        <v>2</v>
      </c>
      <c r="F124" s="101" t="s">
        <v>178</v>
      </c>
      <c r="G124" s="101" t="s">
        <v>635</v>
      </c>
      <c r="H124" s="102">
        <v>5296</v>
      </c>
      <c r="I124" s="100">
        <v>4</v>
      </c>
      <c r="J124" s="103">
        <f>หนองบัวลำภู!F39</f>
        <v>873337.25</v>
      </c>
      <c r="K124" s="104">
        <f>หนองบัวลำภู!AC39</f>
        <v>914777.84</v>
      </c>
      <c r="L124" s="105">
        <f>หนองบัวลำภู!AD39</f>
        <v>69719.41</v>
      </c>
      <c r="M124" s="105">
        <f>หนองบัวลำภู!AE39</f>
        <v>285444.84999999998</v>
      </c>
      <c r="N124" s="101"/>
      <c r="O124" s="101"/>
      <c r="P124" s="101"/>
      <c r="Q124" s="93">
        <f t="shared" si="2"/>
        <v>-215725.43999999997</v>
      </c>
      <c r="R124" s="94">
        <f t="shared" si="3"/>
        <v>13.164541163141994</v>
      </c>
    </row>
    <row r="125" spans="1:18" ht="24" customHeight="1" x14ac:dyDescent="0.55000000000000004">
      <c r="A125" s="100">
        <v>6</v>
      </c>
      <c r="B125" s="101" t="s">
        <v>61</v>
      </c>
      <c r="C125" s="101" t="s">
        <v>286</v>
      </c>
      <c r="D125" s="101" t="s">
        <v>89</v>
      </c>
      <c r="E125" s="101" t="s">
        <v>2</v>
      </c>
      <c r="F125" s="101" t="s">
        <v>178</v>
      </c>
      <c r="G125" s="101" t="s">
        <v>636</v>
      </c>
      <c r="H125" s="102">
        <v>3642</v>
      </c>
      <c r="I125" s="100">
        <v>3</v>
      </c>
      <c r="J125" s="103">
        <f>หนองบัวลำภู!F40</f>
        <v>1044824.55</v>
      </c>
      <c r="K125" s="104">
        <f>หนองบัวลำภู!AC40</f>
        <v>1158641.6300000001</v>
      </c>
      <c r="L125" s="105">
        <f>หนองบัวลำภู!AD40</f>
        <v>1344136.9</v>
      </c>
      <c r="M125" s="105">
        <f>หนองบัวลำภู!AE40</f>
        <v>1143936.8600000001</v>
      </c>
      <c r="N125" s="101"/>
      <c r="O125" s="101"/>
      <c r="P125" s="101"/>
      <c r="Q125" s="93">
        <f t="shared" si="2"/>
        <v>200200.0399999998</v>
      </c>
      <c r="R125" s="94">
        <f t="shared" si="3"/>
        <v>369.06559582646895</v>
      </c>
    </row>
    <row r="126" spans="1:18" ht="24" customHeight="1" x14ac:dyDescent="0.55000000000000004">
      <c r="A126" s="100">
        <v>7</v>
      </c>
      <c r="B126" s="101" t="s">
        <v>61</v>
      </c>
      <c r="C126" s="101" t="s">
        <v>286</v>
      </c>
      <c r="D126" s="101" t="s">
        <v>89</v>
      </c>
      <c r="E126" s="101" t="s">
        <v>2</v>
      </c>
      <c r="F126" s="101" t="s">
        <v>178</v>
      </c>
      <c r="G126" s="101" t="s">
        <v>637</v>
      </c>
      <c r="H126" s="102">
        <v>3621</v>
      </c>
      <c r="I126" s="100">
        <v>3</v>
      </c>
      <c r="J126" s="103">
        <f>หนองบัวลำภู!F41</f>
        <v>1184308.08</v>
      </c>
      <c r="K126" s="104">
        <f>หนองบัวลำภู!AC41</f>
        <v>1299390.1400000001</v>
      </c>
      <c r="L126" s="105">
        <f>หนองบัวลำภู!AD41</f>
        <v>1917700.4100000001</v>
      </c>
      <c r="M126" s="105">
        <f>หนองบัวลำภู!AE41</f>
        <v>1481011.46</v>
      </c>
      <c r="N126" s="101"/>
      <c r="O126" s="101"/>
      <c r="P126" s="101"/>
      <c r="Q126" s="93">
        <f t="shared" si="2"/>
        <v>436688.95000000019</v>
      </c>
      <c r="R126" s="94">
        <f t="shared" si="3"/>
        <v>529.60519469759743</v>
      </c>
    </row>
    <row r="127" spans="1:18" ht="24" customHeight="1" x14ac:dyDescent="0.55000000000000004">
      <c r="A127" s="100">
        <v>8</v>
      </c>
      <c r="B127" s="101" t="s">
        <v>61</v>
      </c>
      <c r="C127" s="101" t="s">
        <v>286</v>
      </c>
      <c r="D127" s="101" t="s">
        <v>89</v>
      </c>
      <c r="E127" s="101" t="s">
        <v>2</v>
      </c>
      <c r="F127" s="101" t="s">
        <v>178</v>
      </c>
      <c r="G127" s="101" t="s">
        <v>638</v>
      </c>
      <c r="H127" s="102">
        <v>1853</v>
      </c>
      <c r="I127" s="100">
        <v>2</v>
      </c>
      <c r="J127" s="103">
        <f>หนองบัวลำภู!F42</f>
        <v>521495.51</v>
      </c>
      <c r="K127" s="104">
        <f>หนองบัวลำภู!AC42</f>
        <v>564335.75</v>
      </c>
      <c r="L127" s="105">
        <f>หนองบัวลำภู!AD42</f>
        <v>1038767.78</v>
      </c>
      <c r="M127" s="105">
        <f>หนองบัวลำภู!AE42</f>
        <v>968416.73</v>
      </c>
      <c r="N127" s="101"/>
      <c r="O127" s="101"/>
      <c r="P127" s="101"/>
      <c r="Q127" s="93">
        <f t="shared" si="2"/>
        <v>70351.050000000047</v>
      </c>
      <c r="R127" s="94">
        <f t="shared" si="3"/>
        <v>560.58703723691315</v>
      </c>
    </row>
    <row r="128" spans="1:18" ht="24" customHeight="1" x14ac:dyDescent="0.55000000000000004">
      <c r="A128" s="100">
        <v>9</v>
      </c>
      <c r="B128" s="101" t="s">
        <v>61</v>
      </c>
      <c r="C128" s="101" t="s">
        <v>286</v>
      </c>
      <c r="D128" s="101" t="s">
        <v>89</v>
      </c>
      <c r="E128" s="101" t="s">
        <v>2</v>
      </c>
      <c r="F128" s="101" t="s">
        <v>178</v>
      </c>
      <c r="G128" s="101" t="s">
        <v>639</v>
      </c>
      <c r="H128" s="102">
        <v>1606</v>
      </c>
      <c r="I128" s="100">
        <v>2</v>
      </c>
      <c r="J128" s="103">
        <f>หนองบัวลำภู!F43</f>
        <v>476982.25</v>
      </c>
      <c r="K128" s="104">
        <f>หนองบัวลำภู!AC43</f>
        <v>504996.75</v>
      </c>
      <c r="L128" s="105">
        <f>หนองบัวลำภู!AD43</f>
        <v>786592.78</v>
      </c>
      <c r="M128" s="105">
        <f>หนองบัวลำภู!AE43</f>
        <v>724610.44</v>
      </c>
      <c r="N128" s="101"/>
      <c r="O128" s="101"/>
      <c r="P128" s="101"/>
      <c r="Q128" s="93">
        <f t="shared" si="2"/>
        <v>61982.340000000084</v>
      </c>
      <c r="R128" s="94">
        <f t="shared" si="3"/>
        <v>489.78379825653798</v>
      </c>
    </row>
    <row r="129" spans="1:18" ht="24" customHeight="1" x14ac:dyDescent="0.55000000000000004">
      <c r="A129" s="100">
        <v>10</v>
      </c>
      <c r="B129" s="101" t="s">
        <v>61</v>
      </c>
      <c r="C129" s="101" t="s">
        <v>286</v>
      </c>
      <c r="D129" s="101" t="s">
        <v>89</v>
      </c>
      <c r="E129" s="101" t="s">
        <v>2</v>
      </c>
      <c r="F129" s="101" t="s">
        <v>178</v>
      </c>
      <c r="G129" s="101" t="s">
        <v>640</v>
      </c>
      <c r="H129" s="102">
        <v>4293</v>
      </c>
      <c r="I129" s="100">
        <v>3</v>
      </c>
      <c r="J129" s="103">
        <f>หนองบัวลำภู!F44</f>
        <v>687592.8</v>
      </c>
      <c r="K129" s="104">
        <f>หนองบัวลำภู!AC44</f>
        <v>849706.87</v>
      </c>
      <c r="L129" s="105">
        <f>หนองบัวลำภู!AD44</f>
        <v>1267329.6400000001</v>
      </c>
      <c r="M129" s="105">
        <f>หนองบัวลำภู!AE44</f>
        <v>1182044.72</v>
      </c>
      <c r="N129" s="101"/>
      <c r="O129" s="101"/>
      <c r="P129" s="101"/>
      <c r="Q129" s="93">
        <f t="shared" si="2"/>
        <v>85284.920000000158</v>
      </c>
      <c r="R129" s="94">
        <f t="shared" si="3"/>
        <v>295.20839506172842</v>
      </c>
    </row>
    <row r="130" spans="1:18" ht="24" customHeight="1" x14ac:dyDescent="0.55000000000000004">
      <c r="A130" s="100">
        <v>11</v>
      </c>
      <c r="B130" s="101" t="s">
        <v>61</v>
      </c>
      <c r="C130" s="101" t="s">
        <v>286</v>
      </c>
      <c r="D130" s="101" t="s">
        <v>89</v>
      </c>
      <c r="E130" s="101" t="s">
        <v>2</v>
      </c>
      <c r="F130" s="101" t="s">
        <v>178</v>
      </c>
      <c r="G130" s="101" t="s">
        <v>641</v>
      </c>
      <c r="H130" s="102">
        <v>2536</v>
      </c>
      <c r="I130" s="100">
        <v>2</v>
      </c>
      <c r="J130" s="103">
        <f>หนองบัวลำภู!F45</f>
        <v>363289.7</v>
      </c>
      <c r="K130" s="104">
        <f>หนองบัวลำภู!AC45</f>
        <v>461511.31</v>
      </c>
      <c r="L130" s="105">
        <f>หนองบัวลำภู!AD45</f>
        <v>759039.36</v>
      </c>
      <c r="M130" s="105">
        <f>หนองบัวลำภู!AE45</f>
        <v>745931.37</v>
      </c>
      <c r="N130" s="101"/>
      <c r="O130" s="101"/>
      <c r="P130" s="101"/>
      <c r="Q130" s="93">
        <f t="shared" si="2"/>
        <v>13107.989999999991</v>
      </c>
      <c r="R130" s="94">
        <f t="shared" si="3"/>
        <v>299.30574132492114</v>
      </c>
    </row>
    <row r="131" spans="1:18" ht="24" customHeight="1" x14ac:dyDescent="0.55000000000000004">
      <c r="A131" s="100">
        <v>12</v>
      </c>
      <c r="B131" s="101" t="s">
        <v>61</v>
      </c>
      <c r="C131" s="101" t="s">
        <v>286</v>
      </c>
      <c r="D131" s="101" t="s">
        <v>89</v>
      </c>
      <c r="E131" s="101" t="s">
        <v>2</v>
      </c>
      <c r="F131" s="101" t="s">
        <v>178</v>
      </c>
      <c r="G131" s="101" t="s">
        <v>642</v>
      </c>
      <c r="H131" s="102">
        <v>3568</v>
      </c>
      <c r="I131" s="100">
        <v>3</v>
      </c>
      <c r="J131" s="103">
        <f>หนองบัวลำภู!F46</f>
        <v>311548.65999999997</v>
      </c>
      <c r="K131" s="104">
        <f>หนองบัวลำภู!AC46</f>
        <v>321394.88999999996</v>
      </c>
      <c r="L131" s="105">
        <f>หนองบัวลำภู!AD46</f>
        <v>1110573.97</v>
      </c>
      <c r="M131" s="105">
        <f>หนองบัวลำภู!AE46</f>
        <v>1036814.54</v>
      </c>
      <c r="N131" s="101"/>
      <c r="O131" s="101"/>
      <c r="P131" s="101"/>
      <c r="Q131" s="93">
        <f t="shared" si="2"/>
        <v>73759.429999999935</v>
      </c>
      <c r="R131" s="94">
        <f t="shared" si="3"/>
        <v>311.25952073991033</v>
      </c>
    </row>
    <row r="132" spans="1:18" ht="24" customHeight="1" x14ac:dyDescent="0.55000000000000004">
      <c r="A132" s="100">
        <v>13</v>
      </c>
      <c r="B132" s="101" t="s">
        <v>61</v>
      </c>
      <c r="C132" s="101" t="s">
        <v>286</v>
      </c>
      <c r="D132" s="101" t="s">
        <v>89</v>
      </c>
      <c r="E132" s="101" t="s">
        <v>2</v>
      </c>
      <c r="F132" s="101" t="s">
        <v>178</v>
      </c>
      <c r="G132" s="101" t="s">
        <v>643</v>
      </c>
      <c r="H132" s="102">
        <v>2724</v>
      </c>
      <c r="I132" s="100">
        <v>2</v>
      </c>
      <c r="J132" s="103">
        <f>หนองบัวลำภู!F47</f>
        <v>168662.33</v>
      </c>
      <c r="K132" s="104">
        <f>หนองบัวลำภู!AC47</f>
        <v>201459.99</v>
      </c>
      <c r="L132" s="105">
        <f>หนองบัวลำภู!AD47</f>
        <v>791432.61</v>
      </c>
      <c r="M132" s="105">
        <f>หนองบัวลำภู!AE47</f>
        <v>909935.12</v>
      </c>
      <c r="N132" s="101"/>
      <c r="O132" s="101"/>
      <c r="P132" s="101"/>
      <c r="Q132" s="93">
        <f t="shared" si="2"/>
        <v>-118502.51000000001</v>
      </c>
      <c r="R132" s="94">
        <f t="shared" si="3"/>
        <v>290.54060572687223</v>
      </c>
    </row>
    <row r="133" spans="1:18" ht="24" customHeight="1" x14ac:dyDescent="0.55000000000000004">
      <c r="A133" s="100">
        <v>14</v>
      </c>
      <c r="B133" s="101" t="s">
        <v>61</v>
      </c>
      <c r="C133" s="101" t="s">
        <v>286</v>
      </c>
      <c r="D133" s="101" t="s">
        <v>89</v>
      </c>
      <c r="E133" s="101" t="s">
        <v>2</v>
      </c>
      <c r="F133" s="101" t="s">
        <v>178</v>
      </c>
      <c r="G133" s="101" t="s">
        <v>644</v>
      </c>
      <c r="H133" s="102">
        <v>1550</v>
      </c>
      <c r="I133" s="100">
        <v>2</v>
      </c>
      <c r="J133" s="103">
        <f>หนองบัวลำภู!F48</f>
        <v>456355.84000000003</v>
      </c>
      <c r="K133" s="104">
        <f>หนองบัวลำภู!AC48</f>
        <v>511562.29000000004</v>
      </c>
      <c r="L133" s="105">
        <f>หนองบัวลำภู!AD48</f>
        <v>759480.23</v>
      </c>
      <c r="M133" s="105">
        <f>หนองบัวลำภู!AE48</f>
        <v>791219.78</v>
      </c>
      <c r="N133" s="101"/>
      <c r="O133" s="101"/>
      <c r="P133" s="101"/>
      <c r="Q133" s="93">
        <f t="shared" si="2"/>
        <v>-31739.550000000047</v>
      </c>
      <c r="R133" s="94">
        <f t="shared" si="3"/>
        <v>489.98724516129033</v>
      </c>
    </row>
    <row r="134" spans="1:18" ht="24" customHeight="1" x14ac:dyDescent="0.55000000000000004">
      <c r="A134" s="100">
        <v>15</v>
      </c>
      <c r="B134" s="101" t="s">
        <v>61</v>
      </c>
      <c r="C134" s="101" t="s">
        <v>286</v>
      </c>
      <c r="D134" s="101" t="s">
        <v>89</v>
      </c>
      <c r="E134" s="101" t="s">
        <v>2</v>
      </c>
      <c r="F134" s="101" t="s">
        <v>178</v>
      </c>
      <c r="G134" s="101" t="s">
        <v>645</v>
      </c>
      <c r="H134" s="102">
        <v>2348</v>
      </c>
      <c r="I134" s="100">
        <v>2</v>
      </c>
      <c r="J134" s="103">
        <f>หนองบัวลำภู!F49</f>
        <v>231017.74</v>
      </c>
      <c r="K134" s="104">
        <f>หนองบัวลำภู!AC49</f>
        <v>274216.42</v>
      </c>
      <c r="L134" s="105">
        <f>หนองบัวลำภู!AD49</f>
        <v>47637.74</v>
      </c>
      <c r="M134" s="105">
        <f>หนองบัวลำภู!AE49</f>
        <v>219133.84999999998</v>
      </c>
      <c r="N134" s="101"/>
      <c r="O134" s="101"/>
      <c r="P134" s="101"/>
      <c r="Q134" s="93">
        <f t="shared" si="2"/>
        <v>-171496.11</v>
      </c>
      <c r="R134" s="94">
        <f t="shared" si="3"/>
        <v>20.288645655877342</v>
      </c>
    </row>
    <row r="135" spans="1:18" s="112" customFormat="1" ht="24" customHeight="1" x14ac:dyDescent="0.55000000000000004">
      <c r="A135" s="106">
        <v>3</v>
      </c>
      <c r="B135" s="107" t="s">
        <v>61</v>
      </c>
      <c r="C135" s="107"/>
      <c r="D135" s="107"/>
      <c r="E135" s="107" t="s">
        <v>75</v>
      </c>
      <c r="F135" s="107"/>
      <c r="G135" s="107" t="s">
        <v>288</v>
      </c>
      <c r="H135" s="113">
        <f>SUM(H120:H134)</f>
        <v>40327</v>
      </c>
      <c r="I135" s="106"/>
      <c r="J135" s="109">
        <f>SUM(J121:J134)</f>
        <v>7540880.4400000004</v>
      </c>
      <c r="K135" s="109">
        <f>SUM(K120:K134)</f>
        <v>8397544.4499999993</v>
      </c>
      <c r="L135" s="109">
        <f>SUM(L120:L134)</f>
        <v>13190793.950000001</v>
      </c>
      <c r="M135" s="109">
        <f>SUM(M120:M134)</f>
        <v>12771041.059999997</v>
      </c>
      <c r="N135" s="107">
        <v>14</v>
      </c>
      <c r="O135" s="107">
        <v>14</v>
      </c>
      <c r="P135" s="107">
        <f>N135-O135</f>
        <v>0</v>
      </c>
      <c r="Q135" s="110">
        <f t="shared" ref="Q135:Q198" si="5">L135-M135</f>
        <v>419752.89000000432</v>
      </c>
      <c r="R135" s="111">
        <f>L135/H135</f>
        <v>327.095840255908</v>
      </c>
    </row>
    <row r="136" spans="1:18" ht="24" customHeight="1" x14ac:dyDescent="0.55000000000000004">
      <c r="A136" s="100">
        <v>1</v>
      </c>
      <c r="B136" s="101" t="s">
        <v>61</v>
      </c>
      <c r="C136" s="101" t="s">
        <v>289</v>
      </c>
      <c r="D136" s="101" t="s">
        <v>96</v>
      </c>
      <c r="E136" s="101" t="s">
        <v>3</v>
      </c>
      <c r="F136" s="101" t="s">
        <v>208</v>
      </c>
      <c r="G136" s="101" t="s">
        <v>290</v>
      </c>
      <c r="H136" s="102"/>
      <c r="I136" s="100"/>
      <c r="J136" s="103"/>
      <c r="K136" s="104"/>
      <c r="L136" s="105"/>
      <c r="M136" s="105"/>
      <c r="N136" s="101"/>
      <c r="O136" s="101"/>
      <c r="P136" s="101"/>
    </row>
    <row r="137" spans="1:18" ht="24" customHeight="1" x14ac:dyDescent="0.55000000000000004">
      <c r="A137" s="100">
        <v>2</v>
      </c>
      <c r="B137" s="101" t="s">
        <v>61</v>
      </c>
      <c r="C137" s="101" t="s">
        <v>289</v>
      </c>
      <c r="D137" s="101" t="s">
        <v>96</v>
      </c>
      <c r="E137" s="101" t="s">
        <v>3</v>
      </c>
      <c r="F137" s="101" t="s">
        <v>178</v>
      </c>
      <c r="G137" s="101" t="s">
        <v>646</v>
      </c>
      <c r="H137" s="102">
        <v>5674</v>
      </c>
      <c r="I137" s="100">
        <v>4</v>
      </c>
      <c r="J137" s="103">
        <f>หนองบัวลำภู!F50</f>
        <v>749044.25</v>
      </c>
      <c r="K137" s="104">
        <f>หนองบัวลำภู!AC50</f>
        <v>744388.58</v>
      </c>
      <c r="L137" s="105">
        <f>หนองบัวลำภู!AD50</f>
        <v>1931202.74</v>
      </c>
      <c r="M137" s="105">
        <f>หนองบัวลำภู!AE50</f>
        <v>1734083.18</v>
      </c>
      <c r="N137" s="101"/>
      <c r="O137" s="101"/>
      <c r="P137" s="101"/>
      <c r="Q137" s="93">
        <f t="shared" si="5"/>
        <v>197119.56000000006</v>
      </c>
      <c r="R137" s="94">
        <f t="shared" ref="R137:R198" si="6">L137/H137</f>
        <v>340.36001762425099</v>
      </c>
    </row>
    <row r="138" spans="1:18" ht="24" customHeight="1" x14ac:dyDescent="0.55000000000000004">
      <c r="A138" s="100">
        <v>3</v>
      </c>
      <c r="B138" s="101" t="s">
        <v>61</v>
      </c>
      <c r="C138" s="101" t="s">
        <v>289</v>
      </c>
      <c r="D138" s="101" t="s">
        <v>96</v>
      </c>
      <c r="E138" s="101" t="s">
        <v>3</v>
      </c>
      <c r="F138" s="101" t="s">
        <v>178</v>
      </c>
      <c r="G138" s="101" t="s">
        <v>647</v>
      </c>
      <c r="H138" s="102">
        <v>5329</v>
      </c>
      <c r="I138" s="100">
        <v>4</v>
      </c>
      <c r="J138" s="103">
        <f>หนองบัวลำภู!F51</f>
        <v>1056635.33</v>
      </c>
      <c r="K138" s="104">
        <f>หนองบัวลำภู!AC51</f>
        <v>1173837.1499999999</v>
      </c>
      <c r="L138" s="105">
        <f>หนองบัวลำภู!AD51</f>
        <v>2076965.16</v>
      </c>
      <c r="M138" s="105">
        <f>หนองบัวลำภู!AE51</f>
        <v>1754666.54</v>
      </c>
      <c r="N138" s="101"/>
      <c r="O138" s="101"/>
      <c r="P138" s="101"/>
      <c r="Q138" s="93">
        <f t="shared" si="5"/>
        <v>322298.61999999988</v>
      </c>
      <c r="R138" s="94">
        <f t="shared" si="6"/>
        <v>389.74763745543254</v>
      </c>
    </row>
    <row r="139" spans="1:18" ht="24" customHeight="1" x14ac:dyDescent="0.55000000000000004">
      <c r="A139" s="100">
        <v>4</v>
      </c>
      <c r="B139" s="101" t="s">
        <v>61</v>
      </c>
      <c r="C139" s="101" t="s">
        <v>289</v>
      </c>
      <c r="D139" s="101" t="s">
        <v>96</v>
      </c>
      <c r="E139" s="101" t="s">
        <v>3</v>
      </c>
      <c r="F139" s="101" t="s">
        <v>178</v>
      </c>
      <c r="G139" s="101" t="s">
        <v>648</v>
      </c>
      <c r="H139" s="102">
        <v>3741</v>
      </c>
      <c r="I139" s="100">
        <v>3</v>
      </c>
      <c r="J139" s="103">
        <f>หนองบัวลำภู!F52</f>
        <v>653485.43000000005</v>
      </c>
      <c r="K139" s="104">
        <f>หนองบัวลำภู!AC52</f>
        <v>752570.56</v>
      </c>
      <c r="L139" s="105">
        <f>หนองบัวลำภู!AD52</f>
        <v>1074932.27</v>
      </c>
      <c r="M139" s="105">
        <f>หนองบัวลำภู!AE52</f>
        <v>843415.47</v>
      </c>
      <c r="N139" s="101"/>
      <c r="O139" s="101"/>
      <c r="P139" s="101"/>
      <c r="Q139" s="93">
        <f t="shared" si="5"/>
        <v>231516.80000000005</v>
      </c>
      <c r="R139" s="94">
        <f t="shared" si="6"/>
        <v>287.33821705426357</v>
      </c>
    </row>
    <row r="140" spans="1:18" ht="24" customHeight="1" x14ac:dyDescent="0.55000000000000004">
      <c r="A140" s="100">
        <v>5</v>
      </c>
      <c r="B140" s="101" t="s">
        <v>61</v>
      </c>
      <c r="C140" s="101" t="s">
        <v>289</v>
      </c>
      <c r="D140" s="101" t="s">
        <v>96</v>
      </c>
      <c r="E140" s="101" t="s">
        <v>3</v>
      </c>
      <c r="F140" s="101" t="s">
        <v>178</v>
      </c>
      <c r="G140" s="101" t="s">
        <v>649</v>
      </c>
      <c r="H140" s="102">
        <v>10085</v>
      </c>
      <c r="I140" s="100">
        <v>5</v>
      </c>
      <c r="J140" s="103">
        <f>หนองบัวลำภู!F53</f>
        <v>756190.08</v>
      </c>
      <c r="K140" s="104">
        <f>หนองบัวลำภู!AC53</f>
        <v>875519.5</v>
      </c>
      <c r="L140" s="105">
        <f>หนองบัวลำภู!AD53</f>
        <v>2320349.7799999998</v>
      </c>
      <c r="M140" s="105">
        <f>หนองบัวลำภู!AE53</f>
        <v>2004192.35</v>
      </c>
      <c r="N140" s="101"/>
      <c r="O140" s="101"/>
      <c r="P140" s="101"/>
      <c r="Q140" s="93">
        <f t="shared" si="5"/>
        <v>316157.4299999997</v>
      </c>
      <c r="R140" s="94">
        <f t="shared" si="6"/>
        <v>230.07930391670797</v>
      </c>
    </row>
    <row r="141" spans="1:18" ht="24" customHeight="1" x14ac:dyDescent="0.55000000000000004">
      <c r="A141" s="100">
        <v>6</v>
      </c>
      <c r="B141" s="101" t="s">
        <v>61</v>
      </c>
      <c r="C141" s="101" t="s">
        <v>289</v>
      </c>
      <c r="D141" s="101" t="s">
        <v>96</v>
      </c>
      <c r="E141" s="101" t="s">
        <v>3</v>
      </c>
      <c r="F141" s="101" t="s">
        <v>178</v>
      </c>
      <c r="G141" s="101" t="s">
        <v>650</v>
      </c>
      <c r="H141" s="102">
        <v>1758</v>
      </c>
      <c r="I141" s="100">
        <v>2</v>
      </c>
      <c r="J141" s="103">
        <f>หนองบัวลำภู!F54</f>
        <v>443725.32</v>
      </c>
      <c r="K141" s="104">
        <f>หนองบัวลำภู!AC54</f>
        <v>473382.83</v>
      </c>
      <c r="L141" s="105">
        <f>หนองบัวลำภู!AD54</f>
        <v>1051637.29</v>
      </c>
      <c r="M141" s="105">
        <f>หนองบัวลำภู!AE54</f>
        <v>956733.01</v>
      </c>
      <c r="N141" s="101"/>
      <c r="O141" s="101"/>
      <c r="P141" s="101"/>
      <c r="Q141" s="93">
        <f t="shared" si="5"/>
        <v>94904.280000000028</v>
      </c>
      <c r="R141" s="94">
        <f t="shared" si="6"/>
        <v>598.20096131968148</v>
      </c>
    </row>
    <row r="142" spans="1:18" ht="24" customHeight="1" x14ac:dyDescent="0.55000000000000004">
      <c r="A142" s="100">
        <v>7</v>
      </c>
      <c r="B142" s="101" t="s">
        <v>61</v>
      </c>
      <c r="C142" s="101" t="s">
        <v>289</v>
      </c>
      <c r="D142" s="101" t="s">
        <v>96</v>
      </c>
      <c r="E142" s="101" t="s">
        <v>3</v>
      </c>
      <c r="F142" s="101" t="s">
        <v>178</v>
      </c>
      <c r="G142" s="101" t="s">
        <v>651</v>
      </c>
      <c r="H142" s="102">
        <v>3359</v>
      </c>
      <c r="I142" s="100">
        <v>3</v>
      </c>
      <c r="J142" s="103">
        <f>หนองบัวลำภู!F55</f>
        <v>396159.17</v>
      </c>
      <c r="K142" s="104">
        <f>หนองบัวลำภู!AC55</f>
        <v>402269.23</v>
      </c>
      <c r="L142" s="105">
        <f>หนองบัวลำภู!AD55</f>
        <v>1650905.83</v>
      </c>
      <c r="M142" s="105">
        <f>หนองบัวลำภู!AE55</f>
        <v>1505529.08</v>
      </c>
      <c r="N142" s="101"/>
      <c r="O142" s="101"/>
      <c r="P142" s="101"/>
      <c r="Q142" s="93">
        <f t="shared" si="5"/>
        <v>145376.75</v>
      </c>
      <c r="R142" s="94">
        <f t="shared" si="6"/>
        <v>491.48729681452818</v>
      </c>
    </row>
    <row r="143" spans="1:18" ht="24" customHeight="1" x14ac:dyDescent="0.55000000000000004">
      <c r="A143" s="100">
        <v>8</v>
      </c>
      <c r="B143" s="101" t="s">
        <v>61</v>
      </c>
      <c r="C143" s="101" t="s">
        <v>289</v>
      </c>
      <c r="D143" s="101" t="s">
        <v>96</v>
      </c>
      <c r="E143" s="101" t="s">
        <v>3</v>
      </c>
      <c r="F143" s="101" t="s">
        <v>178</v>
      </c>
      <c r="G143" s="101" t="s">
        <v>1417</v>
      </c>
      <c r="H143" s="102">
        <v>5691</v>
      </c>
      <c r="I143" s="100">
        <v>4</v>
      </c>
      <c r="J143" s="103">
        <f>หนองบัวลำภู!F56</f>
        <v>869998.51</v>
      </c>
      <c r="K143" s="104">
        <f>หนองบัวลำภู!AC56</f>
        <v>900630.36</v>
      </c>
      <c r="L143" s="105">
        <f>หนองบัวลำภู!AD56</f>
        <v>1625669.8900000001</v>
      </c>
      <c r="M143" s="105">
        <f>หนองบัวลำภู!AE56</f>
        <v>1177029.1499999999</v>
      </c>
      <c r="N143" s="101"/>
      <c r="O143" s="101"/>
      <c r="P143" s="101"/>
      <c r="Q143" s="93">
        <f t="shared" si="5"/>
        <v>448640.74000000022</v>
      </c>
      <c r="R143" s="94">
        <f t="shared" si="6"/>
        <v>285.65628009137237</v>
      </c>
    </row>
    <row r="144" spans="1:18" ht="24" customHeight="1" x14ac:dyDescent="0.55000000000000004">
      <c r="A144" s="100">
        <v>9</v>
      </c>
      <c r="B144" s="101" t="s">
        <v>61</v>
      </c>
      <c r="C144" s="101" t="s">
        <v>289</v>
      </c>
      <c r="D144" s="101" t="s">
        <v>96</v>
      </c>
      <c r="E144" s="101" t="s">
        <v>3</v>
      </c>
      <c r="F144" s="101" t="s">
        <v>178</v>
      </c>
      <c r="G144" s="101" t="s">
        <v>653</v>
      </c>
      <c r="H144" s="102">
        <v>2989</v>
      </c>
      <c r="I144" s="100">
        <v>2</v>
      </c>
      <c r="J144" s="103">
        <f>หนองบัวลำภู!F57</f>
        <v>366730.72</v>
      </c>
      <c r="K144" s="104">
        <f>หนองบัวลำภู!AC57</f>
        <v>379221.01999999996</v>
      </c>
      <c r="L144" s="105">
        <f>หนองบัวลำภู!AD57</f>
        <v>1215406.6499999999</v>
      </c>
      <c r="M144" s="105">
        <f>หนองบัวลำภู!AE57</f>
        <v>1134131.1500000001</v>
      </c>
      <c r="N144" s="101"/>
      <c r="O144" s="101"/>
      <c r="P144" s="101"/>
      <c r="Q144" s="93">
        <f t="shared" si="5"/>
        <v>81275.499999999767</v>
      </c>
      <c r="R144" s="94">
        <f t="shared" si="6"/>
        <v>406.62651388424217</v>
      </c>
    </row>
    <row r="145" spans="1:18" ht="24" customHeight="1" x14ac:dyDescent="0.55000000000000004">
      <c r="A145" s="100">
        <v>10</v>
      </c>
      <c r="B145" s="101" t="s">
        <v>61</v>
      </c>
      <c r="C145" s="101" t="s">
        <v>289</v>
      </c>
      <c r="D145" s="101" t="s">
        <v>96</v>
      </c>
      <c r="E145" s="101" t="s">
        <v>3</v>
      </c>
      <c r="F145" s="101" t="s">
        <v>178</v>
      </c>
      <c r="G145" s="101" t="s">
        <v>654</v>
      </c>
      <c r="H145" s="102">
        <v>5028</v>
      </c>
      <c r="I145" s="100">
        <v>4</v>
      </c>
      <c r="J145" s="103">
        <f>หนองบัวลำภู!F58</f>
        <v>291853.28999999998</v>
      </c>
      <c r="K145" s="104">
        <f>หนองบัวลำภู!AC58</f>
        <v>444944.31</v>
      </c>
      <c r="L145" s="105">
        <f>หนองบัวลำภู!AD58</f>
        <v>2167823.2400000002</v>
      </c>
      <c r="M145" s="105">
        <f>หนองบัวลำภู!AE58</f>
        <v>1784772.67</v>
      </c>
      <c r="N145" s="101"/>
      <c r="O145" s="101"/>
      <c r="P145" s="101"/>
      <c r="Q145" s="93">
        <f t="shared" si="5"/>
        <v>383050.5700000003</v>
      </c>
      <c r="R145" s="94">
        <f t="shared" si="6"/>
        <v>431.15020684168661</v>
      </c>
    </row>
    <row r="146" spans="1:18" ht="24" customHeight="1" x14ac:dyDescent="0.55000000000000004">
      <c r="A146" s="100">
        <v>11</v>
      </c>
      <c r="B146" s="101" t="s">
        <v>61</v>
      </c>
      <c r="C146" s="101" t="s">
        <v>289</v>
      </c>
      <c r="D146" s="101" t="s">
        <v>96</v>
      </c>
      <c r="E146" s="101" t="s">
        <v>3</v>
      </c>
      <c r="F146" s="101" t="s">
        <v>178</v>
      </c>
      <c r="G146" s="101" t="s">
        <v>655</v>
      </c>
      <c r="H146" s="102">
        <v>3475</v>
      </c>
      <c r="I146" s="100">
        <v>3</v>
      </c>
      <c r="J146" s="103">
        <f>หนองบัวลำภู!F59</f>
        <v>497772.62</v>
      </c>
      <c r="K146" s="104">
        <f>หนองบัวลำภู!AC59</f>
        <v>606916.04</v>
      </c>
      <c r="L146" s="105">
        <f>หนองบัวลำภู!AD59</f>
        <v>1063241.79</v>
      </c>
      <c r="M146" s="105">
        <f>หนองบัวลำภู!AE59</f>
        <v>790169.1399999999</v>
      </c>
      <c r="N146" s="101"/>
      <c r="O146" s="101"/>
      <c r="P146" s="101"/>
      <c r="Q146" s="93">
        <f t="shared" si="5"/>
        <v>273072.65000000014</v>
      </c>
      <c r="R146" s="94">
        <f t="shared" si="6"/>
        <v>305.96886043165466</v>
      </c>
    </row>
    <row r="147" spans="1:18" ht="24" customHeight="1" x14ac:dyDescent="0.55000000000000004">
      <c r="A147" s="100">
        <v>12</v>
      </c>
      <c r="B147" s="101" t="s">
        <v>61</v>
      </c>
      <c r="C147" s="101" t="s">
        <v>289</v>
      </c>
      <c r="D147" s="101" t="s">
        <v>96</v>
      </c>
      <c r="E147" s="101" t="s">
        <v>3</v>
      </c>
      <c r="F147" s="101" t="s">
        <v>178</v>
      </c>
      <c r="G147" s="101" t="s">
        <v>656</v>
      </c>
      <c r="H147" s="102">
        <v>2888</v>
      </c>
      <c r="I147" s="100">
        <v>2</v>
      </c>
      <c r="J147" s="103">
        <f>หนองบัวลำภู!F60</f>
        <v>202338.54</v>
      </c>
      <c r="K147" s="104">
        <f>หนองบัวลำภู!AC60</f>
        <v>209688.54</v>
      </c>
      <c r="L147" s="105">
        <f>หนองบัวลำภู!AD60</f>
        <v>994171.6</v>
      </c>
      <c r="M147" s="105">
        <f>หนองบัวลำภู!AE60</f>
        <v>869465.15</v>
      </c>
      <c r="N147" s="101"/>
      <c r="O147" s="101"/>
      <c r="P147" s="101"/>
      <c r="Q147" s="93">
        <f t="shared" si="5"/>
        <v>124706.44999999995</v>
      </c>
      <c r="R147" s="94">
        <f t="shared" si="6"/>
        <v>344.24224376731303</v>
      </c>
    </row>
    <row r="148" spans="1:18" ht="24" customHeight="1" x14ac:dyDescent="0.55000000000000004">
      <c r="A148" s="100">
        <v>13</v>
      </c>
      <c r="B148" s="101" t="s">
        <v>61</v>
      </c>
      <c r="C148" s="101" t="s">
        <v>289</v>
      </c>
      <c r="D148" s="101" t="s">
        <v>96</v>
      </c>
      <c r="E148" s="101" t="s">
        <v>3</v>
      </c>
      <c r="F148" s="101" t="s">
        <v>178</v>
      </c>
      <c r="G148" s="101" t="s">
        <v>657</v>
      </c>
      <c r="H148" s="102">
        <v>1354</v>
      </c>
      <c r="I148" s="100">
        <v>1</v>
      </c>
      <c r="J148" s="103">
        <f>หนองบัวลำภู!F61</f>
        <v>343942.03</v>
      </c>
      <c r="K148" s="104">
        <f>หนองบัวลำภู!AC61</f>
        <v>440048.99000000005</v>
      </c>
      <c r="L148" s="105">
        <f>หนองบัวลำภู!AD61</f>
        <v>964734.52</v>
      </c>
      <c r="M148" s="105">
        <f>หนองบัวลำภู!AE61</f>
        <v>833771.12000000011</v>
      </c>
      <c r="N148" s="101"/>
      <c r="O148" s="101"/>
      <c r="P148" s="101"/>
      <c r="Q148" s="93">
        <f t="shared" si="5"/>
        <v>130963.39999999991</v>
      </c>
      <c r="R148" s="94">
        <f t="shared" si="6"/>
        <v>712.50703101920237</v>
      </c>
    </row>
    <row r="149" spans="1:18" ht="24" customHeight="1" x14ac:dyDescent="0.55000000000000004">
      <c r="A149" s="100">
        <v>14</v>
      </c>
      <c r="B149" s="101" t="s">
        <v>61</v>
      </c>
      <c r="C149" s="101" t="s">
        <v>289</v>
      </c>
      <c r="D149" s="101" t="s">
        <v>96</v>
      </c>
      <c r="E149" s="101" t="s">
        <v>3</v>
      </c>
      <c r="F149" s="101" t="s">
        <v>178</v>
      </c>
      <c r="G149" s="101" t="s">
        <v>658</v>
      </c>
      <c r="H149" s="102">
        <v>3500</v>
      </c>
      <c r="I149" s="100">
        <v>3</v>
      </c>
      <c r="J149" s="103">
        <f>หนองบัวลำภู!F62</f>
        <v>624872.28</v>
      </c>
      <c r="K149" s="104">
        <f>หนองบัวลำภู!AC62</f>
        <v>629251.66</v>
      </c>
      <c r="L149" s="105">
        <f>หนองบัวลำภู!AD62</f>
        <v>1155315.2</v>
      </c>
      <c r="M149" s="105">
        <f>หนองบัวลำภู!AE62</f>
        <v>1062439.95</v>
      </c>
      <c r="N149" s="101"/>
      <c r="O149" s="101"/>
      <c r="P149" s="101"/>
      <c r="Q149" s="93">
        <f t="shared" si="5"/>
        <v>92875.25</v>
      </c>
      <c r="R149" s="94">
        <f t="shared" si="6"/>
        <v>330.09005714285712</v>
      </c>
    </row>
    <row r="150" spans="1:18" ht="24" customHeight="1" x14ac:dyDescent="0.55000000000000004">
      <c r="A150" s="100">
        <v>15</v>
      </c>
      <c r="B150" s="101" t="s">
        <v>61</v>
      </c>
      <c r="C150" s="101" t="s">
        <v>289</v>
      </c>
      <c r="D150" s="101" t="s">
        <v>96</v>
      </c>
      <c r="E150" s="101" t="s">
        <v>3</v>
      </c>
      <c r="F150" s="101" t="s">
        <v>178</v>
      </c>
      <c r="G150" s="101" t="s">
        <v>659</v>
      </c>
      <c r="H150" s="102">
        <v>6506</v>
      </c>
      <c r="I150" s="100">
        <v>5</v>
      </c>
      <c r="J150" s="103">
        <f>หนองบัวลำภู!F63</f>
        <v>1006408.81</v>
      </c>
      <c r="K150" s="104">
        <f>หนองบัวลำภู!AC63</f>
        <v>1014381.51</v>
      </c>
      <c r="L150" s="105">
        <f>หนองบัวลำภู!AD63</f>
        <v>2051663.78</v>
      </c>
      <c r="M150" s="105">
        <f>หนองบัวลำภู!AE63</f>
        <v>1770894.29</v>
      </c>
      <c r="N150" s="101"/>
      <c r="O150" s="101"/>
      <c r="P150" s="101"/>
      <c r="Q150" s="93">
        <f t="shared" si="5"/>
        <v>280769.49</v>
      </c>
      <c r="R150" s="94">
        <f t="shared" si="6"/>
        <v>315.3494897018137</v>
      </c>
    </row>
    <row r="151" spans="1:18" ht="24" customHeight="1" x14ac:dyDescent="0.55000000000000004">
      <c r="A151" s="100">
        <v>16</v>
      </c>
      <c r="B151" s="101" t="s">
        <v>61</v>
      </c>
      <c r="C151" s="101" t="s">
        <v>289</v>
      </c>
      <c r="D151" s="101" t="s">
        <v>96</v>
      </c>
      <c r="E151" s="101" t="s">
        <v>3</v>
      </c>
      <c r="F151" s="101" t="s">
        <v>178</v>
      </c>
      <c r="G151" s="101" t="s">
        <v>660</v>
      </c>
      <c r="H151" s="102">
        <v>4556</v>
      </c>
      <c r="I151" s="100">
        <v>4</v>
      </c>
      <c r="J151" s="103">
        <f>หนองบัวลำภู!F64</f>
        <v>979561.21</v>
      </c>
      <c r="K151" s="104">
        <f>หนองบัวลำภู!AC64</f>
        <v>1179762.1199999999</v>
      </c>
      <c r="L151" s="105">
        <f>หนองบัวลำภู!AD64</f>
        <v>1630694.25</v>
      </c>
      <c r="M151" s="105">
        <f>หนองบัวลำภู!AE64</f>
        <v>1208050.29</v>
      </c>
      <c r="N151" s="101"/>
      <c r="O151" s="101"/>
      <c r="P151" s="101"/>
      <c r="Q151" s="93">
        <f t="shared" si="5"/>
        <v>422643.95999999996</v>
      </c>
      <c r="R151" s="94">
        <f t="shared" si="6"/>
        <v>357.92235513608426</v>
      </c>
    </row>
    <row r="152" spans="1:18" ht="24" customHeight="1" x14ac:dyDescent="0.55000000000000004">
      <c r="A152" s="100">
        <v>17</v>
      </c>
      <c r="B152" s="101" t="s">
        <v>61</v>
      </c>
      <c r="C152" s="101" t="s">
        <v>289</v>
      </c>
      <c r="D152" s="101" t="s">
        <v>96</v>
      </c>
      <c r="E152" s="101" t="s">
        <v>3</v>
      </c>
      <c r="F152" s="101" t="s">
        <v>178</v>
      </c>
      <c r="G152" s="101" t="s">
        <v>661</v>
      </c>
      <c r="H152" s="102">
        <v>3413</v>
      </c>
      <c r="I152" s="100">
        <v>3</v>
      </c>
      <c r="J152" s="103">
        <f>หนองบัวลำภู!F65</f>
        <v>611945.76</v>
      </c>
      <c r="K152" s="104">
        <f>หนองบัวลำภู!AC65</f>
        <v>663678.38</v>
      </c>
      <c r="L152" s="105">
        <f>หนองบัวลำภู!AD65</f>
        <v>1505059.46</v>
      </c>
      <c r="M152" s="105">
        <f>หนองบัวลำภู!AE65</f>
        <v>1218079.8799999999</v>
      </c>
      <c r="N152" s="101"/>
      <c r="O152" s="101"/>
      <c r="P152" s="101"/>
      <c r="Q152" s="93">
        <f t="shared" si="5"/>
        <v>286979.58000000007</v>
      </c>
      <c r="R152" s="94">
        <f t="shared" si="6"/>
        <v>440.9784529739232</v>
      </c>
    </row>
    <row r="153" spans="1:18" ht="24" customHeight="1" x14ac:dyDescent="0.55000000000000004">
      <c r="A153" s="100">
        <v>18</v>
      </c>
      <c r="B153" s="101" t="s">
        <v>61</v>
      </c>
      <c r="C153" s="101" t="s">
        <v>289</v>
      </c>
      <c r="D153" s="101" t="s">
        <v>96</v>
      </c>
      <c r="E153" s="101" t="s">
        <v>3</v>
      </c>
      <c r="F153" s="101" t="s">
        <v>178</v>
      </c>
      <c r="G153" s="101" t="s">
        <v>662</v>
      </c>
      <c r="H153" s="102">
        <v>3744</v>
      </c>
      <c r="I153" s="100">
        <v>3</v>
      </c>
      <c r="J153" s="103">
        <f>หนองบัวลำภู!F66</f>
        <v>665921.32999999996</v>
      </c>
      <c r="K153" s="104">
        <f>หนองบัวลำภู!AC66</f>
        <v>729247.55999999994</v>
      </c>
      <c r="L153" s="105">
        <f>หนองบัวลำภู!AD66</f>
        <v>1139608.29</v>
      </c>
      <c r="M153" s="105">
        <f>หนองบัวลำภู!AE66</f>
        <v>896716.52</v>
      </c>
      <c r="N153" s="101"/>
      <c r="O153" s="101"/>
      <c r="P153" s="101"/>
      <c r="Q153" s="93">
        <f t="shared" si="5"/>
        <v>242891.77000000002</v>
      </c>
      <c r="R153" s="94">
        <f t="shared" si="6"/>
        <v>304.38255608974362</v>
      </c>
    </row>
    <row r="154" spans="1:18" s="112" customFormat="1" ht="24" customHeight="1" x14ac:dyDescent="0.55000000000000004">
      <c r="A154" s="106">
        <v>4</v>
      </c>
      <c r="B154" s="107" t="s">
        <v>61</v>
      </c>
      <c r="C154" s="107"/>
      <c r="D154" s="107"/>
      <c r="E154" s="107" t="s">
        <v>75</v>
      </c>
      <c r="F154" s="107"/>
      <c r="G154" s="107" t="s">
        <v>291</v>
      </c>
      <c r="H154" s="113">
        <f>SUM(H136:H153)</f>
        <v>73090</v>
      </c>
      <c r="I154" s="106"/>
      <c r="J154" s="109">
        <f>SUM(J136:J153)</f>
        <v>10516584.68</v>
      </c>
      <c r="K154" s="109">
        <f>SUM(K136:K153)</f>
        <v>11619738.34</v>
      </c>
      <c r="L154" s="109">
        <f>SUM(L136:L153)</f>
        <v>25619381.740000002</v>
      </c>
      <c r="M154" s="109">
        <f>SUM(M136:M153)</f>
        <v>21544138.939999998</v>
      </c>
      <c r="N154" s="107">
        <v>17</v>
      </c>
      <c r="O154" s="107">
        <v>17</v>
      </c>
      <c r="P154" s="107">
        <f>N154-O154</f>
        <v>0</v>
      </c>
      <c r="Q154" s="110">
        <f t="shared" si="5"/>
        <v>4075242.8000000045</v>
      </c>
      <c r="R154" s="111">
        <f>L154/H154</f>
        <v>350.51828895881795</v>
      </c>
    </row>
    <row r="155" spans="1:18" ht="24" customHeight="1" x14ac:dyDescent="0.55000000000000004">
      <c r="A155" s="100">
        <v>1</v>
      </c>
      <c r="B155" s="101" t="s">
        <v>61</v>
      </c>
      <c r="C155" s="101" t="s">
        <v>292</v>
      </c>
      <c r="D155" s="101" t="s">
        <v>103</v>
      </c>
      <c r="E155" s="101" t="s">
        <v>4</v>
      </c>
      <c r="F155" s="101" t="s">
        <v>208</v>
      </c>
      <c r="G155" s="101" t="s">
        <v>293</v>
      </c>
      <c r="H155" s="102"/>
      <c r="I155" s="100"/>
      <c r="J155" s="103"/>
      <c r="K155" s="104"/>
      <c r="L155" s="105"/>
      <c r="M155" s="105"/>
      <c r="N155" s="101"/>
      <c r="O155" s="101"/>
      <c r="P155" s="101"/>
    </row>
    <row r="156" spans="1:18" ht="24" customHeight="1" x14ac:dyDescent="0.55000000000000004">
      <c r="A156" s="100">
        <v>2</v>
      </c>
      <c r="B156" s="101" t="s">
        <v>61</v>
      </c>
      <c r="C156" s="101" t="s">
        <v>292</v>
      </c>
      <c r="D156" s="101" t="s">
        <v>103</v>
      </c>
      <c r="E156" s="101" t="s">
        <v>4</v>
      </c>
      <c r="F156" s="101" t="s">
        <v>178</v>
      </c>
      <c r="G156" s="101" t="s">
        <v>663</v>
      </c>
      <c r="H156" s="102">
        <v>3395</v>
      </c>
      <c r="I156" s="100">
        <v>3</v>
      </c>
      <c r="J156" s="103">
        <f>หนองบัวลำภู!F67</f>
        <v>854341.13</v>
      </c>
      <c r="K156" s="104">
        <f>หนองบัวลำภู!AC67</f>
        <v>904102.07000000007</v>
      </c>
      <c r="L156" s="105">
        <f>หนองบัวลำภู!AD67</f>
        <v>1012404.9199999999</v>
      </c>
      <c r="M156" s="105">
        <f>หนองบัวลำภู!AE67</f>
        <v>1030474.36</v>
      </c>
      <c r="N156" s="101"/>
      <c r="O156" s="101"/>
      <c r="P156" s="101"/>
      <c r="Q156" s="93">
        <f t="shared" si="5"/>
        <v>-18069.440000000061</v>
      </c>
      <c r="R156" s="94">
        <f t="shared" si="6"/>
        <v>298.20468924889542</v>
      </c>
    </row>
    <row r="157" spans="1:18" ht="24" customHeight="1" x14ac:dyDescent="0.55000000000000004">
      <c r="A157" s="100">
        <v>3</v>
      </c>
      <c r="B157" s="101" t="s">
        <v>61</v>
      </c>
      <c r="C157" s="101" t="s">
        <v>292</v>
      </c>
      <c r="D157" s="101" t="s">
        <v>103</v>
      </c>
      <c r="E157" s="101" t="s">
        <v>4</v>
      </c>
      <c r="F157" s="101" t="s">
        <v>178</v>
      </c>
      <c r="G157" s="101" t="s">
        <v>664</v>
      </c>
      <c r="H157" s="102">
        <v>3310</v>
      </c>
      <c r="I157" s="100">
        <v>3</v>
      </c>
      <c r="J157" s="103">
        <f>หนองบัวลำภู!F68</f>
        <v>401938.23</v>
      </c>
      <c r="K157" s="103">
        <f>หนองบัวลำภู!AC68</f>
        <v>465287.24</v>
      </c>
      <c r="L157" s="105">
        <f>หนองบัวลำภู!AD68</f>
        <v>1013671.8500000001</v>
      </c>
      <c r="M157" s="105">
        <f>หนองบัวลำภู!AE68</f>
        <v>947428.19</v>
      </c>
      <c r="N157" s="101"/>
      <c r="O157" s="101"/>
      <c r="P157" s="101"/>
      <c r="Q157" s="93">
        <f t="shared" si="5"/>
        <v>66243.660000000149</v>
      </c>
      <c r="R157" s="94">
        <f t="shared" si="6"/>
        <v>306.24527190332327</v>
      </c>
    </row>
    <row r="158" spans="1:18" ht="24" customHeight="1" x14ac:dyDescent="0.55000000000000004">
      <c r="A158" s="100">
        <v>4</v>
      </c>
      <c r="B158" s="101" t="s">
        <v>61</v>
      </c>
      <c r="C158" s="101" t="s">
        <v>292</v>
      </c>
      <c r="D158" s="101" t="s">
        <v>103</v>
      </c>
      <c r="E158" s="101" t="s">
        <v>4</v>
      </c>
      <c r="F158" s="101" t="s">
        <v>178</v>
      </c>
      <c r="G158" s="101" t="s">
        <v>665</v>
      </c>
      <c r="H158" s="102">
        <v>9421</v>
      </c>
      <c r="I158" s="100">
        <v>5</v>
      </c>
      <c r="J158" s="103">
        <f>หนองบัวลำภู!F69</f>
        <v>936600.49</v>
      </c>
      <c r="K158" s="104">
        <f>หนองบัวลำภู!AC69</f>
        <v>895740.53</v>
      </c>
      <c r="L158" s="105">
        <f>หนองบัวลำภู!AD69</f>
        <v>2023930.62</v>
      </c>
      <c r="M158" s="105">
        <f>หนองบัวลำภู!AE69</f>
        <v>1654084.6800000002</v>
      </c>
      <c r="N158" s="101"/>
      <c r="O158" s="101"/>
      <c r="P158" s="101"/>
      <c r="Q158" s="93">
        <f t="shared" si="5"/>
        <v>369845.93999999994</v>
      </c>
      <c r="R158" s="94">
        <f t="shared" si="6"/>
        <v>214.83182464706508</v>
      </c>
    </row>
    <row r="159" spans="1:18" ht="24" customHeight="1" x14ac:dyDescent="0.55000000000000004">
      <c r="A159" s="100">
        <v>5</v>
      </c>
      <c r="B159" s="101" t="s">
        <v>61</v>
      </c>
      <c r="C159" s="101" t="s">
        <v>292</v>
      </c>
      <c r="D159" s="101" t="s">
        <v>103</v>
      </c>
      <c r="E159" s="101" t="s">
        <v>4</v>
      </c>
      <c r="F159" s="101" t="s">
        <v>178</v>
      </c>
      <c r="G159" s="101" t="s">
        <v>666</v>
      </c>
      <c r="H159" s="102">
        <v>2850</v>
      </c>
      <c r="I159" s="100">
        <v>2</v>
      </c>
      <c r="J159" s="103">
        <f>หนองบัวลำภู!F70</f>
        <v>89530.07</v>
      </c>
      <c r="K159" s="103">
        <f>หนองบัวลำภู!AC70</f>
        <v>169294.11</v>
      </c>
      <c r="L159" s="105">
        <f>หนองบัวลำภู!AD70</f>
        <v>808256.47</v>
      </c>
      <c r="M159" s="105">
        <f>หนองบัวลำภู!AE70</f>
        <v>849605.85</v>
      </c>
      <c r="N159" s="101"/>
      <c r="O159" s="101"/>
      <c r="P159" s="101"/>
      <c r="Q159" s="93">
        <f t="shared" si="5"/>
        <v>-41349.380000000005</v>
      </c>
      <c r="R159" s="94">
        <f t="shared" si="6"/>
        <v>283.59876140350877</v>
      </c>
    </row>
    <row r="160" spans="1:18" ht="24" customHeight="1" x14ac:dyDescent="0.55000000000000004">
      <c r="A160" s="100">
        <v>6</v>
      </c>
      <c r="B160" s="101" t="s">
        <v>61</v>
      </c>
      <c r="C160" s="101" t="s">
        <v>292</v>
      </c>
      <c r="D160" s="101" t="s">
        <v>103</v>
      </c>
      <c r="E160" s="101" t="s">
        <v>4</v>
      </c>
      <c r="F160" s="101" t="s">
        <v>178</v>
      </c>
      <c r="G160" s="101" t="s">
        <v>667</v>
      </c>
      <c r="H160" s="102">
        <v>3674</v>
      </c>
      <c r="I160" s="100">
        <v>3</v>
      </c>
      <c r="J160" s="103">
        <f>หนองบัวลำภู!F71</f>
        <v>589979.47</v>
      </c>
      <c r="K160" s="104">
        <f>หนองบัวลำภู!AC71</f>
        <v>737363.90999999992</v>
      </c>
      <c r="L160" s="105">
        <f>หนองบัวลำภู!AD71</f>
        <v>1228379.17</v>
      </c>
      <c r="M160" s="105">
        <f>หนองบัวลำภู!AE71</f>
        <v>1321693.54</v>
      </c>
      <c r="N160" s="101"/>
      <c r="O160" s="101"/>
      <c r="P160" s="101"/>
      <c r="Q160" s="93">
        <f t="shared" si="5"/>
        <v>-93314.370000000112</v>
      </c>
      <c r="R160" s="94">
        <f t="shared" si="6"/>
        <v>334.34381328252584</v>
      </c>
    </row>
    <row r="161" spans="1:18" ht="24" customHeight="1" x14ac:dyDescent="0.55000000000000004">
      <c r="A161" s="100">
        <v>7</v>
      </c>
      <c r="B161" s="101" t="s">
        <v>61</v>
      </c>
      <c r="C161" s="101" t="s">
        <v>292</v>
      </c>
      <c r="D161" s="101" t="s">
        <v>103</v>
      </c>
      <c r="E161" s="101" t="s">
        <v>4</v>
      </c>
      <c r="F161" s="101" t="s">
        <v>178</v>
      </c>
      <c r="G161" s="101" t="s">
        <v>668</v>
      </c>
      <c r="H161" s="102">
        <v>3134</v>
      </c>
      <c r="I161" s="100">
        <v>3</v>
      </c>
      <c r="J161" s="103">
        <f>หนองบัวลำภู!F72</f>
        <v>294590.94</v>
      </c>
      <c r="K161" s="104">
        <f>หนองบัวลำภู!AC72</f>
        <v>292624.84999999998</v>
      </c>
      <c r="L161" s="105">
        <f>หนองบัวลำภู!AD72</f>
        <v>1103269.24</v>
      </c>
      <c r="M161" s="105">
        <f>หนองบัวลำภู!AE72</f>
        <v>1102203.8899999999</v>
      </c>
      <c r="N161" s="101"/>
      <c r="O161" s="101"/>
      <c r="P161" s="101"/>
      <c r="Q161" s="93">
        <f t="shared" si="5"/>
        <v>1065.3500000000931</v>
      </c>
      <c r="R161" s="94">
        <f t="shared" si="6"/>
        <v>352.03230376515637</v>
      </c>
    </row>
    <row r="162" spans="1:18" ht="24" customHeight="1" x14ac:dyDescent="0.55000000000000004">
      <c r="A162" s="100">
        <v>8</v>
      </c>
      <c r="B162" s="101" t="s">
        <v>61</v>
      </c>
      <c r="C162" s="101" t="s">
        <v>292</v>
      </c>
      <c r="D162" s="101" t="s">
        <v>103</v>
      </c>
      <c r="E162" s="101" t="s">
        <v>4</v>
      </c>
      <c r="F162" s="101" t="s">
        <v>178</v>
      </c>
      <c r="G162" s="101" t="s">
        <v>669</v>
      </c>
      <c r="H162" s="102">
        <v>3983</v>
      </c>
      <c r="I162" s="100">
        <v>3</v>
      </c>
      <c r="J162" s="103">
        <f>หนองบัวลำภู!F73</f>
        <v>445941.42</v>
      </c>
      <c r="K162" s="103">
        <f>หนองบัวลำภู!AC73</f>
        <v>542605.61</v>
      </c>
      <c r="L162" s="105">
        <f>หนองบัวลำภู!AD73</f>
        <v>1135529.75</v>
      </c>
      <c r="M162" s="105">
        <f>หนองบัวลำภู!AE73</f>
        <v>984191.49</v>
      </c>
      <c r="N162" s="101"/>
      <c r="O162" s="101"/>
      <c r="P162" s="101"/>
      <c r="Q162" s="93">
        <f t="shared" si="5"/>
        <v>151338.26</v>
      </c>
      <c r="R162" s="94">
        <f t="shared" si="6"/>
        <v>285.09408737132816</v>
      </c>
    </row>
    <row r="163" spans="1:18" ht="24" customHeight="1" x14ac:dyDescent="0.55000000000000004">
      <c r="A163" s="100">
        <v>9</v>
      </c>
      <c r="B163" s="101" t="s">
        <v>61</v>
      </c>
      <c r="C163" s="101" t="s">
        <v>292</v>
      </c>
      <c r="D163" s="101" t="s">
        <v>103</v>
      </c>
      <c r="E163" s="101" t="s">
        <v>4</v>
      </c>
      <c r="F163" s="101" t="s">
        <v>178</v>
      </c>
      <c r="G163" s="101" t="s">
        <v>670</v>
      </c>
      <c r="H163" s="102">
        <v>4514</v>
      </c>
      <c r="I163" s="100">
        <v>4</v>
      </c>
      <c r="J163" s="103">
        <f>หนองบัวลำภู!F74</f>
        <v>642979.81000000006</v>
      </c>
      <c r="K163" s="103">
        <f>หนองบัวลำภู!AC74</f>
        <v>537864.91</v>
      </c>
      <c r="L163" s="105">
        <f>หนองบัวลำภู!AD74</f>
        <v>1393912.25</v>
      </c>
      <c r="M163" s="105">
        <f>หนองบัวลำภู!AE74</f>
        <v>1351054.22</v>
      </c>
      <c r="N163" s="101"/>
      <c r="O163" s="101"/>
      <c r="P163" s="101"/>
      <c r="Q163" s="93">
        <f t="shared" si="5"/>
        <v>42858.030000000028</v>
      </c>
      <c r="R163" s="94">
        <f t="shared" si="6"/>
        <v>308.79757421355782</v>
      </c>
    </row>
    <row r="164" spans="1:18" ht="24" customHeight="1" x14ac:dyDescent="0.55000000000000004">
      <c r="A164" s="100">
        <v>10</v>
      </c>
      <c r="B164" s="101" t="s">
        <v>61</v>
      </c>
      <c r="C164" s="101" t="s">
        <v>292</v>
      </c>
      <c r="D164" s="101" t="s">
        <v>103</v>
      </c>
      <c r="E164" s="101" t="s">
        <v>4</v>
      </c>
      <c r="F164" s="101" t="s">
        <v>178</v>
      </c>
      <c r="G164" s="101" t="s">
        <v>671</v>
      </c>
      <c r="H164" s="102">
        <v>2730</v>
      </c>
      <c r="I164" s="100">
        <v>2</v>
      </c>
      <c r="J164" s="103">
        <f>หนองบัวลำภู!F75</f>
        <v>247340.04</v>
      </c>
      <c r="K164" s="103">
        <f>หนองบัวลำภู!AC75</f>
        <v>335602.36</v>
      </c>
      <c r="L164" s="105">
        <f>หนองบัวลำภู!AD75</f>
        <v>953344.38</v>
      </c>
      <c r="M164" s="105">
        <f>หนองบัวลำภู!AE75</f>
        <v>939672.24</v>
      </c>
      <c r="N164" s="101"/>
      <c r="O164" s="101"/>
      <c r="P164" s="101"/>
      <c r="Q164" s="93">
        <f t="shared" si="5"/>
        <v>13672.140000000014</v>
      </c>
      <c r="R164" s="94">
        <f t="shared" si="6"/>
        <v>349.21039560439561</v>
      </c>
    </row>
    <row r="165" spans="1:18" ht="24" customHeight="1" x14ac:dyDescent="0.55000000000000004">
      <c r="A165" s="100">
        <v>11</v>
      </c>
      <c r="B165" s="101" t="s">
        <v>61</v>
      </c>
      <c r="C165" s="101" t="s">
        <v>292</v>
      </c>
      <c r="D165" s="101" t="s">
        <v>103</v>
      </c>
      <c r="E165" s="101" t="s">
        <v>4</v>
      </c>
      <c r="F165" s="101" t="s">
        <v>178</v>
      </c>
      <c r="G165" s="101" t="s">
        <v>672</v>
      </c>
      <c r="H165" s="102">
        <v>2300</v>
      </c>
      <c r="I165" s="100">
        <v>2</v>
      </c>
      <c r="J165" s="103">
        <f>หนองบัวลำภู!F76</f>
        <v>129375.76</v>
      </c>
      <c r="K165" s="104">
        <f>หนองบัวลำภู!AC76</f>
        <v>182292.36</v>
      </c>
      <c r="L165" s="105">
        <f>หนองบัวลำภู!AD76</f>
        <v>945239.01</v>
      </c>
      <c r="M165" s="105">
        <f>หนองบัวลำภู!AE76</f>
        <v>920068.08000000007</v>
      </c>
      <c r="N165" s="101"/>
      <c r="O165" s="101"/>
      <c r="P165" s="101"/>
      <c r="Q165" s="93">
        <f t="shared" si="5"/>
        <v>25170.929999999935</v>
      </c>
      <c r="R165" s="94">
        <f t="shared" si="6"/>
        <v>410.97348260869563</v>
      </c>
    </row>
    <row r="166" spans="1:18" ht="24" customHeight="1" x14ac:dyDescent="0.55000000000000004">
      <c r="A166" s="100">
        <v>12</v>
      </c>
      <c r="B166" s="101" t="s">
        <v>61</v>
      </c>
      <c r="C166" s="101" t="s">
        <v>292</v>
      </c>
      <c r="D166" s="101" t="s">
        <v>103</v>
      </c>
      <c r="E166" s="101" t="s">
        <v>4</v>
      </c>
      <c r="F166" s="101" t="s">
        <v>178</v>
      </c>
      <c r="G166" s="101" t="s">
        <v>673</v>
      </c>
      <c r="H166" s="102">
        <v>4344</v>
      </c>
      <c r="I166" s="100">
        <v>3</v>
      </c>
      <c r="J166" s="103">
        <f>หนองบัวลำภู!F77</f>
        <v>610985.19999999995</v>
      </c>
      <c r="K166" s="104">
        <f>หนองบัวลำภู!AC77</f>
        <v>646529.82999999996</v>
      </c>
      <c r="L166" s="105">
        <f>หนองบัวลำภู!AD77</f>
        <v>1441479.79</v>
      </c>
      <c r="M166" s="105">
        <f>หนองบัวลำภู!AE77</f>
        <v>1316328.1299999999</v>
      </c>
      <c r="N166" s="101"/>
      <c r="O166" s="101"/>
      <c r="P166" s="101"/>
      <c r="Q166" s="93">
        <f t="shared" si="5"/>
        <v>125151.66000000015</v>
      </c>
      <c r="R166" s="94">
        <f t="shared" si="6"/>
        <v>331.83236418047881</v>
      </c>
    </row>
    <row r="167" spans="1:18" ht="24" customHeight="1" x14ac:dyDescent="0.55000000000000004">
      <c r="A167" s="100">
        <v>13</v>
      </c>
      <c r="B167" s="101" t="s">
        <v>61</v>
      </c>
      <c r="C167" s="101" t="s">
        <v>292</v>
      </c>
      <c r="D167" s="101" t="s">
        <v>103</v>
      </c>
      <c r="E167" s="101" t="s">
        <v>4</v>
      </c>
      <c r="F167" s="101" t="s">
        <v>178</v>
      </c>
      <c r="G167" s="101" t="s">
        <v>674</v>
      </c>
      <c r="H167" s="102">
        <v>1502</v>
      </c>
      <c r="I167" s="100">
        <v>1</v>
      </c>
      <c r="J167" s="103">
        <f>หนองบัวลำภู!F78</f>
        <v>112291.16</v>
      </c>
      <c r="K167" s="103">
        <f>หนองบัวลำภู!AC78</f>
        <v>132404.9</v>
      </c>
      <c r="L167" s="105">
        <f>หนองบัวลำภู!AD78</f>
        <v>668305.09</v>
      </c>
      <c r="M167" s="105">
        <f>หนองบัวลำภู!AE78</f>
        <v>635472.67000000004</v>
      </c>
      <c r="N167" s="101"/>
      <c r="O167" s="101"/>
      <c r="P167" s="101"/>
      <c r="Q167" s="93">
        <f t="shared" si="5"/>
        <v>32832.419999999925</v>
      </c>
      <c r="R167" s="94">
        <f t="shared" si="6"/>
        <v>444.94346870838882</v>
      </c>
    </row>
    <row r="168" spans="1:18" ht="24" customHeight="1" x14ac:dyDescent="0.55000000000000004">
      <c r="A168" s="100">
        <v>14</v>
      </c>
      <c r="B168" s="101" t="s">
        <v>61</v>
      </c>
      <c r="C168" s="101" t="s">
        <v>292</v>
      </c>
      <c r="D168" s="101" t="s">
        <v>103</v>
      </c>
      <c r="E168" s="101" t="s">
        <v>4</v>
      </c>
      <c r="F168" s="101" t="s">
        <v>178</v>
      </c>
      <c r="G168" s="101" t="s">
        <v>675</v>
      </c>
      <c r="H168" s="102">
        <v>2803</v>
      </c>
      <c r="I168" s="100">
        <v>2</v>
      </c>
      <c r="J168" s="103">
        <f>หนองบัวลำภู!F79</f>
        <v>476502.01</v>
      </c>
      <c r="K168" s="104">
        <f>หนองบัวลำภู!AC79</f>
        <v>543839.58000000007</v>
      </c>
      <c r="L168" s="105">
        <f>หนองบัวลำภู!AD79</f>
        <v>1404202.07</v>
      </c>
      <c r="M168" s="105">
        <f>หนองบัวลำภู!AE79</f>
        <v>1289196.1600000001</v>
      </c>
      <c r="N168" s="101"/>
      <c r="O168" s="101"/>
      <c r="P168" s="101"/>
      <c r="Q168" s="93">
        <f t="shared" si="5"/>
        <v>115005.90999999992</v>
      </c>
      <c r="R168" s="94">
        <f t="shared" si="6"/>
        <v>500.9639921512665</v>
      </c>
    </row>
    <row r="169" spans="1:18" s="112" customFormat="1" ht="24" customHeight="1" x14ac:dyDescent="0.55000000000000004">
      <c r="A169" s="106">
        <v>5</v>
      </c>
      <c r="B169" s="107" t="s">
        <v>61</v>
      </c>
      <c r="C169" s="107"/>
      <c r="D169" s="107"/>
      <c r="E169" s="107" t="s">
        <v>75</v>
      </c>
      <c r="F169" s="107"/>
      <c r="G169" s="107" t="s">
        <v>294</v>
      </c>
      <c r="H169" s="113">
        <f>SUM(H155:H168)</f>
        <v>47960</v>
      </c>
      <c r="I169" s="106"/>
      <c r="J169" s="109">
        <f>SUM(J155:J168)</f>
        <v>5832395.7299999995</v>
      </c>
      <c r="K169" s="109">
        <f>SUM(K155:K168)</f>
        <v>6385552.2600000007</v>
      </c>
      <c r="L169" s="109">
        <f>SUM(L155:L168)</f>
        <v>15131924.609999999</v>
      </c>
      <c r="M169" s="109">
        <f>SUM(M155:M168)</f>
        <v>14341473.500000002</v>
      </c>
      <c r="N169" s="107">
        <v>13</v>
      </c>
      <c r="O169" s="107">
        <v>13</v>
      </c>
      <c r="P169" s="107">
        <f>N169-O169</f>
        <v>0</v>
      </c>
      <c r="Q169" s="110">
        <f t="shared" si="5"/>
        <v>790451.10999999754</v>
      </c>
      <c r="R169" s="111">
        <f>L169/H169</f>
        <v>315.51135550458713</v>
      </c>
    </row>
    <row r="170" spans="1:18" ht="24" customHeight="1" x14ac:dyDescent="0.55000000000000004">
      <c r="A170" s="100">
        <v>1</v>
      </c>
      <c r="B170" s="101" t="s">
        <v>61</v>
      </c>
      <c r="C170" s="101" t="s">
        <v>295</v>
      </c>
      <c r="D170" s="101" t="s">
        <v>110</v>
      </c>
      <c r="E170" s="101" t="s">
        <v>5</v>
      </c>
      <c r="F170" s="101" t="s">
        <v>208</v>
      </c>
      <c r="G170" s="101" t="s">
        <v>296</v>
      </c>
      <c r="H170" s="102"/>
      <c r="I170" s="100"/>
      <c r="J170" s="103"/>
      <c r="K170" s="104"/>
      <c r="L170" s="105"/>
      <c r="M170" s="105"/>
      <c r="N170" s="101"/>
      <c r="O170" s="101"/>
      <c r="P170" s="101"/>
    </row>
    <row r="171" spans="1:18" ht="24" customHeight="1" x14ac:dyDescent="0.55000000000000004">
      <c r="A171" s="100">
        <v>2</v>
      </c>
      <c r="B171" s="101" t="s">
        <v>61</v>
      </c>
      <c r="C171" s="101" t="s">
        <v>295</v>
      </c>
      <c r="D171" s="101" t="s">
        <v>110</v>
      </c>
      <c r="E171" s="101" t="s">
        <v>5</v>
      </c>
      <c r="F171" s="101" t="s">
        <v>178</v>
      </c>
      <c r="G171" s="101" t="s">
        <v>676</v>
      </c>
      <c r="H171" s="102">
        <v>4273</v>
      </c>
      <c r="I171" s="100">
        <v>3</v>
      </c>
      <c r="J171" s="103">
        <f>หนองบัวลำภู!F80</f>
        <v>838443.78</v>
      </c>
      <c r="K171" s="104">
        <f>หนองบัวลำภู!AC80</f>
        <v>832792.98</v>
      </c>
      <c r="L171" s="105">
        <f>หนองบัวลำภู!AD80</f>
        <v>1496334.8399999999</v>
      </c>
      <c r="M171" s="105">
        <f>หนองบัวลำภู!AE80</f>
        <v>1381862.77</v>
      </c>
      <c r="N171" s="101"/>
      <c r="O171" s="101"/>
      <c r="P171" s="101"/>
      <c r="Q171" s="93">
        <f t="shared" si="5"/>
        <v>114472.06999999983</v>
      </c>
      <c r="R171" s="94">
        <f t="shared" si="6"/>
        <v>350.18367423355954</v>
      </c>
    </row>
    <row r="172" spans="1:18" ht="24" customHeight="1" x14ac:dyDescent="0.55000000000000004">
      <c r="A172" s="100">
        <v>3</v>
      </c>
      <c r="B172" s="101" t="s">
        <v>61</v>
      </c>
      <c r="C172" s="101" t="s">
        <v>295</v>
      </c>
      <c r="D172" s="101" t="s">
        <v>110</v>
      </c>
      <c r="E172" s="101" t="s">
        <v>5</v>
      </c>
      <c r="F172" s="101" t="s">
        <v>178</v>
      </c>
      <c r="G172" s="101" t="s">
        <v>677</v>
      </c>
      <c r="H172" s="102">
        <v>1852</v>
      </c>
      <c r="I172" s="100">
        <v>2</v>
      </c>
      <c r="J172" s="103">
        <f>หนองบัวลำภู!F81</f>
        <v>398124.85</v>
      </c>
      <c r="K172" s="104">
        <f>หนองบัวลำภู!AC81</f>
        <v>422917.57999999996</v>
      </c>
      <c r="L172" s="105">
        <f>หนองบัวลำภู!AD81</f>
        <v>963856.15</v>
      </c>
      <c r="M172" s="105">
        <f>หนองบัวลำภู!AE81</f>
        <v>879083.16</v>
      </c>
      <c r="N172" s="101"/>
      <c r="O172" s="101"/>
      <c r="P172" s="101"/>
      <c r="Q172" s="93">
        <f t="shared" si="5"/>
        <v>84772.989999999991</v>
      </c>
      <c r="R172" s="94">
        <f t="shared" si="6"/>
        <v>520.4406857451404</v>
      </c>
    </row>
    <row r="173" spans="1:18" ht="24" customHeight="1" x14ac:dyDescent="0.55000000000000004">
      <c r="A173" s="100">
        <v>4</v>
      </c>
      <c r="B173" s="101" t="s">
        <v>61</v>
      </c>
      <c r="C173" s="101" t="s">
        <v>295</v>
      </c>
      <c r="D173" s="101" t="s">
        <v>110</v>
      </c>
      <c r="E173" s="101" t="s">
        <v>5</v>
      </c>
      <c r="F173" s="101" t="s">
        <v>178</v>
      </c>
      <c r="G173" s="101" t="s">
        <v>678</v>
      </c>
      <c r="H173" s="102">
        <v>4269</v>
      </c>
      <c r="I173" s="100">
        <v>3</v>
      </c>
      <c r="J173" s="103">
        <f>หนองบัวลำภู!F82</f>
        <v>1044802.03</v>
      </c>
      <c r="K173" s="104">
        <f>หนองบัวลำภู!AC82</f>
        <v>1053685.6500000001</v>
      </c>
      <c r="L173" s="105">
        <f>หนองบัวลำภู!AD82</f>
        <v>1198887.47</v>
      </c>
      <c r="M173" s="105">
        <f>หนองบัวลำภู!AE82</f>
        <v>786610.15</v>
      </c>
      <c r="N173" s="101"/>
      <c r="O173" s="101"/>
      <c r="P173" s="101"/>
      <c r="Q173" s="93">
        <f t="shared" si="5"/>
        <v>412277.31999999995</v>
      </c>
      <c r="R173" s="94">
        <f t="shared" si="6"/>
        <v>280.83566877488875</v>
      </c>
    </row>
    <row r="174" spans="1:18" ht="24" customHeight="1" x14ac:dyDescent="0.55000000000000004">
      <c r="A174" s="100">
        <v>5</v>
      </c>
      <c r="B174" s="101" t="s">
        <v>61</v>
      </c>
      <c r="C174" s="101" t="s">
        <v>295</v>
      </c>
      <c r="D174" s="101" t="s">
        <v>110</v>
      </c>
      <c r="E174" s="101" t="s">
        <v>5</v>
      </c>
      <c r="F174" s="101" t="s">
        <v>178</v>
      </c>
      <c r="G174" s="101" t="s">
        <v>679</v>
      </c>
      <c r="H174" s="102">
        <v>4484</v>
      </c>
      <c r="I174" s="100">
        <v>3</v>
      </c>
      <c r="J174" s="103">
        <f>หนองบัวลำภู!F83</f>
        <v>1025059.13</v>
      </c>
      <c r="K174" s="104">
        <f>หนองบัวลำภู!AC83</f>
        <v>1081725.79</v>
      </c>
      <c r="L174" s="105">
        <f>หนองบัวลำภู!AD83</f>
        <v>1492667.21</v>
      </c>
      <c r="M174" s="105">
        <f>หนองบัวลำภู!AE83</f>
        <v>1324059.8500000001</v>
      </c>
      <c r="N174" s="101"/>
      <c r="O174" s="101"/>
      <c r="P174" s="101"/>
      <c r="Q174" s="93">
        <f t="shared" si="5"/>
        <v>168607.35999999987</v>
      </c>
      <c r="R174" s="94">
        <f t="shared" si="6"/>
        <v>332.88742417484389</v>
      </c>
    </row>
    <row r="175" spans="1:18" ht="24" customHeight="1" x14ac:dyDescent="0.55000000000000004">
      <c r="A175" s="100">
        <v>6</v>
      </c>
      <c r="B175" s="101" t="s">
        <v>61</v>
      </c>
      <c r="C175" s="101" t="s">
        <v>295</v>
      </c>
      <c r="D175" s="101" t="s">
        <v>110</v>
      </c>
      <c r="E175" s="101" t="s">
        <v>5</v>
      </c>
      <c r="F175" s="101" t="s">
        <v>178</v>
      </c>
      <c r="G175" s="101" t="s">
        <v>680</v>
      </c>
      <c r="H175" s="102">
        <v>2010</v>
      </c>
      <c r="I175" s="100">
        <v>2</v>
      </c>
      <c r="J175" s="103">
        <f>หนองบัวลำภู!F84</f>
        <v>284135.15000000002</v>
      </c>
      <c r="K175" s="104">
        <f>หนองบัวลำภู!AC84</f>
        <v>297362.75</v>
      </c>
      <c r="L175" s="105">
        <f>หนองบัวลำภู!AD84</f>
        <v>846887.77</v>
      </c>
      <c r="M175" s="105">
        <f>หนองบัวลำภู!AE84</f>
        <v>869641.64</v>
      </c>
      <c r="N175" s="101"/>
      <c r="O175" s="101"/>
      <c r="P175" s="101"/>
      <c r="Q175" s="93">
        <f t="shared" si="5"/>
        <v>-22753.869999999995</v>
      </c>
      <c r="R175" s="94">
        <f t="shared" si="6"/>
        <v>421.33719900497516</v>
      </c>
    </row>
    <row r="176" spans="1:18" ht="24" customHeight="1" x14ac:dyDescent="0.55000000000000004">
      <c r="A176" s="100">
        <v>7</v>
      </c>
      <c r="B176" s="101" t="s">
        <v>61</v>
      </c>
      <c r="C176" s="101" t="s">
        <v>295</v>
      </c>
      <c r="D176" s="101" t="s">
        <v>110</v>
      </c>
      <c r="E176" s="101" t="s">
        <v>5</v>
      </c>
      <c r="F176" s="101" t="s">
        <v>178</v>
      </c>
      <c r="G176" s="101" t="s">
        <v>681</v>
      </c>
      <c r="H176" s="102">
        <v>5203</v>
      </c>
      <c r="I176" s="100">
        <v>4</v>
      </c>
      <c r="J176" s="103">
        <f>หนองบัวลำภู!F85</f>
        <v>863662.43</v>
      </c>
      <c r="K176" s="104">
        <f>หนองบัวลำภู!AC85</f>
        <v>846168.13</v>
      </c>
      <c r="L176" s="105">
        <f>หนองบัวลำภู!AD85</f>
        <v>1697499.02</v>
      </c>
      <c r="M176" s="105">
        <f>หนองบัวลำภู!AE85</f>
        <v>1313664.7599999998</v>
      </c>
      <c r="N176" s="101"/>
      <c r="O176" s="101"/>
      <c r="P176" s="101"/>
      <c r="Q176" s="93">
        <f t="shared" si="5"/>
        <v>383834.26000000024</v>
      </c>
      <c r="R176" s="94">
        <f t="shared" si="6"/>
        <v>326.25389582932922</v>
      </c>
    </row>
    <row r="177" spans="1:18" ht="24" customHeight="1" x14ac:dyDescent="0.55000000000000004">
      <c r="A177" s="100">
        <v>8</v>
      </c>
      <c r="B177" s="101" t="s">
        <v>61</v>
      </c>
      <c r="C177" s="101" t="s">
        <v>295</v>
      </c>
      <c r="D177" s="101" t="s">
        <v>110</v>
      </c>
      <c r="E177" s="101" t="s">
        <v>5</v>
      </c>
      <c r="F177" s="101" t="s">
        <v>178</v>
      </c>
      <c r="G177" s="101" t="s">
        <v>682</v>
      </c>
      <c r="H177" s="102">
        <v>3490</v>
      </c>
      <c r="I177" s="100">
        <v>3</v>
      </c>
      <c r="J177" s="103">
        <f>หนองบัวลำภู!F86</f>
        <v>1048859.6200000001</v>
      </c>
      <c r="K177" s="104">
        <f>หนองบัวลำภู!AC86</f>
        <v>1062502.55</v>
      </c>
      <c r="L177" s="105">
        <f>หนองบัวลำภู!AD86</f>
        <v>1279517.56</v>
      </c>
      <c r="M177" s="105">
        <f>หนองบัวลำภู!AE86</f>
        <v>1021900.4199999999</v>
      </c>
      <c r="N177" s="101"/>
      <c r="O177" s="101"/>
      <c r="P177" s="101"/>
      <c r="Q177" s="93">
        <f t="shared" si="5"/>
        <v>257617.14000000013</v>
      </c>
      <c r="R177" s="94">
        <f t="shared" si="6"/>
        <v>366.62394269340973</v>
      </c>
    </row>
    <row r="178" spans="1:18" s="112" customFormat="1" ht="24" customHeight="1" x14ac:dyDescent="0.55000000000000004">
      <c r="A178" s="106">
        <v>6</v>
      </c>
      <c r="B178" s="107" t="s">
        <v>61</v>
      </c>
      <c r="C178" s="107"/>
      <c r="D178" s="107"/>
      <c r="E178" s="107" t="s">
        <v>75</v>
      </c>
      <c r="F178" s="107"/>
      <c r="G178" s="107" t="s">
        <v>297</v>
      </c>
      <c r="H178" s="113">
        <f>SUM(H170:H177)</f>
        <v>25581</v>
      </c>
      <c r="I178" s="106"/>
      <c r="J178" s="109">
        <f>SUM(J170:J177)</f>
        <v>5503086.9900000002</v>
      </c>
      <c r="K178" s="109">
        <f>SUM(K170:K177)</f>
        <v>5597155.4299999997</v>
      </c>
      <c r="L178" s="109">
        <f>SUM(L170:L177)</f>
        <v>8975650.0199999996</v>
      </c>
      <c r="M178" s="109">
        <f>SUM(M170:M177)</f>
        <v>7576822.7499999991</v>
      </c>
      <c r="N178" s="107">
        <v>7</v>
      </c>
      <c r="O178" s="107">
        <v>7</v>
      </c>
      <c r="P178" s="107">
        <v>0</v>
      </c>
      <c r="Q178" s="110">
        <f t="shared" si="5"/>
        <v>1398827.2700000005</v>
      </c>
      <c r="R178" s="111">
        <f t="shared" si="6"/>
        <v>350.87174152691449</v>
      </c>
    </row>
    <row r="179" spans="1:18" s="112" customFormat="1" ht="24.75" customHeight="1" thickBot="1" x14ac:dyDescent="0.6">
      <c r="A179" s="121"/>
      <c r="B179" s="122" t="s">
        <v>61</v>
      </c>
      <c r="C179" s="122" t="s">
        <v>61</v>
      </c>
      <c r="D179" s="122" t="s">
        <v>61</v>
      </c>
      <c r="E179" s="122" t="s">
        <v>61</v>
      </c>
      <c r="F179" s="122"/>
      <c r="G179" s="122" t="s">
        <v>298</v>
      </c>
      <c r="H179" s="123">
        <f>H105+H119+H135+H154+H169+H178</f>
        <v>331181</v>
      </c>
      <c r="I179" s="121"/>
      <c r="J179" s="124">
        <f t="shared" ref="J179:N179" si="7">J105+J119+J135+J154+J169+J178</f>
        <v>52460604.870000005</v>
      </c>
      <c r="K179" s="125">
        <f t="shared" si="7"/>
        <v>56211953.069999993</v>
      </c>
      <c r="L179" s="124">
        <f t="shared" si="7"/>
        <v>104547863.25999999</v>
      </c>
      <c r="M179" s="124">
        <f t="shared" si="7"/>
        <v>96865176.139999986</v>
      </c>
      <c r="N179" s="122">
        <f t="shared" si="7"/>
        <v>83</v>
      </c>
      <c r="O179" s="122">
        <f>O105+O119+O135+O154+O169+O178</f>
        <v>83</v>
      </c>
      <c r="P179" s="122">
        <f>N179-O179</f>
        <v>0</v>
      </c>
      <c r="Q179" s="110">
        <f t="shared" si="5"/>
        <v>7682687.1200000048</v>
      </c>
      <c r="R179" s="111">
        <f t="shared" si="6"/>
        <v>315.6819481190044</v>
      </c>
    </row>
    <row r="180" spans="1:18" s="112" customFormat="1" ht="25.5" customHeight="1" thickTop="1" thickBot="1" x14ac:dyDescent="0.6">
      <c r="A180" s="126"/>
      <c r="B180" s="127"/>
      <c r="C180" s="127"/>
      <c r="D180" s="127"/>
      <c r="E180" s="414" t="s">
        <v>299</v>
      </c>
      <c r="F180" s="415"/>
      <c r="G180" s="416"/>
      <c r="H180" s="128"/>
      <c r="I180" s="126"/>
      <c r="J180" s="129">
        <f>J179/O179</f>
        <v>632055.48036144581</v>
      </c>
      <c r="K180" s="130">
        <f>K179/O179</f>
        <v>677252.44662650593</v>
      </c>
      <c r="L180" s="129">
        <f>L179/O179</f>
        <v>1259612.8103614456</v>
      </c>
      <c r="M180" s="129">
        <f>M179/O179</f>
        <v>1167050.314939759</v>
      </c>
      <c r="N180" s="127"/>
      <c r="O180" s="127"/>
      <c r="P180" s="127"/>
      <c r="Q180" s="93">
        <f t="shared" si="5"/>
        <v>92562.495421686675</v>
      </c>
      <c r="R180" s="94"/>
    </row>
    <row r="181" spans="1:18" s="112" customFormat="1" ht="24.75" customHeight="1" thickTop="1" x14ac:dyDescent="0.55000000000000004">
      <c r="A181" s="137">
        <v>1</v>
      </c>
      <c r="B181" s="138" t="s">
        <v>62</v>
      </c>
      <c r="C181" s="138" t="s">
        <v>300</v>
      </c>
      <c r="D181" s="138" t="s">
        <v>301</v>
      </c>
      <c r="E181" s="138" t="s">
        <v>41</v>
      </c>
      <c r="F181" s="138" t="s">
        <v>302</v>
      </c>
      <c r="G181" s="138" t="s">
        <v>41</v>
      </c>
      <c r="H181" s="139"/>
      <c r="I181" s="137"/>
      <c r="J181" s="140"/>
      <c r="K181" s="141"/>
      <c r="L181" s="142"/>
      <c r="M181" s="142"/>
      <c r="N181" s="143"/>
      <c r="O181" s="143"/>
      <c r="P181" s="143"/>
      <c r="Q181" s="110"/>
      <c r="R181" s="111"/>
    </row>
    <row r="182" spans="1:18" ht="24" customHeight="1" x14ac:dyDescent="0.55000000000000004">
      <c r="A182" s="100">
        <v>2</v>
      </c>
      <c r="B182" s="101" t="s">
        <v>62</v>
      </c>
      <c r="C182" s="101" t="s">
        <v>300</v>
      </c>
      <c r="D182" s="101" t="s">
        <v>301</v>
      </c>
      <c r="E182" s="101" t="s">
        <v>41</v>
      </c>
      <c r="F182" s="101" t="s">
        <v>178</v>
      </c>
      <c r="G182" s="101" t="s">
        <v>811</v>
      </c>
      <c r="H182" s="102">
        <v>7213</v>
      </c>
      <c r="I182" s="100">
        <v>5</v>
      </c>
      <c r="J182" s="103">
        <f>อุดรธานี!F10</f>
        <v>507297.77</v>
      </c>
      <c r="K182" s="104">
        <f>อุดรธานี!AO10</f>
        <v>1057972.5</v>
      </c>
      <c r="L182" s="105">
        <f>อุดรธานี!AP10</f>
        <v>2374601.73</v>
      </c>
      <c r="M182" s="105">
        <f>อุดรธานี!AQ10</f>
        <v>2137724.65</v>
      </c>
      <c r="N182" s="101"/>
      <c r="O182" s="101"/>
      <c r="P182" s="101"/>
      <c r="Q182" s="93">
        <f t="shared" si="5"/>
        <v>236877.08000000007</v>
      </c>
      <c r="R182" s="94">
        <f t="shared" si="6"/>
        <v>329.21138638569249</v>
      </c>
    </row>
    <row r="183" spans="1:18" ht="24" customHeight="1" x14ac:dyDescent="0.55000000000000004">
      <c r="A183" s="100">
        <v>3</v>
      </c>
      <c r="B183" s="101" t="s">
        <v>62</v>
      </c>
      <c r="C183" s="101" t="s">
        <v>300</v>
      </c>
      <c r="D183" s="101" t="s">
        <v>301</v>
      </c>
      <c r="E183" s="101" t="s">
        <v>41</v>
      </c>
      <c r="F183" s="101" t="s">
        <v>178</v>
      </c>
      <c r="G183" s="101" t="s">
        <v>812</v>
      </c>
      <c r="H183" s="102">
        <v>7809</v>
      </c>
      <c r="I183" s="100">
        <v>5</v>
      </c>
      <c r="J183" s="103">
        <f>อุดรธานี!F11</f>
        <v>510835.04</v>
      </c>
      <c r="K183" s="104">
        <f>อุดรธานี!AO11</f>
        <v>878419.78</v>
      </c>
      <c r="L183" s="105">
        <f>อุดรธานี!AP11</f>
        <v>1755711.1400000001</v>
      </c>
      <c r="M183" s="105">
        <f>อุดรธานี!AQ11</f>
        <v>2024132.4</v>
      </c>
      <c r="N183" s="101"/>
      <c r="O183" s="101"/>
      <c r="P183" s="101"/>
      <c r="Q183" s="93">
        <f t="shared" si="5"/>
        <v>-268421.25999999978</v>
      </c>
      <c r="R183" s="94">
        <f t="shared" si="6"/>
        <v>224.83175054424385</v>
      </c>
    </row>
    <row r="184" spans="1:18" ht="24" customHeight="1" x14ac:dyDescent="0.55000000000000004">
      <c r="A184" s="100">
        <v>4</v>
      </c>
      <c r="B184" s="101" t="s">
        <v>62</v>
      </c>
      <c r="C184" s="101" t="s">
        <v>300</v>
      </c>
      <c r="D184" s="101" t="s">
        <v>301</v>
      </c>
      <c r="E184" s="101" t="s">
        <v>41</v>
      </c>
      <c r="F184" s="101" t="s">
        <v>178</v>
      </c>
      <c r="G184" s="101" t="s">
        <v>813</v>
      </c>
      <c r="H184" s="102">
        <v>11200</v>
      </c>
      <c r="I184" s="100">
        <v>5</v>
      </c>
      <c r="J184" s="103">
        <f>อุดรธานี!F12</f>
        <v>1361279.26</v>
      </c>
      <c r="K184" s="104">
        <f>อุดรธานี!AO12</f>
        <v>1801259.66</v>
      </c>
      <c r="L184" s="105">
        <f>อุดรธานี!AP12</f>
        <v>1380694.3199999998</v>
      </c>
      <c r="M184" s="105">
        <f>อุดรธานี!AQ12</f>
        <v>2489219.7599999998</v>
      </c>
      <c r="N184" s="101"/>
      <c r="O184" s="101"/>
      <c r="P184" s="101"/>
      <c r="Q184" s="93">
        <f t="shared" si="5"/>
        <v>-1108525.44</v>
      </c>
      <c r="R184" s="94">
        <f t="shared" si="6"/>
        <v>123.27627857142856</v>
      </c>
    </row>
    <row r="185" spans="1:18" ht="24" customHeight="1" x14ac:dyDescent="0.55000000000000004">
      <c r="A185" s="100">
        <v>5</v>
      </c>
      <c r="B185" s="101" t="s">
        <v>62</v>
      </c>
      <c r="C185" s="101" t="s">
        <v>300</v>
      </c>
      <c r="D185" s="101" t="s">
        <v>301</v>
      </c>
      <c r="E185" s="101" t="s">
        <v>41</v>
      </c>
      <c r="F185" s="101" t="s">
        <v>178</v>
      </c>
      <c r="G185" s="101" t="s">
        <v>814</v>
      </c>
      <c r="H185" s="102">
        <v>5373</v>
      </c>
      <c r="I185" s="100">
        <v>4</v>
      </c>
      <c r="J185" s="103">
        <f>อุดรธานี!F13</f>
        <v>1411344.12</v>
      </c>
      <c r="K185" s="104">
        <f>อุดรธานี!AO13</f>
        <v>1632789.3900000001</v>
      </c>
      <c r="L185" s="105">
        <f>อุดรธานี!AP13</f>
        <v>3380800.9099999997</v>
      </c>
      <c r="M185" s="105">
        <f>อุดรธานี!AQ13</f>
        <v>1715011.7999999998</v>
      </c>
      <c r="N185" s="101"/>
      <c r="O185" s="101"/>
      <c r="P185" s="101"/>
      <c r="Q185" s="93">
        <f t="shared" si="5"/>
        <v>1665789.1099999999</v>
      </c>
      <c r="R185" s="94">
        <f t="shared" si="6"/>
        <v>629.2203443141633</v>
      </c>
    </row>
    <row r="186" spans="1:18" ht="24" customHeight="1" x14ac:dyDescent="0.55000000000000004">
      <c r="A186" s="100">
        <v>6</v>
      </c>
      <c r="B186" s="101" t="s">
        <v>62</v>
      </c>
      <c r="C186" s="101" t="s">
        <v>300</v>
      </c>
      <c r="D186" s="101" t="s">
        <v>301</v>
      </c>
      <c r="E186" s="101" t="s">
        <v>41</v>
      </c>
      <c r="F186" s="101" t="s">
        <v>178</v>
      </c>
      <c r="G186" s="101" t="s">
        <v>815</v>
      </c>
      <c r="H186" s="102">
        <v>4595</v>
      </c>
      <c r="I186" s="100">
        <v>4</v>
      </c>
      <c r="J186" s="103">
        <f>อุดรธานี!F14</f>
        <v>374588.81</v>
      </c>
      <c r="K186" s="104">
        <f>อุดรธานี!AO14</f>
        <v>520530.97000000003</v>
      </c>
      <c r="L186" s="105">
        <f>อุดรธานี!AP14</f>
        <v>1172936.1000000001</v>
      </c>
      <c r="M186" s="105">
        <f>อุดรธานี!AQ14</f>
        <v>1407964.1500000001</v>
      </c>
      <c r="N186" s="101"/>
      <c r="O186" s="101"/>
      <c r="P186" s="101"/>
      <c r="Q186" s="93">
        <f t="shared" si="5"/>
        <v>-235028.05000000005</v>
      </c>
      <c r="R186" s="94">
        <f t="shared" si="6"/>
        <v>255.26356909684441</v>
      </c>
    </row>
    <row r="187" spans="1:18" ht="24" customHeight="1" x14ac:dyDescent="0.55000000000000004">
      <c r="A187" s="100">
        <v>7</v>
      </c>
      <c r="B187" s="101" t="s">
        <v>62</v>
      </c>
      <c r="C187" s="101" t="s">
        <v>300</v>
      </c>
      <c r="D187" s="101" t="s">
        <v>301</v>
      </c>
      <c r="E187" s="101" t="s">
        <v>41</v>
      </c>
      <c r="F187" s="101" t="s">
        <v>178</v>
      </c>
      <c r="G187" s="101" t="s">
        <v>816</v>
      </c>
      <c r="H187" s="102">
        <v>8160</v>
      </c>
      <c r="I187" s="100">
        <v>5</v>
      </c>
      <c r="J187" s="103">
        <f>อุดรธานี!F15</f>
        <v>901917.4</v>
      </c>
      <c r="K187" s="104">
        <f>อุดรธานี!AO15</f>
        <v>72402.89000000013</v>
      </c>
      <c r="L187" s="105">
        <f>อุดรธานี!AP15</f>
        <v>1839228.81</v>
      </c>
      <c r="M187" s="105">
        <f>อุดรธานี!AQ15</f>
        <v>1903748.38</v>
      </c>
      <c r="N187" s="101"/>
      <c r="O187" s="101"/>
      <c r="P187" s="101"/>
      <c r="Q187" s="93">
        <f t="shared" si="5"/>
        <v>-64519.569999999832</v>
      </c>
      <c r="R187" s="94">
        <f t="shared" si="6"/>
        <v>225.39568750000001</v>
      </c>
    </row>
    <row r="188" spans="1:18" ht="24" customHeight="1" x14ac:dyDescent="0.55000000000000004">
      <c r="A188" s="100">
        <v>8</v>
      </c>
      <c r="B188" s="101" t="s">
        <v>62</v>
      </c>
      <c r="C188" s="101" t="s">
        <v>300</v>
      </c>
      <c r="D188" s="101" t="s">
        <v>301</v>
      </c>
      <c r="E188" s="101" t="s">
        <v>41</v>
      </c>
      <c r="F188" s="101" t="s">
        <v>178</v>
      </c>
      <c r="G188" s="101" t="s">
        <v>817</v>
      </c>
      <c r="H188" s="102">
        <v>9211</v>
      </c>
      <c r="I188" s="100">
        <v>5</v>
      </c>
      <c r="J188" s="103">
        <f>อุดรธานี!F16</f>
        <v>590185.49</v>
      </c>
      <c r="K188" s="104">
        <f>อุดรธานี!AO16</f>
        <v>853369.86</v>
      </c>
      <c r="L188" s="105">
        <f>อุดรธานี!AP16</f>
        <v>1855038.58</v>
      </c>
      <c r="M188" s="105">
        <f>อุดรธานี!AQ16</f>
        <v>2205228.48</v>
      </c>
      <c r="N188" s="101"/>
      <c r="O188" s="101"/>
      <c r="P188" s="101"/>
      <c r="Q188" s="93">
        <f t="shared" si="5"/>
        <v>-350189.89999999991</v>
      </c>
      <c r="R188" s="94">
        <f t="shared" si="6"/>
        <v>201.39383128867658</v>
      </c>
    </row>
    <row r="189" spans="1:18" ht="24" customHeight="1" x14ac:dyDescent="0.55000000000000004">
      <c r="A189" s="100">
        <v>9</v>
      </c>
      <c r="B189" s="101" t="s">
        <v>62</v>
      </c>
      <c r="C189" s="101" t="s">
        <v>300</v>
      </c>
      <c r="D189" s="101" t="s">
        <v>301</v>
      </c>
      <c r="E189" s="101" t="s">
        <v>41</v>
      </c>
      <c r="F189" s="101" t="s">
        <v>178</v>
      </c>
      <c r="G189" s="101" t="s">
        <v>818</v>
      </c>
      <c r="H189" s="102">
        <v>4740</v>
      </c>
      <c r="I189" s="100">
        <v>4</v>
      </c>
      <c r="J189" s="103">
        <f>อุดรธานี!F17</f>
        <v>349350.3</v>
      </c>
      <c r="K189" s="104">
        <f>อุดรธานี!AO17</f>
        <v>514774.95999999996</v>
      </c>
      <c r="L189" s="105">
        <f>อุดรธานี!AP17</f>
        <v>1221708.3500000001</v>
      </c>
      <c r="M189" s="105">
        <f>อุดรธานี!AQ17</f>
        <v>1297540.3700000001</v>
      </c>
      <c r="N189" s="101"/>
      <c r="O189" s="101"/>
      <c r="P189" s="101"/>
      <c r="Q189" s="93">
        <f t="shared" si="5"/>
        <v>-75832.020000000019</v>
      </c>
      <c r="R189" s="94">
        <f t="shared" si="6"/>
        <v>257.74437763713081</v>
      </c>
    </row>
    <row r="190" spans="1:18" ht="24" customHeight="1" x14ac:dyDescent="0.55000000000000004">
      <c r="A190" s="100">
        <v>10</v>
      </c>
      <c r="B190" s="101" t="s">
        <v>62</v>
      </c>
      <c r="C190" s="101" t="s">
        <v>300</v>
      </c>
      <c r="D190" s="101" t="s">
        <v>301</v>
      </c>
      <c r="E190" s="101" t="s">
        <v>41</v>
      </c>
      <c r="F190" s="101" t="s">
        <v>178</v>
      </c>
      <c r="G190" s="101" t="s">
        <v>819</v>
      </c>
      <c r="H190" s="102">
        <v>8307</v>
      </c>
      <c r="I190" s="100">
        <v>5</v>
      </c>
      <c r="J190" s="103">
        <f>อุดรธานี!F18</f>
        <v>808223.75</v>
      </c>
      <c r="K190" s="104">
        <f>อุดรธานี!AO18</f>
        <v>1231316.0199999998</v>
      </c>
      <c r="L190" s="105">
        <f>อุดรธานี!AP18</f>
        <v>2265065.83</v>
      </c>
      <c r="M190" s="105">
        <f>อุดรธานี!AQ18</f>
        <v>2405317.9499999997</v>
      </c>
      <c r="N190" s="101"/>
      <c r="O190" s="101"/>
      <c r="P190" s="101"/>
      <c r="Q190" s="93">
        <f t="shared" si="5"/>
        <v>-140252.11999999965</v>
      </c>
      <c r="R190" s="94">
        <f t="shared" si="6"/>
        <v>272.66953533164804</v>
      </c>
    </row>
    <row r="191" spans="1:18" ht="24" customHeight="1" x14ac:dyDescent="0.55000000000000004">
      <c r="A191" s="100">
        <v>11</v>
      </c>
      <c r="B191" s="101" t="s">
        <v>62</v>
      </c>
      <c r="C191" s="101" t="s">
        <v>300</v>
      </c>
      <c r="D191" s="101" t="s">
        <v>301</v>
      </c>
      <c r="E191" s="101" t="s">
        <v>41</v>
      </c>
      <c r="F191" s="101" t="s">
        <v>178</v>
      </c>
      <c r="G191" s="101" t="s">
        <v>820</v>
      </c>
      <c r="H191" s="102">
        <v>9108</v>
      </c>
      <c r="I191" s="100">
        <v>5</v>
      </c>
      <c r="J191" s="103">
        <f>อุดรธานี!F19</f>
        <v>1985068.36</v>
      </c>
      <c r="K191" s="104">
        <f>อุดรธานี!AO19</f>
        <v>2304204.9300000002</v>
      </c>
      <c r="L191" s="105">
        <f>อุดรธานี!AP19</f>
        <v>2371641.15</v>
      </c>
      <c r="M191" s="105">
        <f>อุดรธานี!AQ19</f>
        <v>2602078.29</v>
      </c>
      <c r="N191" s="101"/>
      <c r="O191" s="101"/>
      <c r="P191" s="101"/>
      <c r="Q191" s="93">
        <f t="shared" si="5"/>
        <v>-230437.14000000013</v>
      </c>
      <c r="R191" s="94">
        <f t="shared" si="6"/>
        <v>260.39099143610014</v>
      </c>
    </row>
    <row r="192" spans="1:18" ht="24" customHeight="1" x14ac:dyDescent="0.55000000000000004">
      <c r="A192" s="100">
        <v>12</v>
      </c>
      <c r="B192" s="101" t="s">
        <v>62</v>
      </c>
      <c r="C192" s="101" t="s">
        <v>300</v>
      </c>
      <c r="D192" s="101" t="s">
        <v>301</v>
      </c>
      <c r="E192" s="101" t="s">
        <v>41</v>
      </c>
      <c r="F192" s="101" t="s">
        <v>178</v>
      </c>
      <c r="G192" s="101" t="s">
        <v>821</v>
      </c>
      <c r="H192" s="102">
        <v>6368</v>
      </c>
      <c r="I192" s="100">
        <v>5</v>
      </c>
      <c r="J192" s="103">
        <f>อุดรธานี!F20</f>
        <v>1669459.06</v>
      </c>
      <c r="K192" s="104">
        <f>อุดรธานี!AO20</f>
        <v>1948697.96</v>
      </c>
      <c r="L192" s="105">
        <f>อุดรธานี!AP20</f>
        <v>1906511.45</v>
      </c>
      <c r="M192" s="105">
        <f>อุดรธานี!AQ20</f>
        <v>2291719.73</v>
      </c>
      <c r="N192" s="101"/>
      <c r="O192" s="101"/>
      <c r="P192" s="101"/>
      <c r="Q192" s="93">
        <f t="shared" si="5"/>
        <v>-385208.28</v>
      </c>
      <c r="R192" s="94">
        <f t="shared" si="6"/>
        <v>299.38936086683418</v>
      </c>
    </row>
    <row r="193" spans="1:18" ht="24" customHeight="1" x14ac:dyDescent="0.55000000000000004">
      <c r="A193" s="100">
        <v>13</v>
      </c>
      <c r="B193" s="101" t="s">
        <v>62</v>
      </c>
      <c r="C193" s="101" t="s">
        <v>300</v>
      </c>
      <c r="D193" s="101" t="s">
        <v>301</v>
      </c>
      <c r="E193" s="101" t="s">
        <v>41</v>
      </c>
      <c r="F193" s="101" t="s">
        <v>178</v>
      </c>
      <c r="G193" s="101" t="s">
        <v>822</v>
      </c>
      <c r="H193" s="102">
        <v>5228</v>
      </c>
      <c r="I193" s="100">
        <v>4</v>
      </c>
      <c r="J193" s="103">
        <f>อุดรธานี!F21</f>
        <v>254509.51</v>
      </c>
      <c r="K193" s="104">
        <f>อุดรธานี!AO21</f>
        <v>481401.88999999996</v>
      </c>
      <c r="L193" s="105">
        <f>อุดรธานี!AP21</f>
        <v>938627.91</v>
      </c>
      <c r="M193" s="105">
        <f>อุดรธานี!AQ21</f>
        <v>1165229.8400000001</v>
      </c>
      <c r="N193" s="101"/>
      <c r="O193" s="101"/>
      <c r="P193" s="101"/>
      <c r="Q193" s="93">
        <f t="shared" si="5"/>
        <v>-226601.93000000005</v>
      </c>
      <c r="R193" s="94">
        <f t="shared" si="6"/>
        <v>179.53862088752871</v>
      </c>
    </row>
    <row r="194" spans="1:18" ht="24" customHeight="1" x14ac:dyDescent="0.55000000000000004">
      <c r="A194" s="100">
        <v>14</v>
      </c>
      <c r="B194" s="101" t="s">
        <v>62</v>
      </c>
      <c r="C194" s="101" t="s">
        <v>300</v>
      </c>
      <c r="D194" s="101" t="s">
        <v>301</v>
      </c>
      <c r="E194" s="101" t="s">
        <v>41</v>
      </c>
      <c r="F194" s="101" t="s">
        <v>178</v>
      </c>
      <c r="G194" s="101" t="s">
        <v>823</v>
      </c>
      <c r="H194" s="102">
        <v>10722</v>
      </c>
      <c r="I194" s="100">
        <v>5</v>
      </c>
      <c r="J194" s="103">
        <f>อุดรธานี!F22</f>
        <v>2391555.21</v>
      </c>
      <c r="K194" s="104">
        <f>อุดรธานี!AO22</f>
        <v>2935907.03</v>
      </c>
      <c r="L194" s="105">
        <f>อุดรธานี!AP22</f>
        <v>3028181.61</v>
      </c>
      <c r="M194" s="105">
        <f>อุดรธานี!AQ22</f>
        <v>3449861.3200000003</v>
      </c>
      <c r="N194" s="101"/>
      <c r="O194" s="101"/>
      <c r="P194" s="101"/>
      <c r="Q194" s="93">
        <f t="shared" si="5"/>
        <v>-421679.71000000043</v>
      </c>
      <c r="R194" s="94">
        <f t="shared" si="6"/>
        <v>282.42693620593172</v>
      </c>
    </row>
    <row r="195" spans="1:18" ht="24" customHeight="1" x14ac:dyDescent="0.55000000000000004">
      <c r="A195" s="100">
        <v>15</v>
      </c>
      <c r="B195" s="101" t="s">
        <v>62</v>
      </c>
      <c r="C195" s="101" t="s">
        <v>300</v>
      </c>
      <c r="D195" s="101" t="s">
        <v>301</v>
      </c>
      <c r="E195" s="101" t="s">
        <v>41</v>
      </c>
      <c r="F195" s="101" t="s">
        <v>178</v>
      </c>
      <c r="G195" s="101" t="s">
        <v>824</v>
      </c>
      <c r="H195" s="102">
        <v>9139</v>
      </c>
      <c r="I195" s="100">
        <v>5</v>
      </c>
      <c r="J195" s="103">
        <f>อุดรธานี!F23</f>
        <v>774449.65</v>
      </c>
      <c r="K195" s="104">
        <f>อุดรธานี!AO23</f>
        <v>1039650.0700000001</v>
      </c>
      <c r="L195" s="105">
        <f>อุดรธานี!AP23</f>
        <v>2737763.5300000003</v>
      </c>
      <c r="M195" s="105">
        <f>อุดรธานี!AQ23</f>
        <v>2937817.3600000003</v>
      </c>
      <c r="N195" s="101"/>
      <c r="O195" s="101"/>
      <c r="P195" s="101"/>
      <c r="Q195" s="93">
        <f t="shared" si="5"/>
        <v>-200053.83000000007</v>
      </c>
      <c r="R195" s="94">
        <f t="shared" si="6"/>
        <v>299.56926687821425</v>
      </c>
    </row>
    <row r="196" spans="1:18" ht="24" customHeight="1" x14ac:dyDescent="0.55000000000000004">
      <c r="A196" s="100">
        <v>16</v>
      </c>
      <c r="B196" s="101" t="s">
        <v>62</v>
      </c>
      <c r="C196" s="101" t="s">
        <v>300</v>
      </c>
      <c r="D196" s="101" t="s">
        <v>301</v>
      </c>
      <c r="E196" s="101" t="s">
        <v>41</v>
      </c>
      <c r="F196" s="101" t="s">
        <v>178</v>
      </c>
      <c r="G196" s="101" t="s">
        <v>825</v>
      </c>
      <c r="H196" s="102">
        <v>13991</v>
      </c>
      <c r="I196" s="100">
        <v>5</v>
      </c>
      <c r="J196" s="103">
        <f>อุดรธานี!F24</f>
        <v>1477215.13</v>
      </c>
      <c r="K196" s="104">
        <f>อุดรธานี!AO24</f>
        <v>1956499.76</v>
      </c>
      <c r="L196" s="105">
        <f>อุดรธานี!AP24</f>
        <v>2656796.23</v>
      </c>
      <c r="M196" s="105">
        <f>อุดรธานี!AQ24</f>
        <v>3254187.02</v>
      </c>
      <c r="N196" s="101"/>
      <c r="O196" s="101"/>
      <c r="P196" s="101"/>
      <c r="Q196" s="93">
        <f t="shared" si="5"/>
        <v>-597390.79</v>
      </c>
      <c r="R196" s="94">
        <f t="shared" si="6"/>
        <v>189.89323350725465</v>
      </c>
    </row>
    <row r="197" spans="1:18" ht="24" customHeight="1" x14ac:dyDescent="0.55000000000000004">
      <c r="A197" s="100">
        <v>17</v>
      </c>
      <c r="B197" s="101" t="s">
        <v>62</v>
      </c>
      <c r="C197" s="101" t="s">
        <v>300</v>
      </c>
      <c r="D197" s="101" t="s">
        <v>301</v>
      </c>
      <c r="E197" s="101" t="s">
        <v>41</v>
      </c>
      <c r="F197" s="101" t="s">
        <v>178</v>
      </c>
      <c r="G197" s="101" t="s">
        <v>826</v>
      </c>
      <c r="H197" s="102">
        <v>6392</v>
      </c>
      <c r="I197" s="100">
        <v>5</v>
      </c>
      <c r="J197" s="103">
        <f>อุดรธานี!F25</f>
        <v>1058278.82</v>
      </c>
      <c r="K197" s="104">
        <f>อุดรธานี!AO25</f>
        <v>1328987.1800000002</v>
      </c>
      <c r="L197" s="105">
        <f>อุดรธานี!AP25</f>
        <v>2248411.21</v>
      </c>
      <c r="M197" s="105">
        <f>อุดรธานี!AQ25</f>
        <v>2439731.86</v>
      </c>
      <c r="N197" s="101"/>
      <c r="O197" s="101"/>
      <c r="P197" s="101"/>
      <c r="Q197" s="93">
        <f t="shared" si="5"/>
        <v>-191320.64999999991</v>
      </c>
      <c r="R197" s="94">
        <f t="shared" si="6"/>
        <v>351.75394399249063</v>
      </c>
    </row>
    <row r="198" spans="1:18" ht="24" customHeight="1" x14ac:dyDescent="0.55000000000000004">
      <c r="A198" s="100">
        <v>18</v>
      </c>
      <c r="B198" s="101" t="s">
        <v>62</v>
      </c>
      <c r="C198" s="101" t="s">
        <v>300</v>
      </c>
      <c r="D198" s="101" t="s">
        <v>301</v>
      </c>
      <c r="E198" s="101" t="s">
        <v>41</v>
      </c>
      <c r="F198" s="101" t="s">
        <v>178</v>
      </c>
      <c r="G198" s="101" t="s">
        <v>827</v>
      </c>
      <c r="H198" s="102">
        <v>4858</v>
      </c>
      <c r="I198" s="100">
        <v>4</v>
      </c>
      <c r="J198" s="103">
        <f>อุดรธานี!F26</f>
        <v>963812.85</v>
      </c>
      <c r="K198" s="104">
        <f>อุดรธานี!AO26</f>
        <v>1234798.1099999999</v>
      </c>
      <c r="L198" s="105">
        <f>อุดรธานี!AP26</f>
        <v>1447704.4</v>
      </c>
      <c r="M198" s="105">
        <f>อุดรธานี!AQ26</f>
        <v>1582688.33</v>
      </c>
      <c r="N198" s="101"/>
      <c r="O198" s="101"/>
      <c r="P198" s="101"/>
      <c r="Q198" s="93">
        <f t="shared" si="5"/>
        <v>-134983.93000000017</v>
      </c>
      <c r="R198" s="94">
        <f t="shared" si="6"/>
        <v>298.00419925895426</v>
      </c>
    </row>
    <row r="199" spans="1:18" ht="24" customHeight="1" x14ac:dyDescent="0.55000000000000004">
      <c r="A199" s="100">
        <v>19</v>
      </c>
      <c r="B199" s="101" t="s">
        <v>62</v>
      </c>
      <c r="C199" s="101" t="s">
        <v>300</v>
      </c>
      <c r="D199" s="101" t="s">
        <v>301</v>
      </c>
      <c r="E199" s="101" t="s">
        <v>41</v>
      </c>
      <c r="F199" s="101" t="s">
        <v>178</v>
      </c>
      <c r="G199" s="101" t="s">
        <v>828</v>
      </c>
      <c r="H199" s="102">
        <v>5038</v>
      </c>
      <c r="I199" s="100">
        <v>4</v>
      </c>
      <c r="J199" s="103">
        <f>อุดรธานี!F27</f>
        <v>411876.41</v>
      </c>
      <c r="K199" s="104">
        <f>อุดรธานี!AO27</f>
        <v>783251.6</v>
      </c>
      <c r="L199" s="105">
        <f>อุดรธานี!AP27</f>
        <v>1280765</v>
      </c>
      <c r="M199" s="105">
        <f>อุดรธานี!AQ27</f>
        <v>1348884.4</v>
      </c>
      <c r="N199" s="101"/>
      <c r="O199" s="101"/>
      <c r="P199" s="101"/>
      <c r="Q199" s="93">
        <f t="shared" ref="Q199:Q261" si="8">L199-M199</f>
        <v>-68119.399999999907</v>
      </c>
      <c r="R199" s="94">
        <f t="shared" ref="R199:R261" si="9">L199/H199</f>
        <v>254.22092100039697</v>
      </c>
    </row>
    <row r="200" spans="1:18" ht="24" customHeight="1" x14ac:dyDescent="0.55000000000000004">
      <c r="A200" s="100">
        <v>20</v>
      </c>
      <c r="B200" s="101" t="s">
        <v>62</v>
      </c>
      <c r="C200" s="101" t="s">
        <v>300</v>
      </c>
      <c r="D200" s="101" t="s">
        <v>301</v>
      </c>
      <c r="E200" s="101" t="s">
        <v>41</v>
      </c>
      <c r="F200" s="101" t="s">
        <v>178</v>
      </c>
      <c r="G200" s="101" t="s">
        <v>829</v>
      </c>
      <c r="H200" s="102">
        <v>5026</v>
      </c>
      <c r="I200" s="100">
        <v>4</v>
      </c>
      <c r="J200" s="103">
        <f>อุดรธานี!F28</f>
        <v>1074298.5900000001</v>
      </c>
      <c r="K200" s="104">
        <f>อุดรธานี!AO28</f>
        <v>1212277.19</v>
      </c>
      <c r="L200" s="105">
        <f>อุดรธานี!AP28</f>
        <v>1703461.19</v>
      </c>
      <c r="M200" s="105">
        <f>อุดรธานี!AQ28</f>
        <v>1702990.21</v>
      </c>
      <c r="N200" s="101"/>
      <c r="O200" s="101"/>
      <c r="P200" s="101"/>
      <c r="Q200" s="93">
        <f t="shared" si="8"/>
        <v>470.97999999998137</v>
      </c>
      <c r="R200" s="94">
        <f t="shared" si="9"/>
        <v>338.92980302427378</v>
      </c>
    </row>
    <row r="201" spans="1:18" ht="24" customHeight="1" x14ac:dyDescent="0.55000000000000004">
      <c r="A201" s="100">
        <v>21</v>
      </c>
      <c r="B201" s="101" t="s">
        <v>62</v>
      </c>
      <c r="C201" s="101" t="s">
        <v>300</v>
      </c>
      <c r="D201" s="101" t="s">
        <v>301</v>
      </c>
      <c r="E201" s="101" t="s">
        <v>41</v>
      </c>
      <c r="F201" s="101" t="s">
        <v>178</v>
      </c>
      <c r="G201" s="101" t="s">
        <v>830</v>
      </c>
      <c r="H201" s="102">
        <v>4590</v>
      </c>
      <c r="I201" s="100">
        <v>4</v>
      </c>
      <c r="J201" s="103">
        <f>อุดรธานี!F29</f>
        <v>316045.31</v>
      </c>
      <c r="K201" s="104">
        <f>อุดรธานี!AO29</f>
        <v>282310.82</v>
      </c>
      <c r="L201" s="105">
        <f>อุดรธานี!AP29</f>
        <v>1328917.0900000001</v>
      </c>
      <c r="M201" s="105">
        <f>อุดรธานี!AQ29</f>
        <v>1383263.04</v>
      </c>
      <c r="N201" s="101"/>
      <c r="O201" s="101"/>
      <c r="P201" s="101"/>
      <c r="Q201" s="93">
        <f t="shared" si="8"/>
        <v>-54345.949999999953</v>
      </c>
      <c r="R201" s="94">
        <f t="shared" si="9"/>
        <v>289.52442047930288</v>
      </c>
    </row>
    <row r="202" spans="1:18" ht="24" customHeight="1" x14ac:dyDescent="0.55000000000000004">
      <c r="A202" s="100">
        <v>22</v>
      </c>
      <c r="B202" s="101" t="s">
        <v>62</v>
      </c>
      <c r="C202" s="101" t="s">
        <v>300</v>
      </c>
      <c r="D202" s="101" t="s">
        <v>301</v>
      </c>
      <c r="E202" s="101" t="s">
        <v>41</v>
      </c>
      <c r="F202" s="101" t="s">
        <v>178</v>
      </c>
      <c r="G202" s="101" t="s">
        <v>831</v>
      </c>
      <c r="H202" s="102">
        <v>7725</v>
      </c>
      <c r="I202" s="100">
        <v>5</v>
      </c>
      <c r="J202" s="103">
        <f>อุดรธานี!F30</f>
        <v>815678.46</v>
      </c>
      <c r="K202" s="104">
        <f>อุดรธานี!AO30</f>
        <v>936930.3899999999</v>
      </c>
      <c r="L202" s="105">
        <f>อุดรธานี!AP30</f>
        <v>1715943.42</v>
      </c>
      <c r="M202" s="105">
        <f>อุดรธานี!AQ30</f>
        <v>1806942.13</v>
      </c>
      <c r="N202" s="101"/>
      <c r="O202" s="101"/>
      <c r="P202" s="101"/>
      <c r="Q202" s="93">
        <f t="shared" si="8"/>
        <v>-90998.709999999963</v>
      </c>
      <c r="R202" s="94">
        <f t="shared" si="9"/>
        <v>222.12859805825241</v>
      </c>
    </row>
    <row r="203" spans="1:18" ht="24" customHeight="1" x14ac:dyDescent="0.55000000000000004">
      <c r="A203" s="100">
        <v>23</v>
      </c>
      <c r="B203" s="101" t="s">
        <v>62</v>
      </c>
      <c r="C203" s="101" t="s">
        <v>300</v>
      </c>
      <c r="D203" s="101" t="s">
        <v>301</v>
      </c>
      <c r="E203" s="101" t="s">
        <v>41</v>
      </c>
      <c r="F203" s="101" t="s">
        <v>178</v>
      </c>
      <c r="G203" s="101" t="s">
        <v>832</v>
      </c>
      <c r="H203" s="102">
        <v>5622</v>
      </c>
      <c r="I203" s="100">
        <v>4</v>
      </c>
      <c r="J203" s="103">
        <f>อุดรธานี!F31</f>
        <v>1788463.04</v>
      </c>
      <c r="K203" s="104">
        <f>อุดรธานี!AO31</f>
        <v>1961166.81</v>
      </c>
      <c r="L203" s="105">
        <f>อุดรธานี!AP31</f>
        <v>1145338.8799999999</v>
      </c>
      <c r="M203" s="105">
        <f>อุดรธานี!AQ31</f>
        <v>1215190.9099999999</v>
      </c>
      <c r="N203" s="101"/>
      <c r="O203" s="101"/>
      <c r="P203" s="101"/>
      <c r="Q203" s="93">
        <f t="shared" si="8"/>
        <v>-69852.030000000028</v>
      </c>
      <c r="R203" s="94">
        <f t="shared" si="9"/>
        <v>203.72445393098539</v>
      </c>
    </row>
    <row r="204" spans="1:18" ht="24" customHeight="1" x14ac:dyDescent="0.55000000000000004">
      <c r="A204" s="100">
        <v>24</v>
      </c>
      <c r="B204" s="101" t="s">
        <v>62</v>
      </c>
      <c r="C204" s="101" t="s">
        <v>300</v>
      </c>
      <c r="D204" s="101" t="s">
        <v>301</v>
      </c>
      <c r="E204" s="101" t="s">
        <v>41</v>
      </c>
      <c r="F204" s="101" t="s">
        <v>178</v>
      </c>
      <c r="G204" s="101" t="s">
        <v>833</v>
      </c>
      <c r="H204" s="102">
        <v>5752</v>
      </c>
      <c r="I204" s="100">
        <v>4</v>
      </c>
      <c r="J204" s="103">
        <f>อุดรธานี!F32</f>
        <v>925154.09</v>
      </c>
      <c r="K204" s="104">
        <f>อุดรธานี!AO32</f>
        <v>1119655.1200000001</v>
      </c>
      <c r="L204" s="105">
        <f>อุดรธานี!AP32</f>
        <v>2096529.24</v>
      </c>
      <c r="M204" s="105">
        <f>อุดรธานี!AQ32</f>
        <v>1777157.7300000002</v>
      </c>
      <c r="N204" s="101"/>
      <c r="O204" s="101"/>
      <c r="P204" s="101"/>
      <c r="Q204" s="93">
        <f t="shared" si="8"/>
        <v>319371.50999999978</v>
      </c>
      <c r="R204" s="94">
        <f t="shared" si="9"/>
        <v>364.48700278164119</v>
      </c>
    </row>
    <row r="205" spans="1:18" ht="24" customHeight="1" x14ac:dyDescent="0.55000000000000004">
      <c r="A205" s="100">
        <v>25</v>
      </c>
      <c r="B205" s="101" t="s">
        <v>62</v>
      </c>
      <c r="C205" s="101" t="s">
        <v>300</v>
      </c>
      <c r="D205" s="101" t="s">
        <v>301</v>
      </c>
      <c r="E205" s="101" t="s">
        <v>41</v>
      </c>
      <c r="F205" s="101" t="s">
        <v>178</v>
      </c>
      <c r="G205" s="101" t="s">
        <v>834</v>
      </c>
      <c r="H205" s="102">
        <v>3706</v>
      </c>
      <c r="I205" s="100">
        <v>3</v>
      </c>
      <c r="J205" s="103">
        <f>อุดรธานี!F33</f>
        <v>934007.18</v>
      </c>
      <c r="K205" s="104">
        <f>อุดรธานี!AO33</f>
        <v>1050599.8</v>
      </c>
      <c r="L205" s="105">
        <f>อุดรธานี!AP33</f>
        <v>1362638.45</v>
      </c>
      <c r="M205" s="105">
        <f>อุดรธานี!AQ33</f>
        <v>1420011.95</v>
      </c>
      <c r="N205" s="101"/>
      <c r="O205" s="101"/>
      <c r="P205" s="101"/>
      <c r="Q205" s="93">
        <f t="shared" si="8"/>
        <v>-57373.5</v>
      </c>
      <c r="R205" s="94">
        <f t="shared" si="9"/>
        <v>367.68441716135993</v>
      </c>
    </row>
    <row r="206" spans="1:18" ht="24" customHeight="1" x14ac:dyDescent="0.55000000000000004">
      <c r="A206" s="100">
        <v>26</v>
      </c>
      <c r="B206" s="101" t="s">
        <v>62</v>
      </c>
      <c r="C206" s="101" t="s">
        <v>300</v>
      </c>
      <c r="D206" s="101" t="s">
        <v>301</v>
      </c>
      <c r="E206" s="101" t="s">
        <v>41</v>
      </c>
      <c r="F206" s="101" t="s">
        <v>178</v>
      </c>
      <c r="G206" s="101" t="s">
        <v>835</v>
      </c>
      <c r="H206" s="102">
        <v>6469</v>
      </c>
      <c r="I206" s="100">
        <v>5</v>
      </c>
      <c r="J206" s="103">
        <f>อุดรธานี!F34</f>
        <v>793899.01</v>
      </c>
      <c r="K206" s="104">
        <f>อุดรธานี!AO34</f>
        <v>1191910.2400000002</v>
      </c>
      <c r="L206" s="105">
        <f>อุดรธานี!AP34</f>
        <v>1645209.73</v>
      </c>
      <c r="M206" s="105">
        <f>อุดรธานี!AQ34</f>
        <v>1728868.3399999999</v>
      </c>
      <c r="N206" s="101"/>
      <c r="O206" s="101"/>
      <c r="P206" s="101"/>
      <c r="Q206" s="93">
        <f t="shared" si="8"/>
        <v>-83658.60999999987</v>
      </c>
      <c r="R206" s="94">
        <f t="shared" si="9"/>
        <v>254.3221100633792</v>
      </c>
    </row>
    <row r="207" spans="1:18" ht="24" customHeight="1" x14ac:dyDescent="0.55000000000000004">
      <c r="A207" s="100">
        <v>27</v>
      </c>
      <c r="B207" s="101" t="s">
        <v>62</v>
      </c>
      <c r="C207" s="101" t="s">
        <v>300</v>
      </c>
      <c r="D207" s="101" t="s">
        <v>301</v>
      </c>
      <c r="E207" s="101" t="s">
        <v>41</v>
      </c>
      <c r="F207" s="101" t="s">
        <v>178</v>
      </c>
      <c r="G207" s="101" t="s">
        <v>836</v>
      </c>
      <c r="H207" s="102">
        <v>8575</v>
      </c>
      <c r="I207" s="100">
        <v>5</v>
      </c>
      <c r="J207" s="103">
        <f>อุดรธานี!F35</f>
        <v>1315419.1399999999</v>
      </c>
      <c r="K207" s="104">
        <f>อุดรธานี!AO35</f>
        <v>1510897.3099999998</v>
      </c>
      <c r="L207" s="105">
        <f>อุดรธานี!AP35</f>
        <v>1644900.1800000002</v>
      </c>
      <c r="M207" s="105">
        <f>อุดรธานี!AQ35</f>
        <v>1696803.25</v>
      </c>
      <c r="N207" s="101"/>
      <c r="O207" s="101"/>
      <c r="P207" s="101"/>
      <c r="Q207" s="93">
        <f t="shared" si="8"/>
        <v>-51903.069999999832</v>
      </c>
      <c r="R207" s="94">
        <f t="shared" si="9"/>
        <v>191.82509387755104</v>
      </c>
    </row>
    <row r="208" spans="1:18" ht="24" customHeight="1" x14ac:dyDescent="0.55000000000000004">
      <c r="A208" s="100">
        <v>28</v>
      </c>
      <c r="B208" s="101" t="s">
        <v>62</v>
      </c>
      <c r="C208" s="101" t="s">
        <v>300</v>
      </c>
      <c r="D208" s="101" t="s">
        <v>301</v>
      </c>
      <c r="E208" s="101" t="s">
        <v>41</v>
      </c>
      <c r="F208" s="101" t="s">
        <v>178</v>
      </c>
      <c r="G208" s="101" t="s">
        <v>837</v>
      </c>
      <c r="H208" s="102">
        <v>2704</v>
      </c>
      <c r="I208" s="100">
        <v>2</v>
      </c>
      <c r="J208" s="103">
        <f>อุดรธานี!F36</f>
        <v>578331.30000000005</v>
      </c>
      <c r="K208" s="104">
        <f>อุดรธานี!AO36</f>
        <v>656864.88</v>
      </c>
      <c r="L208" s="105">
        <f>อุดรธานี!AP36</f>
        <v>1152859.28</v>
      </c>
      <c r="M208" s="105">
        <f>อุดรธานี!AQ36</f>
        <v>1159194.6099999999</v>
      </c>
      <c r="N208" s="101"/>
      <c r="O208" s="101"/>
      <c r="P208" s="101"/>
      <c r="Q208" s="93">
        <f t="shared" si="8"/>
        <v>-6335.3299999998417</v>
      </c>
      <c r="R208" s="94">
        <f t="shared" si="9"/>
        <v>426.35328402366866</v>
      </c>
    </row>
    <row r="209" spans="1:18" ht="24" customHeight="1" x14ac:dyDescent="0.55000000000000004">
      <c r="A209" s="100">
        <v>29</v>
      </c>
      <c r="B209" s="101" t="s">
        <v>62</v>
      </c>
      <c r="C209" s="101" t="s">
        <v>300</v>
      </c>
      <c r="D209" s="101" t="s">
        <v>301</v>
      </c>
      <c r="E209" s="101" t="s">
        <v>41</v>
      </c>
      <c r="F209" s="101" t="s">
        <v>178</v>
      </c>
      <c r="G209" s="101" t="s">
        <v>838</v>
      </c>
      <c r="H209" s="102">
        <v>5541</v>
      </c>
      <c r="I209" s="100">
        <v>4</v>
      </c>
      <c r="J209" s="103">
        <f>อุดรธานี!F37</f>
        <v>694279.9</v>
      </c>
      <c r="K209" s="104">
        <f>อุดรธานี!AO37</f>
        <v>919792.33000000007</v>
      </c>
      <c r="L209" s="105">
        <f>อุดรธานี!AP37</f>
        <v>919144.04</v>
      </c>
      <c r="M209" s="105">
        <f>อุดรธานี!AQ37</f>
        <v>861651.17</v>
      </c>
      <c r="N209" s="101"/>
      <c r="O209" s="101"/>
      <c r="P209" s="101"/>
      <c r="Q209" s="93">
        <f t="shared" si="8"/>
        <v>57492.869999999995</v>
      </c>
      <c r="R209" s="94">
        <f t="shared" si="9"/>
        <v>165.88053419960298</v>
      </c>
    </row>
    <row r="210" spans="1:18" s="112" customFormat="1" ht="24" customHeight="1" x14ac:dyDescent="0.55000000000000004">
      <c r="A210" s="106">
        <v>1</v>
      </c>
      <c r="B210" s="107" t="s">
        <v>62</v>
      </c>
      <c r="C210" s="107"/>
      <c r="D210" s="107"/>
      <c r="E210" s="107" t="s">
        <v>75</v>
      </c>
      <c r="F210" s="107"/>
      <c r="G210" s="107" t="s">
        <v>303</v>
      </c>
      <c r="H210" s="113">
        <f>SUM(H181:H209)</f>
        <v>193162</v>
      </c>
      <c r="I210" s="106"/>
      <c r="J210" s="109">
        <f>SUM(J181:J209)</f>
        <v>27036822.960000005</v>
      </c>
      <c r="K210" s="144">
        <f>SUM(K181:K209)</f>
        <v>33418639.449999996</v>
      </c>
      <c r="L210" s="109">
        <f>SUM(L181:L209)</f>
        <v>50577129.760000005</v>
      </c>
      <c r="M210" s="109">
        <f>SUM(M181:M209)</f>
        <v>53410159.429999992</v>
      </c>
      <c r="N210" s="107">
        <v>28</v>
      </c>
      <c r="O210" s="107">
        <v>28</v>
      </c>
      <c r="P210" s="107">
        <f>N210-O210</f>
        <v>0</v>
      </c>
      <c r="Q210" s="110">
        <f t="shared" si="8"/>
        <v>-2833029.6699999869</v>
      </c>
      <c r="R210" s="111">
        <f>L210/H210</f>
        <v>261.83788612667092</v>
      </c>
    </row>
    <row r="211" spans="1:18" ht="24" customHeight="1" x14ac:dyDescent="0.55000000000000004">
      <c r="A211" s="100">
        <v>1</v>
      </c>
      <c r="B211" s="101" t="s">
        <v>62</v>
      </c>
      <c r="C211" s="101" t="s">
        <v>304</v>
      </c>
      <c r="D211" s="101" t="s">
        <v>83</v>
      </c>
      <c r="E211" s="101" t="s">
        <v>42</v>
      </c>
      <c r="F211" s="101" t="s">
        <v>208</v>
      </c>
      <c r="G211" s="101" t="s">
        <v>305</v>
      </c>
      <c r="H211" s="102"/>
      <c r="I211" s="100"/>
      <c r="J211" s="103"/>
      <c r="K211" s="104"/>
      <c r="L211" s="105"/>
      <c r="M211" s="105"/>
      <c r="N211" s="101"/>
      <c r="O211" s="101"/>
      <c r="P211" s="101"/>
    </row>
    <row r="212" spans="1:18" ht="24" customHeight="1" x14ac:dyDescent="0.55000000000000004">
      <c r="A212" s="100">
        <v>2</v>
      </c>
      <c r="B212" s="101" t="s">
        <v>62</v>
      </c>
      <c r="C212" s="101" t="s">
        <v>304</v>
      </c>
      <c r="D212" s="101" t="s">
        <v>83</v>
      </c>
      <c r="E212" s="101" t="s">
        <v>42</v>
      </c>
      <c r="F212" s="101" t="s">
        <v>178</v>
      </c>
      <c r="G212" s="101" t="s">
        <v>839</v>
      </c>
      <c r="H212" s="102">
        <v>3427</v>
      </c>
      <c r="I212" s="100">
        <v>3</v>
      </c>
      <c r="J212" s="103">
        <f>อุดรธานี!F38</f>
        <v>780885.67</v>
      </c>
      <c r="K212" s="104">
        <f>อุดรธานี!AO38</f>
        <v>829848.12000000011</v>
      </c>
      <c r="L212" s="105">
        <f>อุดรธานี!AP38</f>
        <v>1928677.11</v>
      </c>
      <c r="M212" s="105">
        <f>อุดรธานี!AQ38</f>
        <v>1244236.8699999999</v>
      </c>
      <c r="N212" s="101"/>
      <c r="O212" s="101"/>
      <c r="P212" s="101"/>
      <c r="Q212" s="93">
        <f t="shared" si="8"/>
        <v>684440.24000000022</v>
      </c>
      <c r="R212" s="94">
        <f t="shared" si="9"/>
        <v>562.78876860227604</v>
      </c>
    </row>
    <row r="213" spans="1:18" ht="24" customHeight="1" x14ac:dyDescent="0.55000000000000004">
      <c r="A213" s="100">
        <v>3</v>
      </c>
      <c r="B213" s="101" t="s">
        <v>62</v>
      </c>
      <c r="C213" s="101" t="s">
        <v>304</v>
      </c>
      <c r="D213" s="101" t="s">
        <v>83</v>
      </c>
      <c r="E213" s="101" t="s">
        <v>42</v>
      </c>
      <c r="F213" s="101" t="s">
        <v>178</v>
      </c>
      <c r="G213" s="101" t="s">
        <v>840</v>
      </c>
      <c r="H213" s="102">
        <v>4040</v>
      </c>
      <c r="I213" s="100">
        <v>3</v>
      </c>
      <c r="J213" s="103">
        <f>อุดรธานี!F39</f>
        <v>1339137.58</v>
      </c>
      <c r="K213" s="104">
        <f>อุดรธานี!AO39</f>
        <v>1289674.3600000001</v>
      </c>
      <c r="L213" s="105">
        <f>อุดรธานี!AP39</f>
        <v>1239327.6399999999</v>
      </c>
      <c r="M213" s="105">
        <f>อุดรธานี!AQ39</f>
        <v>1324984.58</v>
      </c>
      <c r="N213" s="101"/>
      <c r="O213" s="101"/>
      <c r="P213" s="101"/>
      <c r="Q213" s="93">
        <f t="shared" si="8"/>
        <v>-85656.940000000177</v>
      </c>
      <c r="R213" s="94">
        <f t="shared" si="9"/>
        <v>306.76426732673264</v>
      </c>
    </row>
    <row r="214" spans="1:18" ht="24" customHeight="1" x14ac:dyDescent="0.55000000000000004">
      <c r="A214" s="100">
        <v>4</v>
      </c>
      <c r="B214" s="101" t="s">
        <v>62</v>
      </c>
      <c r="C214" s="101" t="s">
        <v>304</v>
      </c>
      <c r="D214" s="101" t="s">
        <v>83</v>
      </c>
      <c r="E214" s="101" t="s">
        <v>42</v>
      </c>
      <c r="F214" s="101" t="s">
        <v>178</v>
      </c>
      <c r="G214" s="101" t="s">
        <v>841</v>
      </c>
      <c r="H214" s="102">
        <v>3777</v>
      </c>
      <c r="I214" s="100">
        <v>3</v>
      </c>
      <c r="J214" s="103">
        <f>อุดรธานี!F40</f>
        <v>547881</v>
      </c>
      <c r="K214" s="104">
        <f>อุดรธานี!AO40</f>
        <v>590089.06999999995</v>
      </c>
      <c r="L214" s="105">
        <f>อุดรธานี!AP40</f>
        <v>1864448.8900000001</v>
      </c>
      <c r="M214" s="105">
        <f>อุดรธานี!AQ40</f>
        <v>2033696.96</v>
      </c>
      <c r="N214" s="101"/>
      <c r="O214" s="101"/>
      <c r="P214" s="101"/>
      <c r="Q214" s="93">
        <f t="shared" si="8"/>
        <v>-169248.06999999983</v>
      </c>
      <c r="R214" s="94">
        <f t="shared" si="9"/>
        <v>493.63221869208371</v>
      </c>
    </row>
    <row r="215" spans="1:18" ht="24" customHeight="1" x14ac:dyDescent="0.55000000000000004">
      <c r="A215" s="100">
        <v>5</v>
      </c>
      <c r="B215" s="101" t="s">
        <v>62</v>
      </c>
      <c r="C215" s="101" t="s">
        <v>304</v>
      </c>
      <c r="D215" s="101" t="s">
        <v>83</v>
      </c>
      <c r="E215" s="101" t="s">
        <v>42</v>
      </c>
      <c r="F215" s="101" t="s">
        <v>178</v>
      </c>
      <c r="G215" s="101" t="s">
        <v>842</v>
      </c>
      <c r="H215" s="102">
        <v>3629</v>
      </c>
      <c r="I215" s="100">
        <v>3</v>
      </c>
      <c r="J215" s="103">
        <f>อุดรธานี!F41</f>
        <v>415439.17</v>
      </c>
      <c r="K215" s="104">
        <f>อุดรธานี!AO41</f>
        <v>475437.03</v>
      </c>
      <c r="L215" s="105">
        <f>อุดรธานี!AP41</f>
        <v>1422351.01</v>
      </c>
      <c r="M215" s="105">
        <f>อุดรธานี!AQ41</f>
        <v>1460183.95</v>
      </c>
      <c r="N215" s="101"/>
      <c r="O215" s="101"/>
      <c r="P215" s="101"/>
      <c r="Q215" s="93">
        <f t="shared" si="8"/>
        <v>-37832.939999999944</v>
      </c>
      <c r="R215" s="94">
        <f t="shared" si="9"/>
        <v>391.94020666850372</v>
      </c>
    </row>
    <row r="216" spans="1:18" ht="24" customHeight="1" x14ac:dyDescent="0.55000000000000004">
      <c r="A216" s="100">
        <v>6</v>
      </c>
      <c r="B216" s="101" t="s">
        <v>62</v>
      </c>
      <c r="C216" s="101" t="s">
        <v>304</v>
      </c>
      <c r="D216" s="101" t="s">
        <v>83</v>
      </c>
      <c r="E216" s="101" t="s">
        <v>42</v>
      </c>
      <c r="F216" s="101" t="s">
        <v>178</v>
      </c>
      <c r="G216" s="101" t="s">
        <v>843</v>
      </c>
      <c r="H216" s="102">
        <v>7375</v>
      </c>
      <c r="I216" s="100">
        <v>5</v>
      </c>
      <c r="J216" s="103">
        <f>อุดรธานี!F42</f>
        <v>1396762.26</v>
      </c>
      <c r="K216" s="104">
        <f>อุดรธานี!AO42</f>
        <v>1401576.1</v>
      </c>
      <c r="L216" s="105">
        <f>อุดรธานี!AP42</f>
        <v>2691097.7600000002</v>
      </c>
      <c r="M216" s="105">
        <f>อุดรธานี!AQ42</f>
        <v>2560793.2200000002</v>
      </c>
      <c r="N216" s="101"/>
      <c r="O216" s="101"/>
      <c r="P216" s="101"/>
      <c r="Q216" s="93">
        <f t="shared" si="8"/>
        <v>130304.54000000004</v>
      </c>
      <c r="R216" s="94">
        <f t="shared" si="9"/>
        <v>364.89461152542378</v>
      </c>
    </row>
    <row r="217" spans="1:18" ht="24" customHeight="1" x14ac:dyDescent="0.55000000000000004">
      <c r="A217" s="100">
        <v>7</v>
      </c>
      <c r="B217" s="101" t="s">
        <v>62</v>
      </c>
      <c r="C217" s="101" t="s">
        <v>304</v>
      </c>
      <c r="D217" s="101" t="s">
        <v>83</v>
      </c>
      <c r="E217" s="101" t="s">
        <v>42</v>
      </c>
      <c r="F217" s="101" t="s">
        <v>178</v>
      </c>
      <c r="G217" s="101" t="s">
        <v>844</v>
      </c>
      <c r="H217" s="102">
        <v>7220</v>
      </c>
      <c r="I217" s="100">
        <v>5</v>
      </c>
      <c r="J217" s="103">
        <f>อุดรธานี!F43</f>
        <v>1225951.77</v>
      </c>
      <c r="K217" s="104">
        <f>อุดรธานี!AO43</f>
        <v>1262835.69</v>
      </c>
      <c r="L217" s="105">
        <f>อุดรธานี!AP43</f>
        <v>2605841.19</v>
      </c>
      <c r="M217" s="105">
        <f>อุดรธานี!AQ43</f>
        <v>2746601.0999999996</v>
      </c>
      <c r="N217" s="101"/>
      <c r="O217" s="101"/>
      <c r="P217" s="101"/>
      <c r="Q217" s="93">
        <f t="shared" si="8"/>
        <v>-140759.90999999968</v>
      </c>
      <c r="R217" s="94">
        <f t="shared" si="9"/>
        <v>360.91983240997229</v>
      </c>
    </row>
    <row r="218" spans="1:18" ht="24" customHeight="1" x14ac:dyDescent="0.55000000000000004">
      <c r="A218" s="100">
        <v>8</v>
      </c>
      <c r="B218" s="101" t="s">
        <v>62</v>
      </c>
      <c r="C218" s="101" t="s">
        <v>304</v>
      </c>
      <c r="D218" s="101" t="s">
        <v>83</v>
      </c>
      <c r="E218" s="101" t="s">
        <v>42</v>
      </c>
      <c r="F218" s="101" t="s">
        <v>178</v>
      </c>
      <c r="G218" s="101" t="s">
        <v>845</v>
      </c>
      <c r="H218" s="102">
        <v>2933</v>
      </c>
      <c r="I218" s="100">
        <v>2</v>
      </c>
      <c r="J218" s="103">
        <f>อุดรธานี!F44</f>
        <v>762950.36</v>
      </c>
      <c r="K218" s="104">
        <f>อุดรธานี!AO44</f>
        <v>732088.42</v>
      </c>
      <c r="L218" s="105">
        <f>อุดรธานี!AP44</f>
        <v>2073553.82</v>
      </c>
      <c r="M218" s="105">
        <f>อุดรธานี!AQ44</f>
        <v>1493020.01</v>
      </c>
      <c r="N218" s="101"/>
      <c r="O218" s="101"/>
      <c r="P218" s="101"/>
      <c r="Q218" s="93">
        <f t="shared" si="8"/>
        <v>580533.81000000006</v>
      </c>
      <c r="R218" s="94">
        <f t="shared" si="9"/>
        <v>706.97368564609621</v>
      </c>
    </row>
    <row r="219" spans="1:18" ht="24" customHeight="1" x14ac:dyDescent="0.55000000000000004">
      <c r="A219" s="100">
        <v>9</v>
      </c>
      <c r="B219" s="101" t="s">
        <v>62</v>
      </c>
      <c r="C219" s="101" t="s">
        <v>304</v>
      </c>
      <c r="D219" s="101" t="s">
        <v>83</v>
      </c>
      <c r="E219" s="101" t="s">
        <v>42</v>
      </c>
      <c r="F219" s="101" t="s">
        <v>178</v>
      </c>
      <c r="G219" s="101" t="s">
        <v>846</v>
      </c>
      <c r="H219" s="102">
        <v>3400</v>
      </c>
      <c r="I219" s="100">
        <v>3</v>
      </c>
      <c r="J219" s="103">
        <f>อุดรธานี!F45</f>
        <v>306835.64</v>
      </c>
      <c r="K219" s="104">
        <f>อุดรธานี!AO45</f>
        <v>370793.47000000003</v>
      </c>
      <c r="L219" s="105">
        <f>อุดรธานี!AP45</f>
        <v>1242735.2</v>
      </c>
      <c r="M219" s="105">
        <f>อุดรธานี!AQ45</f>
        <v>1467389.45</v>
      </c>
      <c r="N219" s="101"/>
      <c r="O219" s="101"/>
      <c r="P219" s="101"/>
      <c r="Q219" s="93">
        <f t="shared" si="8"/>
        <v>-224654.25</v>
      </c>
      <c r="R219" s="94">
        <f t="shared" si="9"/>
        <v>365.51035294117645</v>
      </c>
    </row>
    <row r="220" spans="1:18" ht="24" customHeight="1" x14ac:dyDescent="0.55000000000000004">
      <c r="A220" s="100">
        <v>10</v>
      </c>
      <c r="B220" s="101" t="s">
        <v>62</v>
      </c>
      <c r="C220" s="101" t="s">
        <v>304</v>
      </c>
      <c r="D220" s="101" t="s">
        <v>83</v>
      </c>
      <c r="E220" s="101" t="s">
        <v>42</v>
      </c>
      <c r="F220" s="101" t="s">
        <v>178</v>
      </c>
      <c r="G220" s="101" t="s">
        <v>847</v>
      </c>
      <c r="H220" s="102">
        <v>2041</v>
      </c>
      <c r="I220" s="100">
        <v>2</v>
      </c>
      <c r="J220" s="103">
        <f>อุดรธานี!F46</f>
        <v>401175.48</v>
      </c>
      <c r="K220" s="104">
        <f>อุดรธานี!AO46</f>
        <v>453711.79000000004</v>
      </c>
      <c r="L220" s="105">
        <f>อุดรธานี!AP46</f>
        <v>1166848.2</v>
      </c>
      <c r="M220" s="105">
        <f>อุดรธานี!AQ46</f>
        <v>1264912.0499999998</v>
      </c>
      <c r="N220" s="101"/>
      <c r="O220" s="101"/>
      <c r="P220" s="101"/>
      <c r="Q220" s="93">
        <f t="shared" si="8"/>
        <v>-98063.84999999986</v>
      </c>
      <c r="R220" s="94">
        <f t="shared" si="9"/>
        <v>571.70416462518369</v>
      </c>
    </row>
    <row r="221" spans="1:18" ht="24" customHeight="1" x14ac:dyDescent="0.55000000000000004">
      <c r="A221" s="100">
        <v>11</v>
      </c>
      <c r="B221" s="101" t="s">
        <v>62</v>
      </c>
      <c r="C221" s="101" t="s">
        <v>304</v>
      </c>
      <c r="D221" s="101" t="s">
        <v>83</v>
      </c>
      <c r="E221" s="101" t="s">
        <v>42</v>
      </c>
      <c r="F221" s="101" t="s">
        <v>178</v>
      </c>
      <c r="G221" s="101" t="s">
        <v>848</v>
      </c>
      <c r="H221" s="102">
        <v>3738</v>
      </c>
      <c r="I221" s="100">
        <v>3</v>
      </c>
      <c r="J221" s="103">
        <f>อุดรธานี!F47</f>
        <v>499115.4</v>
      </c>
      <c r="K221" s="104">
        <f>อุดรธานี!AO47</f>
        <v>531716.57999999996</v>
      </c>
      <c r="L221" s="105">
        <f>อุดรธานี!AP47</f>
        <v>1163879.7200000002</v>
      </c>
      <c r="M221" s="105">
        <f>อุดรธานี!AQ47</f>
        <v>1324159.33</v>
      </c>
      <c r="N221" s="101"/>
      <c r="O221" s="101"/>
      <c r="P221" s="101"/>
      <c r="Q221" s="93">
        <f t="shared" si="8"/>
        <v>-160279.60999999987</v>
      </c>
      <c r="R221" s="94">
        <f t="shared" si="9"/>
        <v>311.36429106474054</v>
      </c>
    </row>
    <row r="222" spans="1:18" ht="24" customHeight="1" x14ac:dyDescent="0.55000000000000004">
      <c r="A222" s="100">
        <v>12</v>
      </c>
      <c r="B222" s="101" t="s">
        <v>62</v>
      </c>
      <c r="C222" s="101" t="s">
        <v>304</v>
      </c>
      <c r="D222" s="101" t="s">
        <v>83</v>
      </c>
      <c r="E222" s="101" t="s">
        <v>42</v>
      </c>
      <c r="F222" s="101" t="s">
        <v>178</v>
      </c>
      <c r="G222" s="101" t="s">
        <v>849</v>
      </c>
      <c r="H222" s="102">
        <v>3574</v>
      </c>
      <c r="I222" s="100">
        <v>3</v>
      </c>
      <c r="J222" s="103">
        <f>อุดรธานี!F48</f>
        <v>930454.31</v>
      </c>
      <c r="K222" s="104">
        <f>อุดรธานี!AO48</f>
        <v>1006144.0900000001</v>
      </c>
      <c r="L222" s="105">
        <f>อุดรธานี!AP48</f>
        <v>1290615.9500000002</v>
      </c>
      <c r="M222" s="105">
        <f>อุดรธานี!AQ48</f>
        <v>1313055.5899999999</v>
      </c>
      <c r="N222" s="101"/>
      <c r="O222" s="101"/>
      <c r="P222" s="101"/>
      <c r="Q222" s="93">
        <f t="shared" si="8"/>
        <v>-22439.639999999665</v>
      </c>
      <c r="R222" s="94">
        <f t="shared" si="9"/>
        <v>361.1124650251819</v>
      </c>
    </row>
    <row r="223" spans="1:18" s="112" customFormat="1" ht="24" customHeight="1" x14ac:dyDescent="0.55000000000000004">
      <c r="A223" s="106">
        <v>2</v>
      </c>
      <c r="B223" s="107" t="s">
        <v>62</v>
      </c>
      <c r="C223" s="107"/>
      <c r="D223" s="107"/>
      <c r="E223" s="107" t="s">
        <v>75</v>
      </c>
      <c r="F223" s="107"/>
      <c r="G223" s="107" t="s">
        <v>306</v>
      </c>
      <c r="H223" s="113">
        <f>SUM(H211:H222)</f>
        <v>45154</v>
      </c>
      <c r="I223" s="106"/>
      <c r="J223" s="109">
        <f>SUM(J211:J222)</f>
        <v>8606588.6400000006</v>
      </c>
      <c r="K223" s="109">
        <f>SUM(K211:K222)</f>
        <v>8943914.7199999988</v>
      </c>
      <c r="L223" s="109">
        <f>SUM(L211:L222)</f>
        <v>18689376.489999998</v>
      </c>
      <c r="M223" s="109">
        <f>SUM(M211:M222)</f>
        <v>18233033.109999996</v>
      </c>
      <c r="N223" s="107">
        <v>11</v>
      </c>
      <c r="O223" s="107">
        <v>11</v>
      </c>
      <c r="P223" s="107">
        <f>N223-O223</f>
        <v>0</v>
      </c>
      <c r="Q223" s="110">
        <f t="shared" si="8"/>
        <v>456343.38000000268</v>
      </c>
      <c r="R223" s="111">
        <f>L223/H223</f>
        <v>413.90300947867297</v>
      </c>
    </row>
    <row r="224" spans="1:18" ht="24" customHeight="1" x14ac:dyDescent="0.55000000000000004">
      <c r="A224" s="100">
        <v>1</v>
      </c>
      <c r="B224" s="101" t="s">
        <v>62</v>
      </c>
      <c r="C224" s="101" t="s">
        <v>29</v>
      </c>
      <c r="D224" s="101" t="s">
        <v>90</v>
      </c>
      <c r="E224" s="101" t="s">
        <v>30</v>
      </c>
      <c r="F224" s="101" t="s">
        <v>208</v>
      </c>
      <c r="G224" s="101" t="s">
        <v>307</v>
      </c>
      <c r="H224" s="102"/>
      <c r="I224" s="100"/>
      <c r="J224" s="103"/>
      <c r="K224" s="104"/>
      <c r="L224" s="105"/>
      <c r="M224" s="105"/>
      <c r="N224" s="101"/>
      <c r="O224" s="101"/>
      <c r="P224" s="101"/>
    </row>
    <row r="225" spans="1:18" ht="24" customHeight="1" x14ac:dyDescent="0.55000000000000004">
      <c r="A225" s="100">
        <v>2</v>
      </c>
      <c r="B225" s="101" t="s">
        <v>62</v>
      </c>
      <c r="C225" s="101" t="s">
        <v>29</v>
      </c>
      <c r="D225" s="101" t="s">
        <v>90</v>
      </c>
      <c r="E225" s="101" t="s">
        <v>30</v>
      </c>
      <c r="F225" s="101" t="s">
        <v>178</v>
      </c>
      <c r="G225" s="101" t="s">
        <v>850</v>
      </c>
      <c r="H225" s="102">
        <v>3277</v>
      </c>
      <c r="I225" s="100">
        <v>3</v>
      </c>
      <c r="J225" s="103">
        <f>อุดรธานี!F49</f>
        <v>365215.84</v>
      </c>
      <c r="K225" s="104">
        <f>อุดรธานี!AO49</f>
        <v>417472.78</v>
      </c>
      <c r="L225" s="105">
        <f>อุดรธานี!AP49</f>
        <v>1151950.6599999999</v>
      </c>
      <c r="M225" s="105">
        <f>อุดรธานี!AQ49</f>
        <v>989054.76</v>
      </c>
      <c r="N225" s="101"/>
      <c r="O225" s="101"/>
      <c r="P225" s="101"/>
      <c r="Q225" s="93">
        <f t="shared" si="8"/>
        <v>162895.89999999991</v>
      </c>
      <c r="R225" s="94">
        <f t="shared" si="9"/>
        <v>351.52598718339942</v>
      </c>
    </row>
    <row r="226" spans="1:18" ht="24" customHeight="1" x14ac:dyDescent="0.55000000000000004">
      <c r="A226" s="100">
        <v>3</v>
      </c>
      <c r="B226" s="101" t="s">
        <v>62</v>
      </c>
      <c r="C226" s="101" t="s">
        <v>29</v>
      </c>
      <c r="D226" s="101" t="s">
        <v>90</v>
      </c>
      <c r="E226" s="101" t="s">
        <v>30</v>
      </c>
      <c r="F226" s="101" t="s">
        <v>178</v>
      </c>
      <c r="G226" s="101" t="s">
        <v>851</v>
      </c>
      <c r="H226" s="102">
        <v>3411</v>
      </c>
      <c r="I226" s="100">
        <v>3</v>
      </c>
      <c r="J226" s="103">
        <f>อุดรธานี!F50</f>
        <v>227719.11</v>
      </c>
      <c r="K226" s="103">
        <f>อุดรธานี!AO50</f>
        <v>111926.13999999996</v>
      </c>
      <c r="L226" s="105">
        <f>อุดรธานี!AP50</f>
        <v>1727318.08</v>
      </c>
      <c r="M226" s="105">
        <f>อุดรธานี!AQ50</f>
        <v>1575107.9400000002</v>
      </c>
      <c r="N226" s="101"/>
      <c r="O226" s="101"/>
      <c r="P226" s="101"/>
      <c r="Q226" s="93">
        <f t="shared" si="8"/>
        <v>152210.1399999999</v>
      </c>
      <c r="R226" s="94">
        <f t="shared" si="9"/>
        <v>506.39638815596601</v>
      </c>
    </row>
    <row r="227" spans="1:18" s="151" customFormat="1" ht="24" customHeight="1" x14ac:dyDescent="0.55000000000000004">
      <c r="A227" s="145">
        <v>4</v>
      </c>
      <c r="B227" s="146" t="s">
        <v>62</v>
      </c>
      <c r="C227" s="146" t="s">
        <v>29</v>
      </c>
      <c r="D227" s="146" t="s">
        <v>90</v>
      </c>
      <c r="E227" s="146" t="s">
        <v>30</v>
      </c>
      <c r="F227" s="146" t="s">
        <v>178</v>
      </c>
      <c r="G227" s="146" t="s">
        <v>852</v>
      </c>
      <c r="H227" s="147">
        <v>2894</v>
      </c>
      <c r="I227" s="148">
        <v>2</v>
      </c>
      <c r="J227" s="154">
        <f>อุดรธานี!F51</f>
        <v>214128.08</v>
      </c>
      <c r="K227" s="154">
        <f>อุดรธานี!AO51</f>
        <v>197249.48</v>
      </c>
      <c r="L227" s="154">
        <f>อุดรธานี!AP51</f>
        <v>1268070.8999999999</v>
      </c>
      <c r="M227" s="154">
        <f>อุดรธานี!AQ51</f>
        <v>1097401.3900000001</v>
      </c>
      <c r="N227" s="146"/>
      <c r="O227" s="146"/>
      <c r="P227" s="146"/>
      <c r="Q227" s="150">
        <f t="shared" si="8"/>
        <v>170669.50999999978</v>
      </c>
      <c r="R227" s="150">
        <f t="shared" si="9"/>
        <v>438.17239115411195</v>
      </c>
    </row>
    <row r="228" spans="1:18" s="151" customFormat="1" ht="24" customHeight="1" x14ac:dyDescent="0.55000000000000004">
      <c r="A228" s="145">
        <v>5</v>
      </c>
      <c r="B228" s="146" t="s">
        <v>62</v>
      </c>
      <c r="C228" s="146" t="s">
        <v>29</v>
      </c>
      <c r="D228" s="146" t="s">
        <v>90</v>
      </c>
      <c r="E228" s="146" t="s">
        <v>30</v>
      </c>
      <c r="F228" s="146" t="s">
        <v>178</v>
      </c>
      <c r="G228" s="146" t="s">
        <v>853</v>
      </c>
      <c r="H228" s="147">
        <v>2458</v>
      </c>
      <c r="I228" s="148">
        <v>2</v>
      </c>
      <c r="J228" s="154">
        <f>อุดรธานี!F52</f>
        <v>288196.59000000003</v>
      </c>
      <c r="K228" s="154">
        <f>อุดรธานี!AO52</f>
        <v>385910.22000000003</v>
      </c>
      <c r="L228" s="154">
        <f>อุดรธานี!AP52</f>
        <v>1891063.6099999999</v>
      </c>
      <c r="M228" s="154">
        <f>อุดรธานี!AQ52</f>
        <v>1616941.44</v>
      </c>
      <c r="N228" s="146"/>
      <c r="O228" s="146"/>
      <c r="P228" s="146"/>
      <c r="Q228" s="150">
        <f t="shared" si="8"/>
        <v>274122.16999999993</v>
      </c>
      <c r="R228" s="150">
        <f t="shared" si="9"/>
        <v>769.35053295362081</v>
      </c>
    </row>
    <row r="229" spans="1:18" s="151" customFormat="1" ht="24" customHeight="1" x14ac:dyDescent="0.55000000000000004">
      <c r="A229" s="145">
        <v>6</v>
      </c>
      <c r="B229" s="146" t="s">
        <v>62</v>
      </c>
      <c r="C229" s="146" t="s">
        <v>29</v>
      </c>
      <c r="D229" s="146" t="s">
        <v>90</v>
      </c>
      <c r="E229" s="146" t="s">
        <v>30</v>
      </c>
      <c r="F229" s="146" t="s">
        <v>178</v>
      </c>
      <c r="G229" s="146" t="s">
        <v>854</v>
      </c>
      <c r="H229" s="147">
        <v>5253</v>
      </c>
      <c r="I229" s="148">
        <v>4</v>
      </c>
      <c r="J229" s="154">
        <f>อุดรธานี!F53</f>
        <v>329939.59000000003</v>
      </c>
      <c r="K229" s="154">
        <f>อุดรธานี!AO53</f>
        <v>377267.07</v>
      </c>
      <c r="L229" s="154">
        <f>อุดรธานี!AP53</f>
        <v>1829883.81</v>
      </c>
      <c r="M229" s="154">
        <f>อุดรธานี!AQ53</f>
        <v>1890956.63</v>
      </c>
      <c r="N229" s="146"/>
      <c r="O229" s="146"/>
      <c r="P229" s="146"/>
      <c r="Q229" s="150">
        <f t="shared" si="8"/>
        <v>-61072.819999999832</v>
      </c>
      <c r="R229" s="150">
        <f t="shared" si="9"/>
        <v>348.3502398629355</v>
      </c>
    </row>
    <row r="230" spans="1:18" s="158" customFormat="1" ht="24" customHeight="1" x14ac:dyDescent="0.55000000000000004">
      <c r="A230" s="152">
        <v>7</v>
      </c>
      <c r="B230" s="153" t="s">
        <v>62</v>
      </c>
      <c r="C230" s="153" t="s">
        <v>29</v>
      </c>
      <c r="D230" s="153" t="s">
        <v>90</v>
      </c>
      <c r="E230" s="153" t="s">
        <v>30</v>
      </c>
      <c r="F230" s="153" t="s">
        <v>178</v>
      </c>
      <c r="G230" s="153" t="s">
        <v>855</v>
      </c>
      <c r="H230" s="147">
        <v>2165</v>
      </c>
      <c r="I230" s="152">
        <v>2</v>
      </c>
      <c r="J230" s="154">
        <f>อุดรธานี!F54</f>
        <v>180269.77</v>
      </c>
      <c r="K230" s="154">
        <f>อุดรธานี!AO54</f>
        <v>230410.14</v>
      </c>
      <c r="L230" s="154">
        <f>อุดรธานี!AP54</f>
        <v>941735.42999999993</v>
      </c>
      <c r="M230" s="154">
        <f>อุดรธานี!AQ54</f>
        <v>1017462.87</v>
      </c>
      <c r="N230" s="153"/>
      <c r="O230" s="153"/>
      <c r="P230" s="153"/>
      <c r="Q230" s="156">
        <f t="shared" si="8"/>
        <v>-75727.440000000061</v>
      </c>
      <c r="R230" s="157">
        <f t="shared" si="9"/>
        <v>434.98172286374131</v>
      </c>
    </row>
    <row r="231" spans="1:18" s="158" customFormat="1" ht="24" customHeight="1" x14ac:dyDescent="0.55000000000000004">
      <c r="A231" s="152">
        <v>8</v>
      </c>
      <c r="B231" s="153" t="s">
        <v>62</v>
      </c>
      <c r="C231" s="153" t="s">
        <v>29</v>
      </c>
      <c r="D231" s="153" t="s">
        <v>90</v>
      </c>
      <c r="E231" s="153" t="s">
        <v>30</v>
      </c>
      <c r="F231" s="153" t="s">
        <v>178</v>
      </c>
      <c r="G231" s="153" t="s">
        <v>856</v>
      </c>
      <c r="H231" s="147">
        <v>2520</v>
      </c>
      <c r="I231" s="152">
        <v>2</v>
      </c>
      <c r="J231" s="154">
        <f>อุดรธานี!F55</f>
        <v>162678.69</v>
      </c>
      <c r="K231" s="154">
        <f>อุดรธานี!AO55</f>
        <v>254799.13</v>
      </c>
      <c r="L231" s="154">
        <f>อุดรธานี!AP55</f>
        <v>995527.6</v>
      </c>
      <c r="M231" s="154">
        <f>อุดรธานี!AQ55</f>
        <v>998065.21000000008</v>
      </c>
      <c r="N231" s="153"/>
      <c r="O231" s="153"/>
      <c r="P231" s="153"/>
      <c r="Q231" s="156">
        <f t="shared" si="8"/>
        <v>-2537.6100000001024</v>
      </c>
      <c r="R231" s="157">
        <f t="shared" si="9"/>
        <v>395.05063492063493</v>
      </c>
    </row>
    <row r="232" spans="1:18" s="151" customFormat="1" ht="24" customHeight="1" x14ac:dyDescent="0.55000000000000004">
      <c r="A232" s="145">
        <v>9</v>
      </c>
      <c r="B232" s="146" t="s">
        <v>62</v>
      </c>
      <c r="C232" s="146" t="s">
        <v>29</v>
      </c>
      <c r="D232" s="146" t="s">
        <v>90</v>
      </c>
      <c r="E232" s="146" t="s">
        <v>30</v>
      </c>
      <c r="F232" s="146" t="s">
        <v>178</v>
      </c>
      <c r="G232" s="146" t="s">
        <v>857</v>
      </c>
      <c r="H232" s="147">
        <v>7151</v>
      </c>
      <c r="I232" s="148">
        <v>5</v>
      </c>
      <c r="J232" s="154">
        <f>อุดรธานี!F56</f>
        <v>759294.17</v>
      </c>
      <c r="K232" s="154">
        <f>อุดรธานี!AO56</f>
        <v>912470.17</v>
      </c>
      <c r="L232" s="154">
        <f>อุดรธานี!AP56</f>
        <v>2272712.54</v>
      </c>
      <c r="M232" s="154">
        <f>อุดรธานี!AQ56</f>
        <v>1907053.2</v>
      </c>
      <c r="N232" s="146"/>
      <c r="O232" s="146"/>
      <c r="P232" s="146"/>
      <c r="Q232" s="150">
        <f t="shared" si="8"/>
        <v>365659.34000000008</v>
      </c>
      <c r="R232" s="150">
        <f t="shared" si="9"/>
        <v>317.81744371416585</v>
      </c>
    </row>
    <row r="233" spans="1:18" s="158" customFormat="1" ht="24" customHeight="1" x14ac:dyDescent="0.55000000000000004">
      <c r="A233" s="152">
        <v>10</v>
      </c>
      <c r="B233" s="153" t="s">
        <v>62</v>
      </c>
      <c r="C233" s="153" t="s">
        <v>29</v>
      </c>
      <c r="D233" s="153" t="s">
        <v>90</v>
      </c>
      <c r="E233" s="153" t="s">
        <v>30</v>
      </c>
      <c r="F233" s="153" t="s">
        <v>178</v>
      </c>
      <c r="G233" s="153" t="s">
        <v>858</v>
      </c>
      <c r="H233" s="147">
        <v>6762</v>
      </c>
      <c r="I233" s="152">
        <v>5</v>
      </c>
      <c r="J233" s="154">
        <f>อุดรธานี!F57</f>
        <v>334591.89</v>
      </c>
      <c r="K233" s="155">
        <f>อุดรธานี!AO57</f>
        <v>291680.20999999996</v>
      </c>
      <c r="L233" s="154">
        <f>อุดรธานี!AP57</f>
        <v>1840965.0899999999</v>
      </c>
      <c r="M233" s="154">
        <f>อุดรธานี!AQ57</f>
        <v>1637291.41</v>
      </c>
      <c r="N233" s="153"/>
      <c r="O233" s="153"/>
      <c r="P233" s="153"/>
      <c r="Q233" s="156">
        <f t="shared" si="8"/>
        <v>203673.67999999993</v>
      </c>
      <c r="R233" s="157">
        <f t="shared" si="9"/>
        <v>272.2515661047027</v>
      </c>
    </row>
    <row r="234" spans="1:18" s="151" customFormat="1" ht="24" customHeight="1" x14ac:dyDescent="0.55000000000000004">
      <c r="A234" s="145">
        <v>11</v>
      </c>
      <c r="B234" s="146" t="s">
        <v>62</v>
      </c>
      <c r="C234" s="146" t="s">
        <v>29</v>
      </c>
      <c r="D234" s="146" t="s">
        <v>90</v>
      </c>
      <c r="E234" s="146" t="s">
        <v>30</v>
      </c>
      <c r="F234" s="146" t="s">
        <v>178</v>
      </c>
      <c r="G234" s="146" t="s">
        <v>859</v>
      </c>
      <c r="H234" s="147">
        <v>3820</v>
      </c>
      <c r="I234" s="148">
        <v>3</v>
      </c>
      <c r="J234" s="154">
        <f>อุดรธานี!F58</f>
        <v>227489.39</v>
      </c>
      <c r="K234" s="154">
        <f>อุดรธานี!AO58</f>
        <v>590967.85000000009</v>
      </c>
      <c r="L234" s="154">
        <f>อุดรธานี!AP58</f>
        <v>1777571.89</v>
      </c>
      <c r="M234" s="154">
        <f>อุดรธานี!AQ58</f>
        <v>1483782.15</v>
      </c>
      <c r="N234" s="146"/>
      <c r="O234" s="146"/>
      <c r="P234" s="146"/>
      <c r="Q234" s="150">
        <f t="shared" si="8"/>
        <v>293789.74</v>
      </c>
      <c r="R234" s="150">
        <f t="shared" si="9"/>
        <v>465.33295549738216</v>
      </c>
    </row>
    <row r="235" spans="1:18" s="151" customFormat="1" ht="24" customHeight="1" x14ac:dyDescent="0.55000000000000004">
      <c r="A235" s="145">
        <v>12</v>
      </c>
      <c r="B235" s="146" t="s">
        <v>62</v>
      </c>
      <c r="C235" s="146" t="s">
        <v>29</v>
      </c>
      <c r="D235" s="146" t="s">
        <v>90</v>
      </c>
      <c r="E235" s="146" t="s">
        <v>30</v>
      </c>
      <c r="F235" s="146" t="s">
        <v>178</v>
      </c>
      <c r="G235" s="146" t="s">
        <v>860</v>
      </c>
      <c r="H235" s="147">
        <v>2779</v>
      </c>
      <c r="I235" s="148">
        <v>2</v>
      </c>
      <c r="J235" s="154">
        <f>อุดรธานี!F59</f>
        <v>153907.79</v>
      </c>
      <c r="K235" s="154">
        <f>อุดรธานี!AO59</f>
        <v>403754.38000000006</v>
      </c>
      <c r="L235" s="154">
        <f>อุดรธานี!AP59</f>
        <v>1027929.47</v>
      </c>
      <c r="M235" s="154">
        <f>อุดรธานี!AQ59</f>
        <v>922110.26</v>
      </c>
      <c r="N235" s="146"/>
      <c r="O235" s="146"/>
      <c r="P235" s="146"/>
      <c r="Q235" s="150">
        <f t="shared" si="8"/>
        <v>105819.20999999996</v>
      </c>
      <c r="R235" s="150">
        <f t="shared" si="9"/>
        <v>369.89185678301544</v>
      </c>
    </row>
    <row r="236" spans="1:18" s="112" customFormat="1" ht="24" customHeight="1" x14ac:dyDescent="0.55000000000000004">
      <c r="A236" s="106">
        <v>3</v>
      </c>
      <c r="B236" s="107" t="s">
        <v>62</v>
      </c>
      <c r="C236" s="107"/>
      <c r="D236" s="107"/>
      <c r="E236" s="107" t="s">
        <v>75</v>
      </c>
      <c r="F236" s="107"/>
      <c r="G236" s="107" t="s">
        <v>308</v>
      </c>
      <c r="H236" s="113">
        <f>SUM(H224:H235)</f>
        <v>42490</v>
      </c>
      <c r="I236" s="106"/>
      <c r="J236" s="109">
        <f>SUM(J224:J235)</f>
        <v>3243430.91</v>
      </c>
      <c r="K236" s="109">
        <f>SUM(K224:K235)</f>
        <v>4173907.57</v>
      </c>
      <c r="L236" s="109">
        <f>SUM(L224:L235)</f>
        <v>16724729.08</v>
      </c>
      <c r="M236" s="109">
        <f>SUM(M224:M235)</f>
        <v>15135227.26</v>
      </c>
      <c r="N236" s="107">
        <v>11</v>
      </c>
      <c r="O236" s="107">
        <v>11</v>
      </c>
      <c r="P236" s="107">
        <f>N236-O236</f>
        <v>0</v>
      </c>
      <c r="Q236" s="159">
        <f t="shared" si="8"/>
        <v>1589501.8200000003</v>
      </c>
      <c r="R236" s="111">
        <f>L236/H236</f>
        <v>393.61565262414683</v>
      </c>
    </row>
    <row r="237" spans="1:18" ht="24" customHeight="1" x14ac:dyDescent="0.55000000000000004">
      <c r="A237" s="100">
        <v>1</v>
      </c>
      <c r="B237" s="101" t="s">
        <v>62</v>
      </c>
      <c r="C237" s="101" t="s">
        <v>31</v>
      </c>
      <c r="D237" s="101" t="s">
        <v>97</v>
      </c>
      <c r="E237" s="101" t="s">
        <v>32</v>
      </c>
      <c r="F237" s="101" t="s">
        <v>175</v>
      </c>
      <c r="G237" s="101" t="s">
        <v>309</v>
      </c>
      <c r="H237" s="102"/>
      <c r="I237" s="100"/>
      <c r="J237" s="103"/>
      <c r="K237" s="104"/>
      <c r="L237" s="105"/>
      <c r="M237" s="105"/>
      <c r="N237" s="101"/>
      <c r="O237" s="101"/>
      <c r="P237" s="101"/>
    </row>
    <row r="238" spans="1:18" s="120" customFormat="1" ht="24" customHeight="1" x14ac:dyDescent="0.55000000000000004">
      <c r="A238" s="114">
        <v>2</v>
      </c>
      <c r="B238" s="115" t="s">
        <v>62</v>
      </c>
      <c r="C238" s="115" t="s">
        <v>31</v>
      </c>
      <c r="D238" s="115" t="s">
        <v>97</v>
      </c>
      <c r="E238" s="115" t="s">
        <v>32</v>
      </c>
      <c r="F238" s="115" t="s">
        <v>178</v>
      </c>
      <c r="G238" s="115" t="s">
        <v>861</v>
      </c>
      <c r="H238" s="116">
        <v>4680</v>
      </c>
      <c r="I238" s="114">
        <v>4</v>
      </c>
      <c r="J238" s="105">
        <f>อุดรธานี!F60</f>
        <v>1766528.55</v>
      </c>
      <c r="K238" s="105">
        <f>อุดรธานี!AO60</f>
        <v>1750087.21</v>
      </c>
      <c r="L238" s="105">
        <f>อุดรธานี!AP60</f>
        <v>1838232.49</v>
      </c>
      <c r="M238" s="105">
        <f>อุดรธานี!AQ60</f>
        <v>1313871.97</v>
      </c>
      <c r="N238" s="160"/>
      <c r="O238" s="160"/>
      <c r="P238" s="160"/>
      <c r="Q238" s="118">
        <f t="shared" si="8"/>
        <v>524360.52</v>
      </c>
      <c r="R238" s="119">
        <f t="shared" si="9"/>
        <v>392.7847200854701</v>
      </c>
    </row>
    <row r="239" spans="1:18" ht="24" customHeight="1" x14ac:dyDescent="0.55000000000000004">
      <c r="A239" s="100">
        <v>3</v>
      </c>
      <c r="B239" s="101" t="s">
        <v>62</v>
      </c>
      <c r="C239" s="101" t="s">
        <v>31</v>
      </c>
      <c r="D239" s="101" t="s">
        <v>97</v>
      </c>
      <c r="E239" s="101" t="s">
        <v>32</v>
      </c>
      <c r="F239" s="101" t="s">
        <v>178</v>
      </c>
      <c r="G239" s="101" t="s">
        <v>862</v>
      </c>
      <c r="H239" s="102">
        <v>8548</v>
      </c>
      <c r="I239" s="100">
        <v>5</v>
      </c>
      <c r="J239" s="154">
        <f>อุดรธานี!F61</f>
        <v>3511843.35</v>
      </c>
      <c r="K239" s="154">
        <f>อุดรธานี!AO61</f>
        <v>3523777.6</v>
      </c>
      <c r="L239" s="154">
        <f>อุดรธานี!AP61</f>
        <v>4266465.79</v>
      </c>
      <c r="M239" s="154">
        <f>อุดรธานี!AQ61</f>
        <v>4139278.99</v>
      </c>
      <c r="N239" s="101"/>
      <c r="O239" s="101"/>
      <c r="P239" s="101"/>
      <c r="Q239" s="93">
        <f t="shared" si="8"/>
        <v>127186.79999999981</v>
      </c>
      <c r="R239" s="94">
        <f t="shared" si="9"/>
        <v>499.11859967243799</v>
      </c>
    </row>
    <row r="240" spans="1:18" ht="24" customHeight="1" x14ac:dyDescent="0.55000000000000004">
      <c r="A240" s="114">
        <v>4</v>
      </c>
      <c r="B240" s="101" t="s">
        <v>62</v>
      </c>
      <c r="C240" s="101" t="s">
        <v>31</v>
      </c>
      <c r="D240" s="101" t="s">
        <v>97</v>
      </c>
      <c r="E240" s="101" t="s">
        <v>32</v>
      </c>
      <c r="F240" s="101" t="s">
        <v>178</v>
      </c>
      <c r="G240" s="101" t="s">
        <v>863</v>
      </c>
      <c r="H240" s="102">
        <v>4511</v>
      </c>
      <c r="I240" s="100">
        <v>4</v>
      </c>
      <c r="J240" s="154">
        <f>อุดรธานี!F62</f>
        <v>474101.73</v>
      </c>
      <c r="K240" s="154">
        <f>อุดรธานี!AO62</f>
        <v>743339.37999999989</v>
      </c>
      <c r="L240" s="154">
        <f>อุดรธานี!AP62</f>
        <v>1693628.1400000001</v>
      </c>
      <c r="M240" s="154">
        <f>อุดรธานี!AQ62</f>
        <v>1287674.8699999999</v>
      </c>
      <c r="N240" s="101"/>
      <c r="O240" s="101"/>
      <c r="P240" s="101"/>
      <c r="Q240" s="93">
        <f t="shared" si="8"/>
        <v>405953.27000000025</v>
      </c>
      <c r="R240" s="94">
        <f t="shared" si="9"/>
        <v>375.44405675016628</v>
      </c>
    </row>
    <row r="241" spans="1:18" ht="24" customHeight="1" x14ac:dyDescent="0.55000000000000004">
      <c r="A241" s="100">
        <v>5</v>
      </c>
      <c r="B241" s="101" t="s">
        <v>62</v>
      </c>
      <c r="C241" s="101" t="s">
        <v>31</v>
      </c>
      <c r="D241" s="101" t="s">
        <v>97</v>
      </c>
      <c r="E241" s="101" t="s">
        <v>32</v>
      </c>
      <c r="F241" s="101" t="s">
        <v>178</v>
      </c>
      <c r="G241" s="101" t="s">
        <v>864</v>
      </c>
      <c r="H241" s="102">
        <v>3134</v>
      </c>
      <c r="I241" s="100">
        <v>3</v>
      </c>
      <c r="J241" s="154">
        <f>อุดรธานี!F63</f>
        <v>772506.62</v>
      </c>
      <c r="K241" s="154">
        <f>อุดรธานี!AO63</f>
        <v>796899.63</v>
      </c>
      <c r="L241" s="154">
        <f>อุดรธานี!AP63</f>
        <v>1304262.1200000001</v>
      </c>
      <c r="M241" s="154">
        <f>อุดรธานี!AQ63</f>
        <v>896398.92999999993</v>
      </c>
      <c r="N241" s="101"/>
      <c r="O241" s="101"/>
      <c r="P241" s="101"/>
      <c r="Q241" s="93">
        <f t="shared" si="8"/>
        <v>407863.19000000018</v>
      </c>
      <c r="R241" s="94">
        <f t="shared" si="9"/>
        <v>416.16532227185706</v>
      </c>
    </row>
    <row r="242" spans="1:18" ht="24" customHeight="1" x14ac:dyDescent="0.55000000000000004">
      <c r="A242" s="114">
        <v>6</v>
      </c>
      <c r="B242" s="101" t="s">
        <v>62</v>
      </c>
      <c r="C242" s="101" t="s">
        <v>31</v>
      </c>
      <c r="D242" s="101" t="s">
        <v>97</v>
      </c>
      <c r="E242" s="101" t="s">
        <v>32</v>
      </c>
      <c r="F242" s="101" t="s">
        <v>178</v>
      </c>
      <c r="G242" s="101" t="s">
        <v>865</v>
      </c>
      <c r="H242" s="102">
        <v>7157</v>
      </c>
      <c r="I242" s="100">
        <v>5</v>
      </c>
      <c r="J242" s="154">
        <f>อุดรธานี!F64</f>
        <v>960011.46</v>
      </c>
      <c r="K242" s="154">
        <f>อุดรธานี!AO64</f>
        <v>978360.22</v>
      </c>
      <c r="L242" s="154">
        <f>อุดรธานี!AP64</f>
        <v>1933201.32</v>
      </c>
      <c r="M242" s="154">
        <f>อุดรธานี!AQ64</f>
        <v>1312932.6099999999</v>
      </c>
      <c r="N242" s="101"/>
      <c r="O242" s="101"/>
      <c r="P242" s="101"/>
      <c r="Q242" s="93">
        <f t="shared" si="8"/>
        <v>620268.7100000002</v>
      </c>
      <c r="R242" s="94">
        <f t="shared" si="9"/>
        <v>270.1133603465139</v>
      </c>
    </row>
    <row r="243" spans="1:18" ht="24" customHeight="1" x14ac:dyDescent="0.55000000000000004">
      <c r="A243" s="100">
        <v>7</v>
      </c>
      <c r="B243" s="101" t="s">
        <v>62</v>
      </c>
      <c r="C243" s="101" t="s">
        <v>31</v>
      </c>
      <c r="D243" s="101" t="s">
        <v>97</v>
      </c>
      <c r="E243" s="101" t="s">
        <v>32</v>
      </c>
      <c r="F243" s="101" t="s">
        <v>178</v>
      </c>
      <c r="G243" s="101" t="s">
        <v>866</v>
      </c>
      <c r="H243" s="102">
        <v>5769</v>
      </c>
      <c r="I243" s="100">
        <v>4</v>
      </c>
      <c r="J243" s="154">
        <f>อุดรธานี!F65</f>
        <v>920349.93</v>
      </c>
      <c r="K243" s="154">
        <f>อุดรธานี!AO65</f>
        <v>1249833.9400000002</v>
      </c>
      <c r="L243" s="154">
        <f>อุดรธานี!AP65</f>
        <v>2648733.66</v>
      </c>
      <c r="M243" s="154">
        <f>อุดรธานี!AQ65</f>
        <v>2064964.88</v>
      </c>
      <c r="N243" s="101"/>
      <c r="O243" s="101"/>
      <c r="P243" s="101"/>
      <c r="Q243" s="93">
        <f t="shared" si="8"/>
        <v>583768.78000000026</v>
      </c>
      <c r="R243" s="94">
        <f t="shared" si="9"/>
        <v>459.13219968798757</v>
      </c>
    </row>
    <row r="244" spans="1:18" ht="24" customHeight="1" x14ac:dyDescent="0.55000000000000004">
      <c r="A244" s="114">
        <v>8</v>
      </c>
      <c r="B244" s="101" t="s">
        <v>62</v>
      </c>
      <c r="C244" s="101" t="s">
        <v>31</v>
      </c>
      <c r="D244" s="101" t="s">
        <v>97</v>
      </c>
      <c r="E244" s="101" t="s">
        <v>32</v>
      </c>
      <c r="F244" s="101" t="s">
        <v>178</v>
      </c>
      <c r="G244" s="101" t="s">
        <v>868</v>
      </c>
      <c r="H244" s="102">
        <v>3401</v>
      </c>
      <c r="I244" s="100">
        <v>3</v>
      </c>
      <c r="J244" s="154">
        <f>อุดรธานี!F67</f>
        <v>974090.45</v>
      </c>
      <c r="K244" s="154">
        <f>อุดรธานี!AO67</f>
        <v>988822.46999999986</v>
      </c>
      <c r="L244" s="154">
        <f>อุดรธานี!AP67</f>
        <v>1275959.99</v>
      </c>
      <c r="M244" s="154">
        <f>อุดรธานี!AQ67</f>
        <v>1275812.3400000001</v>
      </c>
      <c r="N244" s="101"/>
      <c r="O244" s="101"/>
      <c r="P244" s="101"/>
      <c r="Q244" s="93">
        <f t="shared" si="8"/>
        <v>147.64999999990687</v>
      </c>
      <c r="R244" s="94">
        <f t="shared" si="9"/>
        <v>375.17200529256098</v>
      </c>
    </row>
    <row r="245" spans="1:18" ht="24" customHeight="1" x14ac:dyDescent="0.55000000000000004">
      <c r="A245" s="100">
        <v>9</v>
      </c>
      <c r="B245" s="101" t="s">
        <v>62</v>
      </c>
      <c r="C245" s="101" t="s">
        <v>31</v>
      </c>
      <c r="D245" s="101" t="s">
        <v>97</v>
      </c>
      <c r="E245" s="101" t="s">
        <v>32</v>
      </c>
      <c r="F245" s="101" t="s">
        <v>178</v>
      </c>
      <c r="G245" s="101" t="s">
        <v>869</v>
      </c>
      <c r="H245" s="102">
        <v>4701</v>
      </c>
      <c r="I245" s="100">
        <v>4</v>
      </c>
      <c r="J245" s="154">
        <f>อุดรธานี!F68</f>
        <v>1023481.94</v>
      </c>
      <c r="K245" s="154">
        <f>อุดรธานี!AO68</f>
        <v>1117324.7799999998</v>
      </c>
      <c r="L245" s="154">
        <f>อุดรธานี!AP68</f>
        <v>1284654.1099999999</v>
      </c>
      <c r="M245" s="154">
        <f>อุดรธานี!AQ68</f>
        <v>1145734.8</v>
      </c>
      <c r="N245" s="101"/>
      <c r="O245" s="101"/>
      <c r="P245" s="101"/>
      <c r="Q245" s="93">
        <f t="shared" si="8"/>
        <v>138919.30999999982</v>
      </c>
      <c r="R245" s="94">
        <f t="shared" si="9"/>
        <v>273.27251861306104</v>
      </c>
    </row>
    <row r="246" spans="1:18" ht="24" customHeight="1" x14ac:dyDescent="0.55000000000000004">
      <c r="A246" s="114">
        <v>10</v>
      </c>
      <c r="B246" s="101" t="s">
        <v>62</v>
      </c>
      <c r="C246" s="101" t="s">
        <v>31</v>
      </c>
      <c r="D246" s="101" t="s">
        <v>97</v>
      </c>
      <c r="E246" s="101" t="s">
        <v>32</v>
      </c>
      <c r="F246" s="101" t="s">
        <v>178</v>
      </c>
      <c r="G246" s="101" t="s">
        <v>870</v>
      </c>
      <c r="H246" s="102">
        <v>2949</v>
      </c>
      <c r="I246" s="100">
        <v>2</v>
      </c>
      <c r="J246" s="154">
        <f>อุดรธานี!F69</f>
        <v>287739.28000000003</v>
      </c>
      <c r="K246" s="154">
        <f>อุดรธานี!AO69</f>
        <v>285351.10000000003</v>
      </c>
      <c r="L246" s="154">
        <f>อุดรธานี!AP69</f>
        <v>1394225.9300000002</v>
      </c>
      <c r="M246" s="154">
        <f>อุดรธานี!AQ69</f>
        <v>1185788.19</v>
      </c>
      <c r="N246" s="101"/>
      <c r="O246" s="101"/>
      <c r="P246" s="101"/>
      <c r="Q246" s="93">
        <f t="shared" si="8"/>
        <v>208437.74000000022</v>
      </c>
      <c r="R246" s="94">
        <f t="shared" si="9"/>
        <v>472.77922346558159</v>
      </c>
    </row>
    <row r="247" spans="1:18" ht="24" customHeight="1" x14ac:dyDescent="0.55000000000000004">
      <c r="A247" s="100">
        <v>11</v>
      </c>
      <c r="B247" s="101" t="s">
        <v>62</v>
      </c>
      <c r="C247" s="101" t="s">
        <v>31</v>
      </c>
      <c r="D247" s="101" t="s">
        <v>97</v>
      </c>
      <c r="E247" s="101" t="s">
        <v>32</v>
      </c>
      <c r="F247" s="101" t="s">
        <v>178</v>
      </c>
      <c r="G247" s="101" t="s">
        <v>871</v>
      </c>
      <c r="H247" s="102">
        <v>4403</v>
      </c>
      <c r="I247" s="100">
        <v>3</v>
      </c>
      <c r="J247" s="154">
        <f>อุดรธานี!F70</f>
        <v>396987.89</v>
      </c>
      <c r="K247" s="154">
        <f>อุดรธานี!AO70</f>
        <v>470617.61</v>
      </c>
      <c r="L247" s="154">
        <f>อุดรธานี!AP70</f>
        <v>1921477.46</v>
      </c>
      <c r="M247" s="154">
        <f>อุดรธานี!AQ70</f>
        <v>1685670.99</v>
      </c>
      <c r="N247" s="101"/>
      <c r="O247" s="101"/>
      <c r="P247" s="101"/>
      <c r="Q247" s="93">
        <f t="shared" si="8"/>
        <v>235806.46999999997</v>
      </c>
      <c r="R247" s="94">
        <f t="shared" si="9"/>
        <v>436.40187599364072</v>
      </c>
    </row>
    <row r="248" spans="1:18" ht="24" customHeight="1" x14ac:dyDescent="0.55000000000000004">
      <c r="A248" s="114">
        <v>12</v>
      </c>
      <c r="B248" s="101" t="s">
        <v>62</v>
      </c>
      <c r="C248" s="101" t="s">
        <v>31</v>
      </c>
      <c r="D248" s="101" t="s">
        <v>97</v>
      </c>
      <c r="E248" s="101" t="s">
        <v>32</v>
      </c>
      <c r="F248" s="101" t="s">
        <v>178</v>
      </c>
      <c r="G248" s="101" t="s">
        <v>872</v>
      </c>
      <c r="H248" s="102">
        <v>2617</v>
      </c>
      <c r="I248" s="100">
        <v>2</v>
      </c>
      <c r="J248" s="154">
        <f>อุดรธานี!F71</f>
        <v>510880.69</v>
      </c>
      <c r="K248" s="154">
        <f>อุดรธานี!AO71</f>
        <v>534969.99</v>
      </c>
      <c r="L248" s="154">
        <f>อุดรธานี!AP71</f>
        <v>1618370.52</v>
      </c>
      <c r="M248" s="154">
        <f>อุดรธานี!AQ71</f>
        <v>1194978.9000000001</v>
      </c>
      <c r="N248" s="101"/>
      <c r="O248" s="101"/>
      <c r="P248" s="101"/>
      <c r="Q248" s="93">
        <f t="shared" si="8"/>
        <v>423391.61999999988</v>
      </c>
      <c r="R248" s="94">
        <f t="shared" si="9"/>
        <v>618.40677111196021</v>
      </c>
    </row>
    <row r="249" spans="1:18" ht="24" customHeight="1" x14ac:dyDescent="0.55000000000000004">
      <c r="A249" s="100">
        <v>13</v>
      </c>
      <c r="B249" s="101" t="s">
        <v>62</v>
      </c>
      <c r="C249" s="101" t="s">
        <v>31</v>
      </c>
      <c r="D249" s="101" t="s">
        <v>97</v>
      </c>
      <c r="E249" s="101" t="s">
        <v>32</v>
      </c>
      <c r="F249" s="101" t="s">
        <v>178</v>
      </c>
      <c r="G249" s="101" t="s">
        <v>873</v>
      </c>
      <c r="H249" s="102">
        <v>4428</v>
      </c>
      <c r="I249" s="100">
        <v>3</v>
      </c>
      <c r="J249" s="154">
        <f>อุดรธานี!F72</f>
        <v>642364.87</v>
      </c>
      <c r="K249" s="154">
        <f>อุดรธานี!AO72</f>
        <v>653484.74</v>
      </c>
      <c r="L249" s="154">
        <f>อุดรธานี!AP72</f>
        <v>1222413.6800000002</v>
      </c>
      <c r="M249" s="154">
        <f>อุดรธานี!AQ72</f>
        <v>870024.93</v>
      </c>
      <c r="N249" s="101"/>
      <c r="O249" s="101"/>
      <c r="P249" s="101"/>
      <c r="Q249" s="93">
        <f t="shared" si="8"/>
        <v>352388.75000000012</v>
      </c>
      <c r="R249" s="94">
        <f t="shared" si="9"/>
        <v>276.06451671183385</v>
      </c>
    </row>
    <row r="250" spans="1:18" ht="24" customHeight="1" x14ac:dyDescent="0.55000000000000004">
      <c r="A250" s="114">
        <v>14</v>
      </c>
      <c r="B250" s="101" t="s">
        <v>62</v>
      </c>
      <c r="C250" s="101" t="s">
        <v>31</v>
      </c>
      <c r="D250" s="101" t="s">
        <v>97</v>
      </c>
      <c r="E250" s="101" t="s">
        <v>32</v>
      </c>
      <c r="F250" s="101" t="s">
        <v>178</v>
      </c>
      <c r="G250" s="101" t="s">
        <v>874</v>
      </c>
      <c r="H250" s="102">
        <v>2607</v>
      </c>
      <c r="I250" s="100">
        <v>2</v>
      </c>
      <c r="J250" s="154">
        <f>อุดรธานี!F73</f>
        <v>559524.99</v>
      </c>
      <c r="K250" s="154">
        <f>อุดรธานี!AO73</f>
        <v>551667.07999999996</v>
      </c>
      <c r="L250" s="154">
        <f>อุดรธานี!AP73</f>
        <v>1589351.65</v>
      </c>
      <c r="M250" s="154">
        <f>อุดรธานี!AQ73</f>
        <v>1100489.93</v>
      </c>
      <c r="N250" s="101"/>
      <c r="O250" s="101"/>
      <c r="P250" s="101"/>
      <c r="Q250" s="93">
        <f t="shared" si="8"/>
        <v>488861.72</v>
      </c>
      <c r="R250" s="94">
        <f t="shared" si="9"/>
        <v>609.64773686229375</v>
      </c>
    </row>
    <row r="251" spans="1:18" ht="24" customHeight="1" x14ac:dyDescent="0.55000000000000004">
      <c r="A251" s="100">
        <v>15</v>
      </c>
      <c r="B251" s="101" t="s">
        <v>62</v>
      </c>
      <c r="C251" s="101" t="s">
        <v>31</v>
      </c>
      <c r="D251" s="101" t="s">
        <v>97</v>
      </c>
      <c r="E251" s="101" t="s">
        <v>32</v>
      </c>
      <c r="F251" s="101" t="s">
        <v>178</v>
      </c>
      <c r="G251" s="101" t="s">
        <v>875</v>
      </c>
      <c r="H251" s="102">
        <v>5116</v>
      </c>
      <c r="I251" s="100">
        <v>4</v>
      </c>
      <c r="J251" s="154">
        <f>อุดรธานี!F74</f>
        <v>458475.58</v>
      </c>
      <c r="K251" s="154">
        <f>อุดรธานี!AO74</f>
        <v>414499.42000000004</v>
      </c>
      <c r="L251" s="154">
        <f>อุดรธานี!AP74</f>
        <v>1717388.77</v>
      </c>
      <c r="M251" s="154">
        <f>อุดรธานี!AQ74</f>
        <v>1419983.4199999997</v>
      </c>
      <c r="N251" s="101"/>
      <c r="O251" s="101"/>
      <c r="P251" s="101"/>
      <c r="Q251" s="93">
        <f t="shared" si="8"/>
        <v>297405.35000000033</v>
      </c>
      <c r="R251" s="94">
        <f t="shared" si="9"/>
        <v>335.68975175918689</v>
      </c>
    </row>
    <row r="252" spans="1:18" s="161" customFormat="1" ht="24" customHeight="1" x14ac:dyDescent="0.55000000000000004">
      <c r="A252" s="114">
        <v>16</v>
      </c>
      <c r="B252" s="115" t="s">
        <v>62</v>
      </c>
      <c r="C252" s="115" t="s">
        <v>31</v>
      </c>
      <c r="D252" s="115" t="s">
        <v>97</v>
      </c>
      <c r="E252" s="115" t="s">
        <v>32</v>
      </c>
      <c r="F252" s="115" t="s">
        <v>178</v>
      </c>
      <c r="G252" s="115" t="s">
        <v>876</v>
      </c>
      <c r="H252" s="116">
        <v>5558</v>
      </c>
      <c r="I252" s="114">
        <v>4</v>
      </c>
      <c r="J252" s="154">
        <f>อุดรธานี!F75</f>
        <v>1221363.6599999999</v>
      </c>
      <c r="K252" s="154">
        <f>อุดรธานี!AO75</f>
        <v>1414706.69</v>
      </c>
      <c r="L252" s="154">
        <f>อุดรธานี!AP75</f>
        <v>2595619.88</v>
      </c>
      <c r="M252" s="154">
        <f>อุดรธานี!AQ75</f>
        <v>1542439.5</v>
      </c>
      <c r="N252" s="115"/>
      <c r="O252" s="115"/>
      <c r="P252" s="115"/>
      <c r="Q252" s="93">
        <f t="shared" si="8"/>
        <v>1053180.3799999999</v>
      </c>
      <c r="R252" s="94">
        <f t="shared" si="9"/>
        <v>467.00609571788414</v>
      </c>
    </row>
    <row r="253" spans="1:18" ht="24" customHeight="1" x14ac:dyDescent="0.55000000000000004">
      <c r="A253" s="100">
        <v>17</v>
      </c>
      <c r="B253" s="101" t="s">
        <v>62</v>
      </c>
      <c r="C253" s="101" t="s">
        <v>31</v>
      </c>
      <c r="D253" s="101" t="s">
        <v>97</v>
      </c>
      <c r="E253" s="101" t="s">
        <v>32</v>
      </c>
      <c r="F253" s="101" t="s">
        <v>178</v>
      </c>
      <c r="G253" s="101" t="s">
        <v>877</v>
      </c>
      <c r="H253" s="102">
        <v>2827</v>
      </c>
      <c r="I253" s="100">
        <v>2</v>
      </c>
      <c r="J253" s="154">
        <f>อุดรธานี!F76</f>
        <v>1535505.07</v>
      </c>
      <c r="K253" s="154">
        <f>อุดรธานี!AO76</f>
        <v>1508154.3800000001</v>
      </c>
      <c r="L253" s="154">
        <f>อุดรธานี!AP76</f>
        <v>1716683.69</v>
      </c>
      <c r="M253" s="154">
        <f>อุดรธานี!AQ76</f>
        <v>1716686.85</v>
      </c>
      <c r="N253" s="101"/>
      <c r="O253" s="101"/>
      <c r="P253" s="101"/>
      <c r="Q253" s="93">
        <f t="shared" si="8"/>
        <v>-3.1600000001490116</v>
      </c>
      <c r="R253" s="94">
        <f t="shared" si="9"/>
        <v>607.24573399363283</v>
      </c>
    </row>
    <row r="254" spans="1:18" s="112" customFormat="1" ht="24" customHeight="1" x14ac:dyDescent="0.55000000000000004">
      <c r="A254" s="106">
        <v>4</v>
      </c>
      <c r="B254" s="107" t="s">
        <v>62</v>
      </c>
      <c r="C254" s="107"/>
      <c r="D254" s="107"/>
      <c r="E254" s="107" t="s">
        <v>75</v>
      </c>
      <c r="F254" s="107"/>
      <c r="G254" s="107" t="s">
        <v>310</v>
      </c>
      <c r="H254" s="113">
        <f>SUM(H237:H252)</f>
        <v>69579</v>
      </c>
      <c r="I254" s="106"/>
      <c r="J254" s="109">
        <f>SUM(J237:J252)</f>
        <v>14480250.989999998</v>
      </c>
      <c r="K254" s="109">
        <f>SUM(K237:K252)</f>
        <v>15473741.859999999</v>
      </c>
      <c r="L254" s="109">
        <f>SUM(L237:L252)</f>
        <v>28303985.509999998</v>
      </c>
      <c r="M254" s="109">
        <f>SUM(M237:M252)</f>
        <v>22436045.249999996</v>
      </c>
      <c r="N254" s="107">
        <v>16</v>
      </c>
      <c r="O254" s="107">
        <v>16</v>
      </c>
      <c r="P254" s="107">
        <f>N254-O254</f>
        <v>0</v>
      </c>
      <c r="Q254" s="110">
        <f t="shared" si="8"/>
        <v>5867940.2600000016</v>
      </c>
      <c r="R254" s="111">
        <f>L254/H254</f>
        <v>406.78919659667423</v>
      </c>
    </row>
    <row r="255" spans="1:18" ht="24" customHeight="1" x14ac:dyDescent="0.55000000000000004">
      <c r="A255" s="100">
        <v>1</v>
      </c>
      <c r="B255" s="101" t="s">
        <v>62</v>
      </c>
      <c r="C255" s="101" t="s">
        <v>33</v>
      </c>
      <c r="D255" s="101" t="s">
        <v>111</v>
      </c>
      <c r="E255" s="101" t="s">
        <v>34</v>
      </c>
      <c r="F255" s="101" t="s">
        <v>208</v>
      </c>
      <c r="G255" s="101" t="s">
        <v>311</v>
      </c>
      <c r="H255" s="102"/>
      <c r="I255" s="100"/>
      <c r="J255" s="103"/>
      <c r="K255" s="104"/>
      <c r="L255" s="105"/>
      <c r="M255" s="105"/>
      <c r="N255" s="101"/>
      <c r="O255" s="101"/>
      <c r="P255" s="101"/>
    </row>
    <row r="256" spans="1:18" ht="24" customHeight="1" x14ac:dyDescent="0.55000000000000004">
      <c r="A256" s="100">
        <v>2</v>
      </c>
      <c r="B256" s="101" t="s">
        <v>62</v>
      </c>
      <c r="C256" s="101" t="s">
        <v>33</v>
      </c>
      <c r="D256" s="101" t="s">
        <v>111</v>
      </c>
      <c r="E256" s="101" t="s">
        <v>34</v>
      </c>
      <c r="F256" s="101" t="s">
        <v>178</v>
      </c>
      <c r="G256" s="101" t="s">
        <v>878</v>
      </c>
      <c r="H256" s="102">
        <v>3712</v>
      </c>
      <c r="I256" s="100">
        <v>3</v>
      </c>
      <c r="J256" s="103">
        <f>อุดรธานี!F77</f>
        <v>327047.03999999998</v>
      </c>
      <c r="K256" s="104">
        <f>อุดรธานี!AO77</f>
        <v>262527.28000000003</v>
      </c>
      <c r="L256" s="105">
        <f>อุดรธานี!AP77</f>
        <v>1360224.88</v>
      </c>
      <c r="M256" s="105">
        <f>อุดรธานี!AQ77</f>
        <v>1477753.37</v>
      </c>
      <c r="N256" s="101"/>
      <c r="O256" s="101"/>
      <c r="P256" s="101"/>
      <c r="Q256" s="93">
        <f t="shared" si="8"/>
        <v>-117528.49000000022</v>
      </c>
      <c r="R256" s="94">
        <f t="shared" si="9"/>
        <v>366.43989224137925</v>
      </c>
    </row>
    <row r="257" spans="1:18" ht="24" customHeight="1" x14ac:dyDescent="0.55000000000000004">
      <c r="A257" s="100">
        <v>3</v>
      </c>
      <c r="B257" s="101" t="s">
        <v>62</v>
      </c>
      <c r="C257" s="101" t="s">
        <v>33</v>
      </c>
      <c r="D257" s="101" t="s">
        <v>111</v>
      </c>
      <c r="E257" s="101" t="s">
        <v>34</v>
      </c>
      <c r="F257" s="101" t="s">
        <v>178</v>
      </c>
      <c r="G257" s="101" t="s">
        <v>879</v>
      </c>
      <c r="H257" s="102">
        <v>4941</v>
      </c>
      <c r="I257" s="100">
        <v>4</v>
      </c>
      <c r="J257" s="103">
        <f>อุดรธานี!F78</f>
        <v>618074.12</v>
      </c>
      <c r="K257" s="104">
        <f>อุดรธานี!AO78</f>
        <v>431900.72</v>
      </c>
      <c r="L257" s="105">
        <f>อุดรธานี!AP78</f>
        <v>2199358.65</v>
      </c>
      <c r="M257" s="105">
        <f>อุดรธานี!AQ78</f>
        <v>2478653.13</v>
      </c>
      <c r="N257" s="101"/>
      <c r="O257" s="101"/>
      <c r="P257" s="101"/>
      <c r="Q257" s="93">
        <f t="shared" si="8"/>
        <v>-279294.48</v>
      </c>
      <c r="R257" s="94">
        <f t="shared" si="9"/>
        <v>445.12419550698235</v>
      </c>
    </row>
    <row r="258" spans="1:18" ht="24" customHeight="1" x14ac:dyDescent="0.55000000000000004">
      <c r="A258" s="100">
        <v>4</v>
      </c>
      <c r="B258" s="101" t="s">
        <v>62</v>
      </c>
      <c r="C258" s="101" t="s">
        <v>33</v>
      </c>
      <c r="D258" s="101" t="s">
        <v>111</v>
      </c>
      <c r="E258" s="101" t="s">
        <v>34</v>
      </c>
      <c r="F258" s="101" t="s">
        <v>178</v>
      </c>
      <c r="G258" s="101" t="s">
        <v>880</v>
      </c>
      <c r="H258" s="102">
        <v>3161</v>
      </c>
      <c r="I258" s="100">
        <v>3</v>
      </c>
      <c r="J258" s="103">
        <f>อุดรธานี!F79</f>
        <v>675741.3</v>
      </c>
      <c r="K258" s="104">
        <f>อุดรธานี!AO79</f>
        <v>563102.39000000013</v>
      </c>
      <c r="L258" s="105">
        <f>อุดรธานี!AP79</f>
        <v>1639214.01</v>
      </c>
      <c r="M258" s="105">
        <f>อุดรธานี!AQ79</f>
        <v>1381099.4300000002</v>
      </c>
      <c r="N258" s="101"/>
      <c r="O258" s="101"/>
      <c r="P258" s="101"/>
      <c r="Q258" s="93">
        <f t="shared" si="8"/>
        <v>258114.57999999984</v>
      </c>
      <c r="R258" s="94">
        <f t="shared" si="9"/>
        <v>518.57450490351152</v>
      </c>
    </row>
    <row r="259" spans="1:18" ht="24" customHeight="1" x14ac:dyDescent="0.55000000000000004">
      <c r="A259" s="100">
        <v>5</v>
      </c>
      <c r="B259" s="101" t="s">
        <v>62</v>
      </c>
      <c r="C259" s="101" t="s">
        <v>33</v>
      </c>
      <c r="D259" s="101" t="s">
        <v>111</v>
      </c>
      <c r="E259" s="101" t="s">
        <v>34</v>
      </c>
      <c r="F259" s="101" t="s">
        <v>178</v>
      </c>
      <c r="G259" s="101" t="s">
        <v>881</v>
      </c>
      <c r="H259" s="102">
        <v>6087</v>
      </c>
      <c r="I259" s="100">
        <v>5</v>
      </c>
      <c r="J259" s="103">
        <f>อุดรธานี!F80</f>
        <v>1000244.36</v>
      </c>
      <c r="K259" s="104">
        <f>อุดรธานี!AO80</f>
        <v>1041601.3899999999</v>
      </c>
      <c r="L259" s="105">
        <f>อุดรธานี!AP80</f>
        <v>1771164.63</v>
      </c>
      <c r="M259" s="105">
        <f>อุดรธานี!AQ80</f>
        <v>1126490.0699999998</v>
      </c>
      <c r="N259" s="101"/>
      <c r="O259" s="101"/>
      <c r="P259" s="101"/>
      <c r="Q259" s="93">
        <f t="shared" si="8"/>
        <v>644674.56000000006</v>
      </c>
      <c r="R259" s="94">
        <f t="shared" si="9"/>
        <v>290.97496796451452</v>
      </c>
    </row>
    <row r="260" spans="1:18" ht="24" customHeight="1" x14ac:dyDescent="0.55000000000000004">
      <c r="A260" s="100">
        <v>6</v>
      </c>
      <c r="B260" s="101" t="s">
        <v>62</v>
      </c>
      <c r="C260" s="101" t="s">
        <v>33</v>
      </c>
      <c r="D260" s="101" t="s">
        <v>111</v>
      </c>
      <c r="E260" s="101" t="s">
        <v>34</v>
      </c>
      <c r="F260" s="101" t="s">
        <v>178</v>
      </c>
      <c r="G260" s="101" t="s">
        <v>882</v>
      </c>
      <c r="H260" s="102">
        <v>3252</v>
      </c>
      <c r="I260" s="100">
        <v>3</v>
      </c>
      <c r="J260" s="103">
        <f>อุดรธานี!F81</f>
        <v>176949.49</v>
      </c>
      <c r="K260" s="104">
        <f>อุดรธานี!AO81</f>
        <v>141217.60999999999</v>
      </c>
      <c r="L260" s="105">
        <f>อุดรธานี!AP81</f>
        <v>674672.31</v>
      </c>
      <c r="M260" s="162">
        <f>อุดรธานี!AQ81</f>
        <v>632587.82999999996</v>
      </c>
      <c r="N260" s="101"/>
      <c r="O260" s="101"/>
      <c r="P260" s="101"/>
      <c r="Q260" s="93">
        <f t="shared" si="8"/>
        <v>42084.480000000098</v>
      </c>
      <c r="R260" s="94">
        <f t="shared" si="9"/>
        <v>207.46380996309964</v>
      </c>
    </row>
    <row r="261" spans="1:18" ht="24" customHeight="1" x14ac:dyDescent="0.55000000000000004">
      <c r="A261" s="100">
        <v>7</v>
      </c>
      <c r="B261" s="101" t="s">
        <v>62</v>
      </c>
      <c r="C261" s="101" t="s">
        <v>33</v>
      </c>
      <c r="D261" s="101" t="s">
        <v>111</v>
      </c>
      <c r="E261" s="101" t="s">
        <v>34</v>
      </c>
      <c r="F261" s="101" t="s">
        <v>178</v>
      </c>
      <c r="G261" s="101" t="s">
        <v>883</v>
      </c>
      <c r="H261" s="102">
        <v>2430</v>
      </c>
      <c r="I261" s="100">
        <v>2</v>
      </c>
      <c r="J261" s="103">
        <f>อุดรธานี!F82</f>
        <v>555718.06000000006</v>
      </c>
      <c r="K261" s="104">
        <f>อุดรธานี!AO82</f>
        <v>776730.63000000012</v>
      </c>
      <c r="L261" s="105">
        <f>อุดรธานี!AP82</f>
        <v>1468761.09</v>
      </c>
      <c r="M261" s="105">
        <f>อุดรธานี!AQ82</f>
        <v>1292674.3599999999</v>
      </c>
      <c r="N261" s="101"/>
      <c r="O261" s="101"/>
      <c r="P261" s="101"/>
      <c r="Q261" s="93">
        <f t="shared" si="8"/>
        <v>176086.73000000021</v>
      </c>
      <c r="R261" s="94">
        <f t="shared" si="9"/>
        <v>604.42843209876548</v>
      </c>
    </row>
    <row r="262" spans="1:18" ht="24" customHeight="1" x14ac:dyDescent="0.55000000000000004">
      <c r="A262" s="100">
        <v>8</v>
      </c>
      <c r="B262" s="101" t="s">
        <v>62</v>
      </c>
      <c r="C262" s="101" t="s">
        <v>33</v>
      </c>
      <c r="D262" s="101" t="s">
        <v>111</v>
      </c>
      <c r="E262" s="101" t="s">
        <v>34</v>
      </c>
      <c r="F262" s="101" t="s">
        <v>178</v>
      </c>
      <c r="G262" s="101" t="s">
        <v>884</v>
      </c>
      <c r="H262" s="102">
        <v>2703</v>
      </c>
      <c r="I262" s="100">
        <v>2</v>
      </c>
      <c r="J262" s="103">
        <f>อุดรธานี!F83</f>
        <v>474477.9</v>
      </c>
      <c r="K262" s="104">
        <f>อุดรธานี!AO83</f>
        <v>236001.46999999997</v>
      </c>
      <c r="L262" s="105">
        <f>อุดรธานี!AP83</f>
        <v>1297459.04</v>
      </c>
      <c r="M262" s="105">
        <f>อุดรธานี!AQ83</f>
        <v>1350535.4700000002</v>
      </c>
      <c r="N262" s="101"/>
      <c r="O262" s="101"/>
      <c r="P262" s="101"/>
      <c r="Q262" s="93">
        <f t="shared" ref="Q262:Q325" si="10">L262-M262</f>
        <v>-53076.430000000168</v>
      </c>
      <c r="R262" s="94">
        <f t="shared" ref="R262:R325" si="11">L262/H262</f>
        <v>480.00704402515726</v>
      </c>
    </row>
    <row r="263" spans="1:18" ht="24" customHeight="1" x14ac:dyDescent="0.55000000000000004">
      <c r="A263" s="100">
        <v>9</v>
      </c>
      <c r="B263" s="101" t="s">
        <v>62</v>
      </c>
      <c r="C263" s="101" t="s">
        <v>33</v>
      </c>
      <c r="D263" s="101" t="s">
        <v>111</v>
      </c>
      <c r="E263" s="101" t="s">
        <v>34</v>
      </c>
      <c r="F263" s="101" t="s">
        <v>178</v>
      </c>
      <c r="G263" s="101" t="s">
        <v>885</v>
      </c>
      <c r="H263" s="102">
        <v>1657</v>
      </c>
      <c r="I263" s="100">
        <v>2</v>
      </c>
      <c r="J263" s="103">
        <f>อุดรธานี!F84</f>
        <v>196187.48</v>
      </c>
      <c r="K263" s="104">
        <f>อุดรธานี!AO84</f>
        <v>197250.71000000002</v>
      </c>
      <c r="L263" s="105">
        <f>อุดรธานี!AP84</f>
        <v>1128325.75</v>
      </c>
      <c r="M263" s="162">
        <f>อุดรธานี!AQ84</f>
        <v>744118.91999999993</v>
      </c>
      <c r="N263" s="101"/>
      <c r="O263" s="101"/>
      <c r="P263" s="101"/>
      <c r="Q263" s="93">
        <f t="shared" si="10"/>
        <v>384206.83000000007</v>
      </c>
      <c r="R263" s="94">
        <f t="shared" si="11"/>
        <v>680.94493059746526</v>
      </c>
    </row>
    <row r="264" spans="1:18" ht="24" customHeight="1" x14ac:dyDescent="0.55000000000000004">
      <c r="A264" s="100">
        <v>10</v>
      </c>
      <c r="B264" s="101" t="s">
        <v>62</v>
      </c>
      <c r="C264" s="101" t="s">
        <v>33</v>
      </c>
      <c r="D264" s="101" t="s">
        <v>111</v>
      </c>
      <c r="E264" s="101" t="s">
        <v>34</v>
      </c>
      <c r="F264" s="101" t="s">
        <v>178</v>
      </c>
      <c r="G264" s="101" t="s">
        <v>886</v>
      </c>
      <c r="H264" s="102">
        <v>2487</v>
      </c>
      <c r="I264" s="100">
        <v>2</v>
      </c>
      <c r="J264" s="103">
        <f>อุดรธานี!F85</f>
        <v>392338.45</v>
      </c>
      <c r="K264" s="104">
        <f>อุดรธานี!AO85</f>
        <v>328572.76</v>
      </c>
      <c r="L264" s="105">
        <f>อุดรธานี!AP85</f>
        <v>916596.34</v>
      </c>
      <c r="M264" s="105">
        <f>อุดรธานี!AQ85</f>
        <v>840981.33</v>
      </c>
      <c r="N264" s="101"/>
      <c r="O264" s="101"/>
      <c r="P264" s="101"/>
      <c r="Q264" s="93">
        <f t="shared" si="10"/>
        <v>75615.010000000009</v>
      </c>
      <c r="R264" s="94">
        <f t="shared" si="11"/>
        <v>368.555022114998</v>
      </c>
    </row>
    <row r="265" spans="1:18" s="112" customFormat="1" ht="24" customHeight="1" x14ac:dyDescent="0.55000000000000004">
      <c r="A265" s="106">
        <v>5</v>
      </c>
      <c r="B265" s="107" t="s">
        <v>62</v>
      </c>
      <c r="C265" s="107"/>
      <c r="D265" s="107"/>
      <c r="E265" s="107" t="s">
        <v>75</v>
      </c>
      <c r="F265" s="107"/>
      <c r="G265" s="107" t="s">
        <v>312</v>
      </c>
      <c r="H265" s="113">
        <f>SUM(H247:H263)</f>
        <v>125078</v>
      </c>
      <c r="I265" s="106"/>
      <c r="J265" s="109">
        <f>SUM(J255:J264)</f>
        <v>4416778.1999999993</v>
      </c>
      <c r="K265" s="109">
        <f>SUM(K255:K264)</f>
        <v>3978904.96</v>
      </c>
      <c r="L265" s="109">
        <f>SUM(L255:L264)</f>
        <v>12455776.699999999</v>
      </c>
      <c r="M265" s="109">
        <f>SUM(M255:M264)</f>
        <v>11324893.91</v>
      </c>
      <c r="N265" s="107">
        <v>9</v>
      </c>
      <c r="O265" s="107">
        <v>9</v>
      </c>
      <c r="P265" s="107">
        <f>N265-O265</f>
        <v>0</v>
      </c>
      <c r="Q265" s="110">
        <f t="shared" si="10"/>
        <v>1130882.7899999991</v>
      </c>
      <c r="R265" s="111">
        <f>L265/H265</f>
        <v>99.58407313836166</v>
      </c>
    </row>
    <row r="266" spans="1:18" ht="24" customHeight="1" x14ac:dyDescent="0.55000000000000004">
      <c r="A266" s="100">
        <v>1</v>
      </c>
      <c r="B266" s="101" t="s">
        <v>62</v>
      </c>
      <c r="C266" s="101" t="s">
        <v>313</v>
      </c>
      <c r="D266" s="101" t="s">
        <v>118</v>
      </c>
      <c r="E266" s="101" t="s">
        <v>44</v>
      </c>
      <c r="F266" s="101" t="s">
        <v>208</v>
      </c>
      <c r="G266" s="101" t="s">
        <v>314</v>
      </c>
      <c r="H266" s="102"/>
      <c r="I266" s="100"/>
      <c r="J266" s="103"/>
      <c r="K266" s="104"/>
      <c r="L266" s="105"/>
      <c r="M266" s="105"/>
      <c r="N266" s="101"/>
      <c r="O266" s="101"/>
      <c r="P266" s="101"/>
    </row>
    <row r="267" spans="1:18" ht="24" customHeight="1" x14ac:dyDescent="0.55000000000000004">
      <c r="A267" s="100">
        <v>2</v>
      </c>
      <c r="B267" s="101" t="s">
        <v>62</v>
      </c>
      <c r="C267" s="101" t="s">
        <v>313</v>
      </c>
      <c r="D267" s="101" t="s">
        <v>118</v>
      </c>
      <c r="E267" s="101" t="s">
        <v>44</v>
      </c>
      <c r="F267" s="101" t="s">
        <v>178</v>
      </c>
      <c r="G267" s="101" t="s">
        <v>887</v>
      </c>
      <c r="H267" s="102">
        <v>3840</v>
      </c>
      <c r="I267" s="100">
        <v>3</v>
      </c>
      <c r="J267" s="103">
        <f>อุดรธานี!F86</f>
        <v>1102307.7</v>
      </c>
      <c r="K267" s="104">
        <f>อุดรธานี!AO86</f>
        <v>1120869.99</v>
      </c>
      <c r="L267" s="105">
        <f>อุดรธานี!AP86</f>
        <v>568545.52</v>
      </c>
      <c r="M267" s="105">
        <f>อุดรธานี!AQ86</f>
        <v>659249.04</v>
      </c>
      <c r="N267" s="101"/>
      <c r="O267" s="101"/>
      <c r="P267" s="101"/>
      <c r="Q267" s="93">
        <f t="shared" si="10"/>
        <v>-90703.520000000019</v>
      </c>
      <c r="R267" s="94">
        <f t="shared" si="11"/>
        <v>148.05872916666667</v>
      </c>
    </row>
    <row r="268" spans="1:18" ht="24" customHeight="1" x14ac:dyDescent="0.55000000000000004">
      <c r="A268" s="100">
        <v>3</v>
      </c>
      <c r="B268" s="101" t="s">
        <v>62</v>
      </c>
      <c r="C268" s="101" t="s">
        <v>313</v>
      </c>
      <c r="D268" s="101" t="s">
        <v>118</v>
      </c>
      <c r="E268" s="101" t="s">
        <v>44</v>
      </c>
      <c r="F268" s="101" t="s">
        <v>178</v>
      </c>
      <c r="G268" s="101" t="s">
        <v>888</v>
      </c>
      <c r="H268" s="102">
        <v>7884</v>
      </c>
      <c r="I268" s="100">
        <v>5</v>
      </c>
      <c r="J268" s="103">
        <f>อุดรธานี!F87</f>
        <v>2716559.53</v>
      </c>
      <c r="K268" s="104">
        <f>อุดรธานี!AO87</f>
        <v>2351624.4</v>
      </c>
      <c r="L268" s="105">
        <f>อุดรธานี!AP87</f>
        <v>1892637.45</v>
      </c>
      <c r="M268" s="105">
        <f>อุดรธานี!AQ87</f>
        <v>2122172.5300000003</v>
      </c>
      <c r="N268" s="101"/>
      <c r="O268" s="101"/>
      <c r="P268" s="101"/>
      <c r="Q268" s="93">
        <f t="shared" si="10"/>
        <v>-229535.08000000031</v>
      </c>
      <c r="R268" s="94">
        <f t="shared" si="11"/>
        <v>240.06055936073059</v>
      </c>
    </row>
    <row r="269" spans="1:18" ht="24" customHeight="1" x14ac:dyDescent="0.55000000000000004">
      <c r="A269" s="100">
        <v>4</v>
      </c>
      <c r="B269" s="101" t="s">
        <v>62</v>
      </c>
      <c r="C269" s="101" t="s">
        <v>313</v>
      </c>
      <c r="D269" s="101" t="s">
        <v>118</v>
      </c>
      <c r="E269" s="101" t="s">
        <v>44</v>
      </c>
      <c r="F269" s="101" t="s">
        <v>178</v>
      </c>
      <c r="G269" s="101" t="s">
        <v>889</v>
      </c>
      <c r="H269" s="102">
        <v>7845</v>
      </c>
      <c r="I269" s="100">
        <v>5</v>
      </c>
      <c r="J269" s="103">
        <f>อุดรธานี!F88</f>
        <v>1820420.82</v>
      </c>
      <c r="K269" s="104">
        <f>อุดรธานี!AO88</f>
        <v>1722076.05</v>
      </c>
      <c r="L269" s="105">
        <f>อุดรธานี!AP88</f>
        <v>1525362.6199999999</v>
      </c>
      <c r="M269" s="105">
        <f>อุดรธานี!AQ88</f>
        <v>1655702.01</v>
      </c>
      <c r="N269" s="101"/>
      <c r="O269" s="101"/>
      <c r="P269" s="101"/>
      <c r="Q269" s="93">
        <f t="shared" si="10"/>
        <v>-130339.39000000013</v>
      </c>
      <c r="R269" s="94">
        <f t="shared" si="11"/>
        <v>194.43755513065645</v>
      </c>
    </row>
    <row r="270" spans="1:18" ht="24" customHeight="1" x14ac:dyDescent="0.55000000000000004">
      <c r="A270" s="100">
        <v>5</v>
      </c>
      <c r="B270" s="101" t="s">
        <v>62</v>
      </c>
      <c r="C270" s="101" t="s">
        <v>313</v>
      </c>
      <c r="D270" s="101" t="s">
        <v>118</v>
      </c>
      <c r="E270" s="101" t="s">
        <v>44</v>
      </c>
      <c r="F270" s="101" t="s">
        <v>178</v>
      </c>
      <c r="G270" s="101" t="s">
        <v>890</v>
      </c>
      <c r="H270" s="102">
        <v>6347</v>
      </c>
      <c r="I270" s="100">
        <v>5</v>
      </c>
      <c r="J270" s="103">
        <f>อุดรธานี!F89</f>
        <v>1834095.72</v>
      </c>
      <c r="K270" s="104">
        <f>อุดรธานี!AO89</f>
        <v>1833356.53</v>
      </c>
      <c r="L270" s="105">
        <f>อุดรธานี!AP89</f>
        <v>1825646.4</v>
      </c>
      <c r="M270" s="105">
        <f>อุดรธานี!AQ89</f>
        <v>1943385.6500000001</v>
      </c>
      <c r="N270" s="101"/>
      <c r="O270" s="101"/>
      <c r="P270" s="101"/>
      <c r="Q270" s="93">
        <f t="shared" si="10"/>
        <v>-117739.25000000023</v>
      </c>
      <c r="R270" s="94">
        <f t="shared" si="11"/>
        <v>287.63926264376869</v>
      </c>
    </row>
    <row r="271" spans="1:18" ht="24" customHeight="1" x14ac:dyDescent="0.55000000000000004">
      <c r="A271" s="100">
        <v>6</v>
      </c>
      <c r="B271" s="101" t="s">
        <v>62</v>
      </c>
      <c r="C271" s="101" t="s">
        <v>313</v>
      </c>
      <c r="D271" s="101" t="s">
        <v>118</v>
      </c>
      <c r="E271" s="101" t="s">
        <v>44</v>
      </c>
      <c r="F271" s="101" t="s">
        <v>178</v>
      </c>
      <c r="G271" s="101" t="s">
        <v>891</v>
      </c>
      <c r="H271" s="102">
        <v>4084</v>
      </c>
      <c r="I271" s="100">
        <v>3</v>
      </c>
      <c r="J271" s="103">
        <f>อุดรธานี!F90</f>
        <v>1104652.73</v>
      </c>
      <c r="K271" s="104">
        <f>อุดรธานี!AO90</f>
        <v>1277818.1299999999</v>
      </c>
      <c r="L271" s="105">
        <f>อุดรธานี!AP90</f>
        <v>851210.42</v>
      </c>
      <c r="M271" s="105">
        <f>อุดรธานี!AQ90</f>
        <v>1070576.8</v>
      </c>
      <c r="N271" s="101"/>
      <c r="O271" s="101"/>
      <c r="P271" s="101"/>
      <c r="Q271" s="93">
        <f t="shared" si="10"/>
        <v>-219366.38</v>
      </c>
      <c r="R271" s="94">
        <f t="shared" si="11"/>
        <v>208.42566601371206</v>
      </c>
    </row>
    <row r="272" spans="1:18" ht="24" customHeight="1" x14ac:dyDescent="0.55000000000000004">
      <c r="A272" s="100">
        <v>7</v>
      </c>
      <c r="B272" s="101" t="s">
        <v>62</v>
      </c>
      <c r="C272" s="101" t="s">
        <v>313</v>
      </c>
      <c r="D272" s="101" t="s">
        <v>118</v>
      </c>
      <c r="E272" s="101" t="s">
        <v>44</v>
      </c>
      <c r="F272" s="101" t="s">
        <v>178</v>
      </c>
      <c r="G272" s="101" t="s">
        <v>892</v>
      </c>
      <c r="H272" s="102">
        <v>8111</v>
      </c>
      <c r="I272" s="100">
        <v>5</v>
      </c>
      <c r="J272" s="103">
        <f>อุดรธานี!F91</f>
        <v>2039669.03</v>
      </c>
      <c r="K272" s="104">
        <f>อุดรธานี!AO91</f>
        <v>1679975.9000000001</v>
      </c>
      <c r="L272" s="105">
        <f>อุดรธานี!AP91</f>
        <v>1981865.8199999998</v>
      </c>
      <c r="M272" s="105">
        <f>อุดรธานี!AQ91</f>
        <v>2019658.9099999997</v>
      </c>
      <c r="N272" s="101"/>
      <c r="O272" s="101"/>
      <c r="P272" s="101"/>
      <c r="Q272" s="93">
        <f t="shared" si="10"/>
        <v>-37793.089999999851</v>
      </c>
      <c r="R272" s="94">
        <f t="shared" si="11"/>
        <v>244.34296880779186</v>
      </c>
    </row>
    <row r="273" spans="1:18" ht="24" customHeight="1" x14ac:dyDescent="0.55000000000000004">
      <c r="A273" s="100">
        <v>8</v>
      </c>
      <c r="B273" s="101" t="s">
        <v>62</v>
      </c>
      <c r="C273" s="101" t="s">
        <v>313</v>
      </c>
      <c r="D273" s="101" t="s">
        <v>118</v>
      </c>
      <c r="E273" s="101" t="s">
        <v>44</v>
      </c>
      <c r="F273" s="101" t="s">
        <v>178</v>
      </c>
      <c r="G273" s="101" t="s">
        <v>893</v>
      </c>
      <c r="H273" s="102">
        <v>4084</v>
      </c>
      <c r="I273" s="100">
        <v>3</v>
      </c>
      <c r="J273" s="103">
        <f>อุดรธานี!F92</f>
        <v>1096231.94</v>
      </c>
      <c r="K273" s="104">
        <f>อุดรธานี!AO92</f>
        <v>953601.79</v>
      </c>
      <c r="L273" s="105">
        <f>อุดรธานี!AP92</f>
        <v>948962.83000000007</v>
      </c>
      <c r="M273" s="105">
        <f>อุดรธานี!AQ92</f>
        <v>1054073.6499999999</v>
      </c>
      <c r="N273" s="101"/>
      <c r="O273" s="101"/>
      <c r="P273" s="101"/>
      <c r="Q273" s="93">
        <f t="shared" si="10"/>
        <v>-105110.81999999983</v>
      </c>
      <c r="R273" s="94">
        <f t="shared" si="11"/>
        <v>232.36112389813908</v>
      </c>
    </row>
    <row r="274" spans="1:18" ht="24" customHeight="1" x14ac:dyDescent="0.55000000000000004">
      <c r="A274" s="100">
        <v>9</v>
      </c>
      <c r="B274" s="101" t="s">
        <v>62</v>
      </c>
      <c r="C274" s="101" t="s">
        <v>313</v>
      </c>
      <c r="D274" s="101" t="s">
        <v>118</v>
      </c>
      <c r="E274" s="101" t="s">
        <v>44</v>
      </c>
      <c r="F274" s="101" t="s">
        <v>178</v>
      </c>
      <c r="G274" s="101" t="s">
        <v>894</v>
      </c>
      <c r="H274" s="102">
        <v>6194</v>
      </c>
      <c r="I274" s="100">
        <v>5</v>
      </c>
      <c r="J274" s="103">
        <f>อุดรธานี!F93</f>
        <v>1382343.03</v>
      </c>
      <c r="K274" s="104">
        <f>อุดรธานี!AO93</f>
        <v>1229741.8599999999</v>
      </c>
      <c r="L274" s="105">
        <f>อุดรธานี!AP93</f>
        <v>1922766.1600000001</v>
      </c>
      <c r="M274" s="105">
        <f>อุดรธานี!AQ93</f>
        <v>2121992.5299999998</v>
      </c>
      <c r="N274" s="101"/>
      <c r="O274" s="101"/>
      <c r="P274" s="101"/>
      <c r="Q274" s="93">
        <f t="shared" si="10"/>
        <v>-199226.36999999965</v>
      </c>
      <c r="R274" s="94">
        <f t="shared" si="11"/>
        <v>310.42398450113018</v>
      </c>
    </row>
    <row r="275" spans="1:18" ht="24" customHeight="1" x14ac:dyDescent="0.55000000000000004">
      <c r="A275" s="100">
        <v>10</v>
      </c>
      <c r="B275" s="101" t="s">
        <v>62</v>
      </c>
      <c r="C275" s="101" t="s">
        <v>313</v>
      </c>
      <c r="D275" s="101" t="s">
        <v>118</v>
      </c>
      <c r="E275" s="101" t="s">
        <v>44</v>
      </c>
      <c r="F275" s="101" t="s">
        <v>178</v>
      </c>
      <c r="G275" s="101" t="s">
        <v>895</v>
      </c>
      <c r="H275" s="102">
        <v>4841</v>
      </c>
      <c r="I275" s="100">
        <v>4</v>
      </c>
      <c r="J275" s="103">
        <f>อุดรธานี!F94</f>
        <v>756414.48</v>
      </c>
      <c r="K275" s="104">
        <f>อุดรธานี!AO94</f>
        <v>539715.94999999995</v>
      </c>
      <c r="L275" s="105">
        <f>อุดรธานี!AP94</f>
        <v>1742369.63</v>
      </c>
      <c r="M275" s="105">
        <f>อุดรธานี!AQ94</f>
        <v>1908869.95</v>
      </c>
      <c r="N275" s="101"/>
      <c r="O275" s="101"/>
      <c r="P275" s="101"/>
      <c r="Q275" s="93">
        <f t="shared" si="10"/>
        <v>-166500.32000000007</v>
      </c>
      <c r="R275" s="94">
        <f t="shared" si="11"/>
        <v>359.91936170212762</v>
      </c>
    </row>
    <row r="276" spans="1:18" ht="24" customHeight="1" x14ac:dyDescent="0.55000000000000004">
      <c r="A276" s="100">
        <v>11</v>
      </c>
      <c r="B276" s="101" t="s">
        <v>62</v>
      </c>
      <c r="C276" s="101" t="s">
        <v>313</v>
      </c>
      <c r="D276" s="101" t="s">
        <v>118</v>
      </c>
      <c r="E276" s="101" t="s">
        <v>44</v>
      </c>
      <c r="F276" s="101" t="s">
        <v>178</v>
      </c>
      <c r="G276" s="101" t="s">
        <v>896</v>
      </c>
      <c r="H276" s="102">
        <v>6531</v>
      </c>
      <c r="I276" s="100">
        <v>5</v>
      </c>
      <c r="J276" s="103">
        <f>อุดรธานี!F95</f>
        <v>752860.43</v>
      </c>
      <c r="K276" s="104">
        <f>อุดรธานี!AO95</f>
        <v>714558.60000000009</v>
      </c>
      <c r="L276" s="105">
        <f>อุดรธานี!AP95</f>
        <v>1567184.85</v>
      </c>
      <c r="M276" s="105">
        <f>อุดรธานี!AQ95</f>
        <v>1743714.0299999998</v>
      </c>
      <c r="N276" s="101"/>
      <c r="O276" s="101"/>
      <c r="P276" s="101"/>
      <c r="Q276" s="93">
        <f t="shared" si="10"/>
        <v>-176529.1799999997</v>
      </c>
      <c r="R276" s="94">
        <f t="shared" si="11"/>
        <v>239.96093247588425</v>
      </c>
    </row>
    <row r="277" spans="1:18" ht="24" customHeight="1" x14ac:dyDescent="0.55000000000000004">
      <c r="A277" s="100">
        <v>12</v>
      </c>
      <c r="B277" s="101" t="s">
        <v>62</v>
      </c>
      <c r="C277" s="101" t="s">
        <v>313</v>
      </c>
      <c r="D277" s="101" t="s">
        <v>118</v>
      </c>
      <c r="E277" s="101" t="s">
        <v>44</v>
      </c>
      <c r="F277" s="101" t="s">
        <v>178</v>
      </c>
      <c r="G277" s="101" t="s">
        <v>897</v>
      </c>
      <c r="H277" s="102">
        <v>4091</v>
      </c>
      <c r="I277" s="100">
        <v>3</v>
      </c>
      <c r="J277" s="103">
        <f>อุดรธานี!F96</f>
        <v>909805.48</v>
      </c>
      <c r="K277" s="104">
        <f>อุดรธานี!AO96</f>
        <v>893232.95</v>
      </c>
      <c r="L277" s="105">
        <f>อุดรธานี!AP96</f>
        <v>1054309.7</v>
      </c>
      <c r="M277" s="105">
        <f>อุดรธานี!AQ96</f>
        <v>1085705.99</v>
      </c>
      <c r="N277" s="101"/>
      <c r="O277" s="101"/>
      <c r="P277" s="101"/>
      <c r="Q277" s="93">
        <f t="shared" si="10"/>
        <v>-31396.290000000037</v>
      </c>
      <c r="R277" s="94">
        <f t="shared" si="11"/>
        <v>257.71442190173553</v>
      </c>
    </row>
    <row r="278" spans="1:18" ht="24" customHeight="1" x14ac:dyDescent="0.55000000000000004">
      <c r="A278" s="100">
        <v>13</v>
      </c>
      <c r="B278" s="101" t="s">
        <v>62</v>
      </c>
      <c r="C278" s="101" t="s">
        <v>313</v>
      </c>
      <c r="D278" s="101" t="s">
        <v>118</v>
      </c>
      <c r="E278" s="101" t="s">
        <v>44</v>
      </c>
      <c r="F278" s="101" t="s">
        <v>178</v>
      </c>
      <c r="G278" s="101" t="s">
        <v>898</v>
      </c>
      <c r="H278" s="102">
        <v>5373</v>
      </c>
      <c r="I278" s="100">
        <v>4</v>
      </c>
      <c r="J278" s="103">
        <f>อุดรธานี!F97</f>
        <v>786482.34</v>
      </c>
      <c r="K278" s="104">
        <f>อุดรธานี!AO97</f>
        <v>647475.31000000006</v>
      </c>
      <c r="L278" s="105">
        <f>อุดรธานี!AP97</f>
        <v>1620181.8</v>
      </c>
      <c r="M278" s="105">
        <f>อุดรธานี!AQ97</f>
        <v>1517428.95</v>
      </c>
      <c r="N278" s="101"/>
      <c r="O278" s="101"/>
      <c r="P278" s="101"/>
      <c r="Q278" s="93">
        <f t="shared" si="10"/>
        <v>102752.85000000009</v>
      </c>
      <c r="R278" s="94">
        <f t="shared" si="11"/>
        <v>301.54137353433839</v>
      </c>
    </row>
    <row r="279" spans="1:18" ht="24" customHeight="1" x14ac:dyDescent="0.55000000000000004">
      <c r="A279" s="100">
        <v>14</v>
      </c>
      <c r="B279" s="101" t="s">
        <v>62</v>
      </c>
      <c r="C279" s="101" t="s">
        <v>313</v>
      </c>
      <c r="D279" s="101" t="s">
        <v>118</v>
      </c>
      <c r="E279" s="101" t="s">
        <v>44</v>
      </c>
      <c r="F279" s="101" t="s">
        <v>178</v>
      </c>
      <c r="G279" s="101" t="s">
        <v>899</v>
      </c>
      <c r="H279" s="102">
        <v>4225</v>
      </c>
      <c r="I279" s="100">
        <v>3</v>
      </c>
      <c r="J279" s="103">
        <f>อุดรธานี!F98</f>
        <v>804321.46</v>
      </c>
      <c r="K279" s="104">
        <f>อุดรธานี!AO98</f>
        <v>831707.25999999989</v>
      </c>
      <c r="L279" s="105">
        <f>อุดรธานี!AP98</f>
        <v>1343089.08</v>
      </c>
      <c r="M279" s="105">
        <f>อุดรธานี!AQ98</f>
        <v>1564376.53</v>
      </c>
      <c r="N279" s="101"/>
      <c r="O279" s="101"/>
      <c r="P279" s="101"/>
      <c r="Q279" s="93">
        <f t="shared" si="10"/>
        <v>-221287.44999999995</v>
      </c>
      <c r="R279" s="94">
        <f t="shared" si="11"/>
        <v>317.89090650887573</v>
      </c>
    </row>
    <row r="280" spans="1:18" ht="24" customHeight="1" x14ac:dyDescent="0.55000000000000004">
      <c r="A280" s="100">
        <v>15</v>
      </c>
      <c r="B280" s="101" t="s">
        <v>62</v>
      </c>
      <c r="C280" s="101" t="s">
        <v>313</v>
      </c>
      <c r="D280" s="101" t="s">
        <v>118</v>
      </c>
      <c r="E280" s="101" t="s">
        <v>44</v>
      </c>
      <c r="F280" s="101" t="s">
        <v>178</v>
      </c>
      <c r="G280" s="101" t="s">
        <v>900</v>
      </c>
      <c r="H280" s="102">
        <v>3361</v>
      </c>
      <c r="I280" s="100">
        <v>3</v>
      </c>
      <c r="J280" s="103">
        <f>อุดรธานี!F99</f>
        <v>759608.1</v>
      </c>
      <c r="K280" s="104">
        <f>อุดรธานี!AO99</f>
        <v>524847.65999999992</v>
      </c>
      <c r="L280" s="105">
        <f>อุดรธานี!AP99</f>
        <v>937562.98</v>
      </c>
      <c r="M280" s="105">
        <f>อุดรธานี!AQ99</f>
        <v>1112875.82</v>
      </c>
      <c r="N280" s="101"/>
      <c r="O280" s="101"/>
      <c r="P280" s="101"/>
      <c r="Q280" s="93">
        <f t="shared" si="10"/>
        <v>-175312.84000000008</v>
      </c>
      <c r="R280" s="94">
        <f t="shared" si="11"/>
        <v>278.95357929187742</v>
      </c>
    </row>
    <row r="281" spans="1:18" s="112" customFormat="1" ht="24" customHeight="1" x14ac:dyDescent="0.55000000000000004">
      <c r="A281" s="106">
        <v>6</v>
      </c>
      <c r="B281" s="107" t="s">
        <v>62</v>
      </c>
      <c r="C281" s="107"/>
      <c r="D281" s="107"/>
      <c r="E281" s="107" t="s">
        <v>75</v>
      </c>
      <c r="F281" s="107"/>
      <c r="G281" s="107" t="s">
        <v>315</v>
      </c>
      <c r="H281" s="113">
        <f>SUM(H266:H280)</f>
        <v>76811</v>
      </c>
      <c r="I281" s="106"/>
      <c r="J281" s="109">
        <f>SUM(J266:J280)</f>
        <v>17865772.789999999</v>
      </c>
      <c r="K281" s="109">
        <f>SUM(K266:K280)</f>
        <v>16320602.379999997</v>
      </c>
      <c r="L281" s="109">
        <f>SUM(L266:L280)</f>
        <v>19781695.260000002</v>
      </c>
      <c r="M281" s="109">
        <f>SUM(M266:M280)</f>
        <v>21579782.389999997</v>
      </c>
      <c r="N281" s="107">
        <v>14</v>
      </c>
      <c r="O281" s="107">
        <v>14</v>
      </c>
      <c r="P281" s="107">
        <f>N281-O281</f>
        <v>0</v>
      </c>
      <c r="Q281" s="110">
        <f t="shared" si="10"/>
        <v>-1798087.1299999952</v>
      </c>
      <c r="R281" s="111">
        <f>L281/H281</f>
        <v>257.53727018265613</v>
      </c>
    </row>
    <row r="282" spans="1:18" ht="24" customHeight="1" x14ac:dyDescent="0.55000000000000004">
      <c r="A282" s="100">
        <v>1</v>
      </c>
      <c r="B282" s="101" t="s">
        <v>62</v>
      </c>
      <c r="C282" s="101" t="s">
        <v>316</v>
      </c>
      <c r="D282" s="101" t="s">
        <v>124</v>
      </c>
      <c r="E282" s="101" t="s">
        <v>45</v>
      </c>
      <c r="F282" s="101" t="s">
        <v>208</v>
      </c>
      <c r="G282" s="101" t="s">
        <v>317</v>
      </c>
      <c r="H282" s="102"/>
      <c r="I282" s="100"/>
      <c r="J282" s="103"/>
      <c r="K282" s="104"/>
      <c r="L282" s="105"/>
      <c r="M282" s="105"/>
      <c r="N282" s="101"/>
      <c r="O282" s="101"/>
      <c r="P282" s="101"/>
    </row>
    <row r="283" spans="1:18" ht="24" customHeight="1" x14ac:dyDescent="0.55000000000000004">
      <c r="A283" s="100">
        <v>2</v>
      </c>
      <c r="B283" s="101" t="s">
        <v>62</v>
      </c>
      <c r="C283" s="101" t="s">
        <v>316</v>
      </c>
      <c r="D283" s="101" t="s">
        <v>124</v>
      </c>
      <c r="E283" s="101" t="s">
        <v>45</v>
      </c>
      <c r="F283" s="101" t="s">
        <v>178</v>
      </c>
      <c r="G283" s="101" t="s">
        <v>901</v>
      </c>
      <c r="H283" s="102">
        <v>2519</v>
      </c>
      <c r="I283" s="100">
        <v>2</v>
      </c>
      <c r="J283" s="103">
        <f>อุดรธานี!F100</f>
        <v>395189.38</v>
      </c>
      <c r="K283" s="104">
        <f>อุดรธานี!AO100</f>
        <v>516832.08999999997</v>
      </c>
      <c r="L283" s="105">
        <f>อุดรธานี!AP100</f>
        <v>962711.39</v>
      </c>
      <c r="M283" s="105">
        <f>อุดรธานี!AQ100</f>
        <v>957151.61</v>
      </c>
      <c r="N283" s="101"/>
      <c r="O283" s="101"/>
      <c r="P283" s="101"/>
      <c r="Q283" s="93">
        <f t="shared" si="10"/>
        <v>5559.7800000000279</v>
      </c>
      <c r="R283" s="94">
        <f t="shared" si="11"/>
        <v>382.1799880905121</v>
      </c>
    </row>
    <row r="284" spans="1:18" ht="24" customHeight="1" x14ac:dyDescent="0.55000000000000004">
      <c r="A284" s="100">
        <v>3</v>
      </c>
      <c r="B284" s="101" t="s">
        <v>62</v>
      </c>
      <c r="C284" s="101" t="s">
        <v>316</v>
      </c>
      <c r="D284" s="101" t="s">
        <v>124</v>
      </c>
      <c r="E284" s="101" t="s">
        <v>45</v>
      </c>
      <c r="F284" s="101" t="s">
        <v>178</v>
      </c>
      <c r="G284" s="101" t="s">
        <v>902</v>
      </c>
      <c r="H284" s="102">
        <v>5267</v>
      </c>
      <c r="I284" s="100">
        <v>4</v>
      </c>
      <c r="J284" s="103">
        <f>อุดรธานี!F101</f>
        <v>714034.21</v>
      </c>
      <c r="K284" s="104">
        <f>อุดรธานี!AO101</f>
        <v>725932.33</v>
      </c>
      <c r="L284" s="105">
        <f>อุดรธานี!AP101</f>
        <v>1250454.8500000001</v>
      </c>
      <c r="M284" s="105">
        <f>อุดรธานี!AQ101</f>
        <v>1301800.4099999999</v>
      </c>
      <c r="N284" s="101"/>
      <c r="O284" s="101"/>
      <c r="P284" s="101"/>
      <c r="Q284" s="93">
        <f t="shared" si="10"/>
        <v>-51345.559999999823</v>
      </c>
      <c r="R284" s="94">
        <f t="shared" si="11"/>
        <v>237.4131099297513</v>
      </c>
    </row>
    <row r="285" spans="1:18" ht="24" customHeight="1" x14ac:dyDescent="0.55000000000000004">
      <c r="A285" s="100">
        <v>4</v>
      </c>
      <c r="B285" s="101" t="s">
        <v>62</v>
      </c>
      <c r="C285" s="101" t="s">
        <v>316</v>
      </c>
      <c r="D285" s="101" t="s">
        <v>124</v>
      </c>
      <c r="E285" s="101" t="s">
        <v>45</v>
      </c>
      <c r="F285" s="101" t="s">
        <v>178</v>
      </c>
      <c r="G285" s="101" t="s">
        <v>903</v>
      </c>
      <c r="H285" s="102">
        <v>2857</v>
      </c>
      <c r="I285" s="100">
        <v>2</v>
      </c>
      <c r="J285" s="103">
        <f>อุดรธานี!F102</f>
        <v>350921.03</v>
      </c>
      <c r="K285" s="104">
        <f>อุดรธานี!AO102</f>
        <v>371260.63</v>
      </c>
      <c r="L285" s="105">
        <f>อุดรธานี!AP102</f>
        <v>1086654.2</v>
      </c>
      <c r="M285" s="105">
        <f>อุดรธานี!AQ102</f>
        <v>985499.49</v>
      </c>
      <c r="N285" s="101"/>
      <c r="O285" s="101"/>
      <c r="P285" s="101"/>
      <c r="Q285" s="93">
        <f t="shared" si="10"/>
        <v>101154.70999999996</v>
      </c>
      <c r="R285" s="94">
        <f t="shared" si="11"/>
        <v>380.34798739936997</v>
      </c>
    </row>
    <row r="286" spans="1:18" ht="24" customHeight="1" x14ac:dyDescent="0.55000000000000004">
      <c r="A286" s="100">
        <v>5</v>
      </c>
      <c r="B286" s="101" t="s">
        <v>62</v>
      </c>
      <c r="C286" s="101" t="s">
        <v>316</v>
      </c>
      <c r="D286" s="101" t="s">
        <v>124</v>
      </c>
      <c r="E286" s="101" t="s">
        <v>45</v>
      </c>
      <c r="F286" s="101" t="s">
        <v>178</v>
      </c>
      <c r="G286" s="101" t="s">
        <v>904</v>
      </c>
      <c r="H286" s="102">
        <v>3224</v>
      </c>
      <c r="I286" s="100">
        <v>3</v>
      </c>
      <c r="J286" s="103">
        <f>อุดรธานี!F103</f>
        <v>423499.46</v>
      </c>
      <c r="K286" s="104">
        <f>อุดรธานี!AO103</f>
        <v>358473.03</v>
      </c>
      <c r="L286" s="105">
        <f>อุดรธานี!AP103</f>
        <v>843424.52</v>
      </c>
      <c r="M286" s="105">
        <f>อุดรธานี!AQ103</f>
        <v>938543.16999999993</v>
      </c>
      <c r="N286" s="101"/>
      <c r="O286" s="101"/>
      <c r="P286" s="101"/>
      <c r="Q286" s="93">
        <f t="shared" si="10"/>
        <v>-95118.649999999907</v>
      </c>
      <c r="R286" s="94">
        <f t="shared" si="11"/>
        <v>261.60810173697269</v>
      </c>
    </row>
    <row r="287" spans="1:18" ht="24" customHeight="1" x14ac:dyDescent="0.55000000000000004">
      <c r="A287" s="100">
        <v>6</v>
      </c>
      <c r="B287" s="101" t="s">
        <v>62</v>
      </c>
      <c r="C287" s="101" t="s">
        <v>316</v>
      </c>
      <c r="D287" s="101" t="s">
        <v>124</v>
      </c>
      <c r="E287" s="101" t="s">
        <v>45</v>
      </c>
      <c r="F287" s="101" t="s">
        <v>178</v>
      </c>
      <c r="G287" s="101" t="s">
        <v>905</v>
      </c>
      <c r="H287" s="102">
        <v>1708</v>
      </c>
      <c r="I287" s="100">
        <v>2</v>
      </c>
      <c r="J287" s="103">
        <f>อุดรธานี!F104</f>
        <v>242998.72</v>
      </c>
      <c r="K287" s="104">
        <f>อุดรธานี!AO104</f>
        <v>224793.51</v>
      </c>
      <c r="L287" s="105">
        <f>อุดรธานี!AP104</f>
        <v>829988.28</v>
      </c>
      <c r="M287" s="105">
        <f>อุดรธานี!AQ104</f>
        <v>714741.91999999993</v>
      </c>
      <c r="N287" s="101"/>
      <c r="O287" s="101"/>
      <c r="P287" s="101"/>
      <c r="Q287" s="93">
        <f t="shared" si="10"/>
        <v>115246.3600000001</v>
      </c>
      <c r="R287" s="94">
        <f t="shared" si="11"/>
        <v>485.94161592505856</v>
      </c>
    </row>
    <row r="288" spans="1:18" ht="24" customHeight="1" x14ac:dyDescent="0.55000000000000004">
      <c r="A288" s="100">
        <v>7</v>
      </c>
      <c r="B288" s="101" t="s">
        <v>62</v>
      </c>
      <c r="C288" s="101" t="s">
        <v>316</v>
      </c>
      <c r="D288" s="101" t="s">
        <v>124</v>
      </c>
      <c r="E288" s="101" t="s">
        <v>45</v>
      </c>
      <c r="F288" s="101" t="s">
        <v>178</v>
      </c>
      <c r="G288" s="101" t="s">
        <v>906</v>
      </c>
      <c r="H288" s="102">
        <v>2127</v>
      </c>
      <c r="I288" s="100">
        <v>2</v>
      </c>
      <c r="J288" s="103">
        <f>อุดรธานี!F105</f>
        <v>247216.75</v>
      </c>
      <c r="K288" s="104">
        <f>อุดรธานี!AO105</f>
        <v>203401.94</v>
      </c>
      <c r="L288" s="105">
        <f>อุดรธานี!AP105</f>
        <v>1167054.97</v>
      </c>
      <c r="M288" s="105">
        <f>อุดรธานี!AQ105</f>
        <v>1234977.32</v>
      </c>
      <c r="N288" s="101"/>
      <c r="O288" s="101"/>
      <c r="P288" s="101"/>
      <c r="Q288" s="93">
        <f t="shared" si="10"/>
        <v>-67922.350000000093</v>
      </c>
      <c r="R288" s="94">
        <f t="shared" si="11"/>
        <v>548.68592853784673</v>
      </c>
    </row>
    <row r="289" spans="1:18" s="112" customFormat="1" ht="24" customHeight="1" x14ac:dyDescent="0.55000000000000004">
      <c r="A289" s="106">
        <v>7</v>
      </c>
      <c r="B289" s="107" t="s">
        <v>62</v>
      </c>
      <c r="C289" s="107"/>
      <c r="D289" s="107"/>
      <c r="E289" s="107" t="s">
        <v>75</v>
      </c>
      <c r="F289" s="107"/>
      <c r="G289" s="107" t="s">
        <v>318</v>
      </c>
      <c r="H289" s="113">
        <f>SUM(H282:H288)</f>
        <v>17702</v>
      </c>
      <c r="I289" s="106"/>
      <c r="J289" s="109">
        <f>SUM(J282:J288)</f>
        <v>2373859.5499999998</v>
      </c>
      <c r="K289" s="109">
        <f>SUM(K282:K288)</f>
        <v>2400693.5299999998</v>
      </c>
      <c r="L289" s="109">
        <f>SUM(L282:L288)</f>
        <v>6140288.21</v>
      </c>
      <c r="M289" s="109">
        <f>SUM(M282:M288)</f>
        <v>6132713.9199999999</v>
      </c>
      <c r="N289" s="107">
        <v>6</v>
      </c>
      <c r="O289" s="107">
        <v>6</v>
      </c>
      <c r="P289" s="107">
        <f>N289-O289</f>
        <v>0</v>
      </c>
      <c r="Q289" s="110">
        <f t="shared" si="10"/>
        <v>7574.2900000000373</v>
      </c>
      <c r="R289" s="111">
        <f>L289/H289</f>
        <v>346.86974409671222</v>
      </c>
    </row>
    <row r="290" spans="1:18" ht="24" customHeight="1" x14ac:dyDescent="0.55000000000000004">
      <c r="A290" s="100">
        <v>1</v>
      </c>
      <c r="B290" s="101" t="s">
        <v>62</v>
      </c>
      <c r="C290" s="101" t="s">
        <v>35</v>
      </c>
      <c r="D290" s="101" t="s">
        <v>129</v>
      </c>
      <c r="E290" s="101" t="s">
        <v>36</v>
      </c>
      <c r="F290" s="101" t="s">
        <v>208</v>
      </c>
      <c r="G290" s="101" t="s">
        <v>319</v>
      </c>
      <c r="H290" s="102"/>
      <c r="I290" s="100"/>
      <c r="J290" s="103"/>
      <c r="K290" s="104"/>
      <c r="L290" s="105"/>
      <c r="M290" s="105"/>
      <c r="N290" s="101"/>
      <c r="O290" s="101"/>
      <c r="P290" s="101"/>
    </row>
    <row r="291" spans="1:18" ht="24" customHeight="1" x14ac:dyDescent="0.55000000000000004">
      <c r="A291" s="100">
        <v>2</v>
      </c>
      <c r="B291" s="101" t="s">
        <v>62</v>
      </c>
      <c r="C291" s="101" t="s">
        <v>35</v>
      </c>
      <c r="D291" s="101" t="s">
        <v>129</v>
      </c>
      <c r="E291" s="101" t="s">
        <v>36</v>
      </c>
      <c r="F291" s="101" t="s">
        <v>178</v>
      </c>
      <c r="G291" s="101" t="s">
        <v>907</v>
      </c>
      <c r="H291" s="102">
        <v>2572</v>
      </c>
      <c r="I291" s="100">
        <v>2</v>
      </c>
      <c r="J291" s="103">
        <f>อุดรธานี!F106</f>
        <v>294647.78999999998</v>
      </c>
      <c r="K291" s="104">
        <f>อุดรธานี!AO106</f>
        <v>255024.90999999997</v>
      </c>
      <c r="L291" s="105">
        <f>อุดรธานี!AP106</f>
        <v>1021844.75</v>
      </c>
      <c r="M291" s="105">
        <f>อุดรธานี!AQ106</f>
        <v>1121353.1900000002</v>
      </c>
      <c r="N291" s="101"/>
      <c r="O291" s="101"/>
      <c r="P291" s="101"/>
      <c r="Q291" s="93">
        <f t="shared" si="10"/>
        <v>-99508.440000000177</v>
      </c>
      <c r="R291" s="94">
        <f t="shared" si="11"/>
        <v>397.29578149300153</v>
      </c>
    </row>
    <row r="292" spans="1:18" ht="24" customHeight="1" x14ac:dyDescent="0.55000000000000004">
      <c r="A292" s="100">
        <v>3</v>
      </c>
      <c r="B292" s="101" t="s">
        <v>62</v>
      </c>
      <c r="C292" s="101" t="s">
        <v>35</v>
      </c>
      <c r="D292" s="101" t="s">
        <v>129</v>
      </c>
      <c r="E292" s="101" t="s">
        <v>36</v>
      </c>
      <c r="F292" s="101" t="s">
        <v>178</v>
      </c>
      <c r="G292" s="101" t="s">
        <v>908</v>
      </c>
      <c r="H292" s="102">
        <v>7137</v>
      </c>
      <c r="I292" s="100">
        <v>5</v>
      </c>
      <c r="J292" s="103">
        <f>อุดรธานี!F107</f>
        <v>692296.53</v>
      </c>
      <c r="K292" s="104">
        <f>อุดรธานี!AO107</f>
        <v>236528.04000000004</v>
      </c>
      <c r="L292" s="105">
        <f>อุดรธานี!AP107</f>
        <v>1971623.11</v>
      </c>
      <c r="M292" s="105">
        <f>อุดรธานี!AQ107</f>
        <v>2336098.4400000004</v>
      </c>
      <c r="N292" s="101"/>
      <c r="O292" s="101"/>
      <c r="P292" s="101"/>
      <c r="Q292" s="93">
        <f t="shared" si="10"/>
        <v>-364475.33000000031</v>
      </c>
      <c r="R292" s="94">
        <f t="shared" si="11"/>
        <v>276.25376348605857</v>
      </c>
    </row>
    <row r="293" spans="1:18" x14ac:dyDescent="0.55000000000000004">
      <c r="A293" s="100">
        <v>4</v>
      </c>
      <c r="B293" s="101" t="s">
        <v>62</v>
      </c>
      <c r="C293" s="101" t="s">
        <v>35</v>
      </c>
      <c r="D293" s="101" t="s">
        <v>129</v>
      </c>
      <c r="E293" s="101" t="s">
        <v>36</v>
      </c>
      <c r="F293" s="101" t="s">
        <v>178</v>
      </c>
      <c r="G293" s="101" t="s">
        <v>909</v>
      </c>
      <c r="H293" s="102">
        <v>6162</v>
      </c>
      <c r="I293" s="100">
        <v>5</v>
      </c>
      <c r="J293" s="103">
        <f>อุดรธานี!F108</f>
        <v>67777.899999999994</v>
      </c>
      <c r="K293" s="104">
        <f>อุดรธานี!AO108</f>
        <v>-63726.869999999995</v>
      </c>
      <c r="L293" s="105">
        <f>อุดรธานี!AP108</f>
        <v>1921452.81</v>
      </c>
      <c r="M293" s="105">
        <f>อุดรธานี!AQ108</f>
        <v>2170485.5699999998</v>
      </c>
      <c r="N293" s="101"/>
      <c r="O293" s="101"/>
      <c r="P293" s="101"/>
      <c r="Q293" s="93">
        <f t="shared" si="10"/>
        <v>-249032.75999999978</v>
      </c>
      <c r="R293" s="94">
        <f t="shared" si="11"/>
        <v>311.82291626095423</v>
      </c>
    </row>
    <row r="294" spans="1:18" ht="24" customHeight="1" x14ac:dyDescent="0.55000000000000004">
      <c r="A294" s="100">
        <v>5</v>
      </c>
      <c r="B294" s="101" t="s">
        <v>62</v>
      </c>
      <c r="C294" s="101" t="s">
        <v>35</v>
      </c>
      <c r="D294" s="101" t="s">
        <v>129</v>
      </c>
      <c r="E294" s="101" t="s">
        <v>36</v>
      </c>
      <c r="F294" s="101" t="s">
        <v>178</v>
      </c>
      <c r="G294" s="101" t="s">
        <v>910</v>
      </c>
      <c r="H294" s="102">
        <v>5550</v>
      </c>
      <c r="I294" s="100">
        <v>4</v>
      </c>
      <c r="J294" s="103">
        <f>อุดรธานี!F109</f>
        <v>632205.09</v>
      </c>
      <c r="K294" s="104">
        <f>อุดรธานี!AO109</f>
        <v>283403.8</v>
      </c>
      <c r="L294" s="105">
        <f>อุดรธานี!AP109</f>
        <v>1688162.44</v>
      </c>
      <c r="M294" s="105">
        <f>อุดรธานี!AQ109</f>
        <v>1539704.95</v>
      </c>
      <c r="N294" s="101"/>
      <c r="O294" s="101"/>
      <c r="P294" s="101"/>
      <c r="Q294" s="93">
        <f t="shared" si="10"/>
        <v>148457.49</v>
      </c>
      <c r="R294" s="94">
        <f t="shared" si="11"/>
        <v>304.17341261261259</v>
      </c>
    </row>
    <row r="295" spans="1:18" s="112" customFormat="1" ht="24" customHeight="1" x14ac:dyDescent="0.55000000000000004">
      <c r="A295" s="106">
        <v>8</v>
      </c>
      <c r="B295" s="107" t="s">
        <v>62</v>
      </c>
      <c r="C295" s="107"/>
      <c r="D295" s="107"/>
      <c r="E295" s="107" t="s">
        <v>75</v>
      </c>
      <c r="F295" s="107"/>
      <c r="G295" s="107" t="s">
        <v>320</v>
      </c>
      <c r="H295" s="113">
        <f>SUM(H290:H294)</f>
        <v>21421</v>
      </c>
      <c r="I295" s="106"/>
      <c r="J295" s="109">
        <f>SUM(J290:J294)</f>
        <v>1686927.31</v>
      </c>
      <c r="K295" s="109">
        <f>SUM(K290:K294)</f>
        <v>711229.88</v>
      </c>
      <c r="L295" s="109">
        <f>SUM(L290:L294)</f>
        <v>6603083.1099999994</v>
      </c>
      <c r="M295" s="109">
        <f>SUM(M290:M294)</f>
        <v>7167642.1500000013</v>
      </c>
      <c r="N295" s="107">
        <v>4</v>
      </c>
      <c r="O295" s="107">
        <v>4</v>
      </c>
      <c r="P295" s="107">
        <f>N295-O295</f>
        <v>0</v>
      </c>
      <c r="Q295" s="110">
        <f t="shared" si="10"/>
        <v>-564559.0400000019</v>
      </c>
      <c r="R295" s="111">
        <f>L295/H295</f>
        <v>308.25279445404038</v>
      </c>
    </row>
    <row r="296" spans="1:18" ht="24" customHeight="1" x14ac:dyDescent="0.55000000000000004">
      <c r="A296" s="100">
        <v>1</v>
      </c>
      <c r="B296" s="101" t="s">
        <v>62</v>
      </c>
      <c r="C296" s="101" t="s">
        <v>321</v>
      </c>
      <c r="D296" s="101" t="s">
        <v>133</v>
      </c>
      <c r="E296" s="101" t="s">
        <v>46</v>
      </c>
      <c r="F296" s="101" t="s">
        <v>208</v>
      </c>
      <c r="G296" s="101" t="s">
        <v>322</v>
      </c>
      <c r="H296" s="102"/>
      <c r="I296" s="100"/>
      <c r="J296" s="103"/>
      <c r="K296" s="104"/>
      <c r="L296" s="105"/>
      <c r="M296" s="105"/>
      <c r="N296" s="101"/>
      <c r="O296" s="101"/>
      <c r="P296" s="101"/>
    </row>
    <row r="297" spans="1:18" ht="24" customHeight="1" x14ac:dyDescent="0.55000000000000004">
      <c r="A297" s="100">
        <v>2</v>
      </c>
      <c r="B297" s="101" t="s">
        <v>62</v>
      </c>
      <c r="C297" s="101" t="s">
        <v>321</v>
      </c>
      <c r="D297" s="101" t="s">
        <v>133</v>
      </c>
      <c r="E297" s="101" t="s">
        <v>46</v>
      </c>
      <c r="F297" s="101" t="s">
        <v>178</v>
      </c>
      <c r="G297" s="101" t="s">
        <v>911</v>
      </c>
      <c r="H297" s="102">
        <v>3386</v>
      </c>
      <c r="I297" s="100">
        <v>3</v>
      </c>
      <c r="J297" s="103">
        <f>อุดรธานี!F110</f>
        <v>265144.15999999997</v>
      </c>
      <c r="K297" s="104">
        <f>อุดรธานี!AO110</f>
        <v>365508.73</v>
      </c>
      <c r="L297" s="105">
        <f>อุดรธานี!AP110</f>
        <v>866114.88</v>
      </c>
      <c r="M297" s="105">
        <f>อุดรธานี!AQ110</f>
        <v>1161202.19</v>
      </c>
      <c r="N297" s="101"/>
      <c r="O297" s="101"/>
      <c r="P297" s="101"/>
      <c r="Q297" s="93">
        <f t="shared" si="10"/>
        <v>-295087.30999999994</v>
      </c>
      <c r="R297" s="94">
        <f t="shared" si="11"/>
        <v>255.79293561724748</v>
      </c>
    </row>
    <row r="298" spans="1:18" ht="24" customHeight="1" x14ac:dyDescent="0.55000000000000004">
      <c r="A298" s="100">
        <v>3</v>
      </c>
      <c r="B298" s="101" t="s">
        <v>62</v>
      </c>
      <c r="C298" s="101" t="s">
        <v>321</v>
      </c>
      <c r="D298" s="101" t="s">
        <v>133</v>
      </c>
      <c r="E298" s="101" t="s">
        <v>46</v>
      </c>
      <c r="F298" s="101" t="s">
        <v>178</v>
      </c>
      <c r="G298" s="101" t="s">
        <v>912</v>
      </c>
      <c r="H298" s="102">
        <v>2993</v>
      </c>
      <c r="I298" s="100">
        <v>2</v>
      </c>
      <c r="J298" s="103">
        <f>อุดรธานี!F111</f>
        <v>88967.97</v>
      </c>
      <c r="K298" s="104">
        <f>อุดรธานี!AO111</f>
        <v>174083.03</v>
      </c>
      <c r="L298" s="105">
        <f>อุดรธานี!AP111</f>
        <v>1293620.53</v>
      </c>
      <c r="M298" s="105">
        <f>อุดรธานี!AQ111</f>
        <v>1386401.67</v>
      </c>
      <c r="N298" s="101"/>
      <c r="O298" s="101"/>
      <c r="P298" s="101"/>
      <c r="Q298" s="93">
        <f t="shared" si="10"/>
        <v>-92781.139999999898</v>
      </c>
      <c r="R298" s="94">
        <f t="shared" si="11"/>
        <v>432.21534580688274</v>
      </c>
    </row>
    <row r="299" spans="1:18" ht="24" customHeight="1" x14ac:dyDescent="0.55000000000000004">
      <c r="A299" s="100">
        <v>4</v>
      </c>
      <c r="B299" s="101" t="s">
        <v>62</v>
      </c>
      <c r="C299" s="101" t="s">
        <v>321</v>
      </c>
      <c r="D299" s="101" t="s">
        <v>133</v>
      </c>
      <c r="E299" s="101" t="s">
        <v>46</v>
      </c>
      <c r="F299" s="101" t="s">
        <v>178</v>
      </c>
      <c r="G299" s="101" t="s">
        <v>913</v>
      </c>
      <c r="H299" s="102">
        <v>1953</v>
      </c>
      <c r="I299" s="100">
        <v>2</v>
      </c>
      <c r="J299" s="103">
        <f>อุดรธานี!F112</f>
        <v>315123.28999999998</v>
      </c>
      <c r="K299" s="104">
        <f>อุดรธานี!AO112</f>
        <v>487584.07000000007</v>
      </c>
      <c r="L299" s="105">
        <f>อุดรธานี!AP112</f>
        <v>1354815.4</v>
      </c>
      <c r="M299" s="105">
        <f>อุดรธานี!AQ112</f>
        <v>1109712.24</v>
      </c>
      <c r="N299" s="101"/>
      <c r="O299" s="101"/>
      <c r="P299" s="101"/>
      <c r="Q299" s="93">
        <f t="shared" si="10"/>
        <v>245103.15999999992</v>
      </c>
      <c r="R299" s="94">
        <f t="shared" si="11"/>
        <v>693.70988223246286</v>
      </c>
    </row>
    <row r="300" spans="1:18" ht="24" customHeight="1" x14ac:dyDescent="0.55000000000000004">
      <c r="A300" s="100">
        <v>5</v>
      </c>
      <c r="B300" s="101" t="s">
        <v>62</v>
      </c>
      <c r="C300" s="101" t="s">
        <v>321</v>
      </c>
      <c r="D300" s="101" t="s">
        <v>133</v>
      </c>
      <c r="E300" s="101" t="s">
        <v>46</v>
      </c>
      <c r="F300" s="101" t="s">
        <v>178</v>
      </c>
      <c r="G300" s="101" t="s">
        <v>914</v>
      </c>
      <c r="H300" s="102">
        <v>1859</v>
      </c>
      <c r="I300" s="100">
        <v>2</v>
      </c>
      <c r="J300" s="103">
        <f>อุดรธานี!F113</f>
        <v>522967.07</v>
      </c>
      <c r="K300" s="104">
        <f>อุดรธานี!AO113</f>
        <v>760878.81</v>
      </c>
      <c r="L300" s="105">
        <f>อุดรธานี!AP113</f>
        <v>1017286.37</v>
      </c>
      <c r="M300" s="105">
        <f>อุดรธานี!AQ113</f>
        <v>890850.78</v>
      </c>
      <c r="N300" s="101"/>
      <c r="O300" s="101"/>
      <c r="P300" s="101"/>
      <c r="Q300" s="93">
        <f t="shared" si="10"/>
        <v>126435.58999999997</v>
      </c>
      <c r="R300" s="94">
        <f t="shared" si="11"/>
        <v>547.22236148466914</v>
      </c>
    </row>
    <row r="301" spans="1:18" ht="24" customHeight="1" x14ac:dyDescent="0.55000000000000004">
      <c r="A301" s="100">
        <v>6</v>
      </c>
      <c r="B301" s="101" t="s">
        <v>62</v>
      </c>
      <c r="C301" s="101" t="s">
        <v>321</v>
      </c>
      <c r="D301" s="101" t="s">
        <v>133</v>
      </c>
      <c r="E301" s="101" t="s">
        <v>46</v>
      </c>
      <c r="F301" s="101" t="s">
        <v>178</v>
      </c>
      <c r="G301" s="101" t="s">
        <v>915</v>
      </c>
      <c r="H301" s="102">
        <v>3125</v>
      </c>
      <c r="I301" s="100">
        <v>3</v>
      </c>
      <c r="J301" s="103">
        <f>อุดรธานี!F114</f>
        <v>281948.77</v>
      </c>
      <c r="K301" s="104">
        <f>อุดรธานี!AO114</f>
        <v>586985.8899999999</v>
      </c>
      <c r="L301" s="105">
        <f>อุดรธานี!AP114</f>
        <v>1246137.1500000001</v>
      </c>
      <c r="M301" s="105">
        <f>อุดรธานี!AQ114</f>
        <v>1275922.5799999998</v>
      </c>
      <c r="N301" s="101"/>
      <c r="O301" s="101"/>
      <c r="P301" s="101"/>
      <c r="Q301" s="93">
        <f t="shared" si="10"/>
        <v>-29785.429999999702</v>
      </c>
      <c r="R301" s="94">
        <f t="shared" si="11"/>
        <v>398.76388800000007</v>
      </c>
    </row>
    <row r="302" spans="1:18" ht="24" customHeight="1" x14ac:dyDescent="0.55000000000000004">
      <c r="A302" s="100">
        <v>7</v>
      </c>
      <c r="B302" s="101" t="s">
        <v>62</v>
      </c>
      <c r="C302" s="101" t="s">
        <v>321</v>
      </c>
      <c r="D302" s="101" t="s">
        <v>133</v>
      </c>
      <c r="E302" s="101" t="s">
        <v>46</v>
      </c>
      <c r="F302" s="101" t="s">
        <v>178</v>
      </c>
      <c r="G302" s="101" t="s">
        <v>916</v>
      </c>
      <c r="H302" s="102">
        <v>2823</v>
      </c>
      <c r="I302" s="100">
        <v>2</v>
      </c>
      <c r="J302" s="103">
        <f>อุดรธานี!F115</f>
        <v>707336.83</v>
      </c>
      <c r="K302" s="104">
        <f>อุดรธานี!AO115</f>
        <v>968345.92999999993</v>
      </c>
      <c r="L302" s="105">
        <f>อุดรธานี!AP115</f>
        <v>965481.57000000007</v>
      </c>
      <c r="M302" s="105">
        <f>อุดรธานี!AQ115</f>
        <v>1044350.91</v>
      </c>
      <c r="N302" s="101"/>
      <c r="O302" s="101"/>
      <c r="P302" s="101"/>
      <c r="Q302" s="93">
        <f t="shared" si="10"/>
        <v>-78869.339999999967</v>
      </c>
      <c r="R302" s="94">
        <f t="shared" si="11"/>
        <v>342.00551540913926</v>
      </c>
    </row>
    <row r="303" spans="1:18" ht="24" customHeight="1" x14ac:dyDescent="0.55000000000000004">
      <c r="A303" s="100">
        <v>8</v>
      </c>
      <c r="B303" s="101" t="s">
        <v>62</v>
      </c>
      <c r="C303" s="101" t="s">
        <v>321</v>
      </c>
      <c r="D303" s="101" t="s">
        <v>133</v>
      </c>
      <c r="E303" s="101" t="s">
        <v>46</v>
      </c>
      <c r="F303" s="101" t="s">
        <v>178</v>
      </c>
      <c r="G303" s="101" t="s">
        <v>917</v>
      </c>
      <c r="H303" s="102">
        <v>3239</v>
      </c>
      <c r="I303" s="100">
        <v>3</v>
      </c>
      <c r="J303" s="103">
        <f>อุดรธานี!F116</f>
        <v>383813.73</v>
      </c>
      <c r="K303" s="104">
        <f>อุดรธานี!AO116</f>
        <v>803158.12999999989</v>
      </c>
      <c r="L303" s="105">
        <f>อุดรธานี!AP116</f>
        <v>1146119.07</v>
      </c>
      <c r="M303" s="105">
        <f>อุดรธานี!AQ116</f>
        <v>1249155.7</v>
      </c>
      <c r="N303" s="101"/>
      <c r="O303" s="101"/>
      <c r="P303" s="101"/>
      <c r="Q303" s="93">
        <f t="shared" si="10"/>
        <v>-103036.62999999989</v>
      </c>
      <c r="R303" s="94">
        <f t="shared" si="11"/>
        <v>353.84966656375428</v>
      </c>
    </row>
    <row r="304" spans="1:18" ht="24" customHeight="1" x14ac:dyDescent="0.55000000000000004">
      <c r="A304" s="100">
        <v>9</v>
      </c>
      <c r="B304" s="101" t="s">
        <v>62</v>
      </c>
      <c r="C304" s="101" t="s">
        <v>321</v>
      </c>
      <c r="D304" s="101" t="s">
        <v>133</v>
      </c>
      <c r="E304" s="101" t="s">
        <v>46</v>
      </c>
      <c r="F304" s="101" t="s">
        <v>178</v>
      </c>
      <c r="G304" s="101" t="s">
        <v>918</v>
      </c>
      <c r="H304" s="102">
        <v>3478</v>
      </c>
      <c r="I304" s="100">
        <v>3</v>
      </c>
      <c r="J304" s="103">
        <f>อุดรธานี!F117</f>
        <v>1398814.56</v>
      </c>
      <c r="K304" s="104">
        <f>อุดรธานี!AO117</f>
        <v>1643573.6600000001</v>
      </c>
      <c r="L304" s="105">
        <f>อุดรธานี!AP117</f>
        <v>1288350.92</v>
      </c>
      <c r="M304" s="105">
        <f>อุดรธานี!AQ117</f>
        <v>1247455.23</v>
      </c>
      <c r="N304" s="101"/>
      <c r="O304" s="101"/>
      <c r="P304" s="101"/>
      <c r="Q304" s="93">
        <f t="shared" si="10"/>
        <v>40895.689999999944</v>
      </c>
      <c r="R304" s="94">
        <f t="shared" si="11"/>
        <v>370.42867165037376</v>
      </c>
    </row>
    <row r="305" spans="1:18" x14ac:dyDescent="0.55000000000000004">
      <c r="A305" s="100">
        <v>10</v>
      </c>
      <c r="B305" s="101" t="s">
        <v>62</v>
      </c>
      <c r="C305" s="101" t="s">
        <v>321</v>
      </c>
      <c r="D305" s="101" t="s">
        <v>133</v>
      </c>
      <c r="E305" s="101" t="s">
        <v>46</v>
      </c>
      <c r="F305" s="101" t="s">
        <v>178</v>
      </c>
      <c r="G305" s="101" t="s">
        <v>919</v>
      </c>
      <c r="H305" s="102">
        <v>1780</v>
      </c>
      <c r="I305" s="100">
        <v>2</v>
      </c>
      <c r="J305" s="103">
        <f>อุดรธานี!F118</f>
        <v>163375.29999999999</v>
      </c>
      <c r="K305" s="104">
        <f>อุดรธานี!AO118</f>
        <v>-209226.98</v>
      </c>
      <c r="L305" s="105">
        <f>อุดรธานี!AP118</f>
        <v>1242158.1800000002</v>
      </c>
      <c r="M305" s="105">
        <f>อุดรธานี!AQ118</f>
        <v>1246720.5999999999</v>
      </c>
      <c r="N305" s="101"/>
      <c r="O305" s="101"/>
      <c r="P305" s="101"/>
      <c r="Q305" s="93">
        <f t="shared" si="10"/>
        <v>-4562.4199999996927</v>
      </c>
      <c r="R305" s="94">
        <f t="shared" si="11"/>
        <v>697.84167415730349</v>
      </c>
    </row>
    <row r="306" spans="1:18" ht="24" customHeight="1" x14ac:dyDescent="0.55000000000000004">
      <c r="A306" s="100">
        <v>11</v>
      </c>
      <c r="B306" s="101" t="s">
        <v>62</v>
      </c>
      <c r="C306" s="101" t="s">
        <v>321</v>
      </c>
      <c r="D306" s="101" t="s">
        <v>133</v>
      </c>
      <c r="E306" s="101" t="s">
        <v>46</v>
      </c>
      <c r="F306" s="101" t="s">
        <v>178</v>
      </c>
      <c r="G306" s="101" t="s">
        <v>920</v>
      </c>
      <c r="H306" s="102">
        <v>1995</v>
      </c>
      <c r="I306" s="100">
        <v>2</v>
      </c>
      <c r="J306" s="103">
        <f>อุดรธานี!F119</f>
        <v>107562.06</v>
      </c>
      <c r="K306" s="104">
        <f>อุดรธานี!AO119</f>
        <v>80972.320000000007</v>
      </c>
      <c r="L306" s="105">
        <f>อุดรธานี!AP119</f>
        <v>660755.21</v>
      </c>
      <c r="M306" s="105">
        <f>อุดรธานี!AQ119</f>
        <v>704495.37</v>
      </c>
      <c r="N306" s="101"/>
      <c r="O306" s="101"/>
      <c r="P306" s="101"/>
      <c r="Q306" s="93">
        <f t="shared" si="10"/>
        <v>-43740.160000000033</v>
      </c>
      <c r="R306" s="94">
        <f t="shared" si="11"/>
        <v>331.20561904761905</v>
      </c>
    </row>
    <row r="307" spans="1:18" ht="24" customHeight="1" x14ac:dyDescent="0.55000000000000004">
      <c r="A307" s="100">
        <v>12</v>
      </c>
      <c r="B307" s="101" t="s">
        <v>62</v>
      </c>
      <c r="C307" s="101" t="s">
        <v>321</v>
      </c>
      <c r="D307" s="101" t="s">
        <v>133</v>
      </c>
      <c r="E307" s="101" t="s">
        <v>46</v>
      </c>
      <c r="F307" s="101" t="s">
        <v>178</v>
      </c>
      <c r="G307" s="101" t="s">
        <v>921</v>
      </c>
      <c r="H307" s="102">
        <v>2686</v>
      </c>
      <c r="I307" s="100">
        <v>2</v>
      </c>
      <c r="J307" s="103">
        <f>อุดรธานี!F120</f>
        <v>684471.52</v>
      </c>
      <c r="K307" s="104">
        <f>อุดรธานี!AO120</f>
        <v>594800.90999999992</v>
      </c>
      <c r="L307" s="105">
        <f>อุดรธานี!AP120</f>
        <v>1277242.9100000001</v>
      </c>
      <c r="M307" s="105">
        <f>อุดรธานี!AQ120</f>
        <v>1289374.67</v>
      </c>
      <c r="N307" s="101"/>
      <c r="O307" s="101"/>
      <c r="P307" s="101"/>
      <c r="Q307" s="93">
        <f t="shared" si="10"/>
        <v>-12131.759999999776</v>
      </c>
      <c r="R307" s="94">
        <f t="shared" si="11"/>
        <v>475.51858153387946</v>
      </c>
    </row>
    <row r="308" spans="1:18" ht="24" customHeight="1" x14ac:dyDescent="0.55000000000000004">
      <c r="A308" s="100">
        <v>13</v>
      </c>
      <c r="B308" s="101" t="s">
        <v>62</v>
      </c>
      <c r="C308" s="101" t="s">
        <v>321</v>
      </c>
      <c r="D308" s="101" t="s">
        <v>133</v>
      </c>
      <c r="E308" s="101" t="s">
        <v>46</v>
      </c>
      <c r="F308" s="101" t="s">
        <v>178</v>
      </c>
      <c r="G308" s="101" t="s">
        <v>922</v>
      </c>
      <c r="H308" s="102">
        <v>2814</v>
      </c>
      <c r="I308" s="100">
        <v>2</v>
      </c>
      <c r="J308" s="103">
        <f>อุดรธานี!F121</f>
        <v>285164.61</v>
      </c>
      <c r="K308" s="104">
        <f>อุดรธานี!AO121</f>
        <v>223877.38</v>
      </c>
      <c r="L308" s="105">
        <f>อุดรธานี!AP121</f>
        <v>595048.6</v>
      </c>
      <c r="M308" s="105">
        <f>อุดรธานี!AQ121</f>
        <v>734753.74</v>
      </c>
      <c r="N308" s="101"/>
      <c r="O308" s="101"/>
      <c r="P308" s="101"/>
      <c r="Q308" s="93">
        <f t="shared" si="10"/>
        <v>-139705.14000000001</v>
      </c>
      <c r="R308" s="94">
        <f t="shared" si="11"/>
        <v>211.46005685856431</v>
      </c>
    </row>
    <row r="309" spans="1:18" s="112" customFormat="1" ht="24" customHeight="1" x14ac:dyDescent="0.55000000000000004">
      <c r="A309" s="106">
        <v>9</v>
      </c>
      <c r="B309" s="107" t="s">
        <v>62</v>
      </c>
      <c r="C309" s="107"/>
      <c r="D309" s="107"/>
      <c r="E309" s="107" t="s">
        <v>75</v>
      </c>
      <c r="F309" s="107"/>
      <c r="G309" s="107" t="s">
        <v>323</v>
      </c>
      <c r="H309" s="113">
        <f>SUM(H296:H308)</f>
        <v>32131</v>
      </c>
      <c r="I309" s="106"/>
      <c r="J309" s="109">
        <f>SUM(J296:J308)</f>
        <v>5204689.87</v>
      </c>
      <c r="K309" s="109">
        <f>SUM(K296:K308)</f>
        <v>6480541.8799999999</v>
      </c>
      <c r="L309" s="109">
        <f>SUM(L296:L308)</f>
        <v>12953130.790000001</v>
      </c>
      <c r="M309" s="109">
        <f>SUM(M296:M308)</f>
        <v>13340395.68</v>
      </c>
      <c r="N309" s="107">
        <v>12</v>
      </c>
      <c r="O309" s="107">
        <v>12</v>
      </c>
      <c r="P309" s="107">
        <f>N309-O309</f>
        <v>0</v>
      </c>
      <c r="Q309" s="110">
        <f t="shared" si="10"/>
        <v>-387264.88999999873</v>
      </c>
      <c r="R309" s="111">
        <f>L309/H309</f>
        <v>403.13500326787215</v>
      </c>
    </row>
    <row r="310" spans="1:18" ht="24" customHeight="1" x14ac:dyDescent="0.55000000000000004">
      <c r="A310" s="100">
        <v>1</v>
      </c>
      <c r="B310" s="101" t="s">
        <v>62</v>
      </c>
      <c r="C310" s="101" t="s">
        <v>37</v>
      </c>
      <c r="D310" s="101" t="s">
        <v>137</v>
      </c>
      <c r="E310" s="101" t="s">
        <v>38</v>
      </c>
      <c r="F310" s="101" t="s">
        <v>208</v>
      </c>
      <c r="G310" s="101" t="s">
        <v>324</v>
      </c>
      <c r="H310" s="102"/>
      <c r="I310" s="100"/>
      <c r="J310" s="103"/>
      <c r="K310" s="104"/>
      <c r="L310" s="105"/>
      <c r="M310" s="105"/>
      <c r="N310" s="101"/>
      <c r="O310" s="101"/>
      <c r="P310" s="101"/>
    </row>
    <row r="311" spans="1:18" ht="24" customHeight="1" x14ac:dyDescent="0.55000000000000004">
      <c r="A311" s="100">
        <v>2</v>
      </c>
      <c r="B311" s="101" t="s">
        <v>62</v>
      </c>
      <c r="C311" s="101" t="s">
        <v>37</v>
      </c>
      <c r="D311" s="101" t="s">
        <v>137</v>
      </c>
      <c r="E311" s="101" t="s">
        <v>38</v>
      </c>
      <c r="F311" s="101" t="s">
        <v>178</v>
      </c>
      <c r="G311" s="101" t="s">
        <v>923</v>
      </c>
      <c r="H311" s="102">
        <v>5966</v>
      </c>
      <c r="I311" s="100">
        <v>4</v>
      </c>
      <c r="J311" s="103">
        <f>อุดรธานี!F122</f>
        <v>433358.75</v>
      </c>
      <c r="K311" s="104">
        <f>อุดรธานี!AO122</f>
        <v>496449.31000000006</v>
      </c>
      <c r="L311" s="105">
        <f>อุดรธานี!AP122</f>
        <v>1141149.24</v>
      </c>
      <c r="M311" s="105">
        <f>อุดรธานี!AQ122</f>
        <v>1419886.48</v>
      </c>
      <c r="N311" s="101"/>
      <c r="O311" s="101"/>
      <c r="P311" s="101"/>
      <c r="Q311" s="93">
        <f t="shared" si="10"/>
        <v>-278737.24</v>
      </c>
      <c r="R311" s="94">
        <f t="shared" si="11"/>
        <v>191.27543412671807</v>
      </c>
    </row>
    <row r="312" spans="1:18" ht="24" customHeight="1" x14ac:dyDescent="0.55000000000000004">
      <c r="A312" s="100">
        <v>3</v>
      </c>
      <c r="B312" s="101" t="s">
        <v>62</v>
      </c>
      <c r="C312" s="101" t="s">
        <v>37</v>
      </c>
      <c r="D312" s="101" t="s">
        <v>137</v>
      </c>
      <c r="E312" s="101" t="s">
        <v>38</v>
      </c>
      <c r="F312" s="101" t="s">
        <v>178</v>
      </c>
      <c r="G312" s="101" t="s">
        <v>924</v>
      </c>
      <c r="H312" s="102">
        <v>5210</v>
      </c>
      <c r="I312" s="100">
        <v>4</v>
      </c>
      <c r="J312" s="103">
        <f>อุดรธานี!F123</f>
        <v>612258.32999999996</v>
      </c>
      <c r="K312" s="104">
        <f>อุดรธานี!AO123</f>
        <v>610900.97</v>
      </c>
      <c r="L312" s="105">
        <f>อุดรธานี!AP123</f>
        <v>1677070.48</v>
      </c>
      <c r="M312" s="105">
        <f>อุดรธานี!AQ123</f>
        <v>1586283.18</v>
      </c>
      <c r="N312" s="101"/>
      <c r="O312" s="101"/>
      <c r="P312" s="101"/>
      <c r="Q312" s="93">
        <f t="shared" si="10"/>
        <v>90787.300000000047</v>
      </c>
      <c r="R312" s="94">
        <f t="shared" si="11"/>
        <v>321.89452591170823</v>
      </c>
    </row>
    <row r="313" spans="1:18" ht="24" customHeight="1" x14ac:dyDescent="0.55000000000000004">
      <c r="A313" s="100">
        <v>4</v>
      </c>
      <c r="B313" s="101" t="s">
        <v>62</v>
      </c>
      <c r="C313" s="101" t="s">
        <v>37</v>
      </c>
      <c r="D313" s="101" t="s">
        <v>137</v>
      </c>
      <c r="E313" s="101" t="s">
        <v>38</v>
      </c>
      <c r="F313" s="101" t="s">
        <v>178</v>
      </c>
      <c r="G313" s="101" t="s">
        <v>925</v>
      </c>
      <c r="H313" s="102">
        <v>1442</v>
      </c>
      <c r="I313" s="100">
        <v>1</v>
      </c>
      <c r="J313" s="103">
        <f>อุดรธานี!F124</f>
        <v>95919.17</v>
      </c>
      <c r="K313" s="104">
        <f>อุดรธานี!AO124</f>
        <v>381499.52</v>
      </c>
      <c r="L313" s="105">
        <f>อุดรธานี!AP124</f>
        <v>385110.69</v>
      </c>
      <c r="M313" s="105">
        <f>อุดรธานี!AQ124</f>
        <v>438451.18</v>
      </c>
      <c r="N313" s="101"/>
      <c r="O313" s="101"/>
      <c r="P313" s="101"/>
      <c r="Q313" s="93">
        <f t="shared" si="10"/>
        <v>-53340.489999999991</v>
      </c>
      <c r="R313" s="94">
        <f t="shared" si="11"/>
        <v>267.06705270457695</v>
      </c>
    </row>
    <row r="314" spans="1:18" ht="24" customHeight="1" x14ac:dyDescent="0.55000000000000004">
      <c r="A314" s="100">
        <v>5</v>
      </c>
      <c r="B314" s="101" t="s">
        <v>62</v>
      </c>
      <c r="C314" s="101" t="s">
        <v>37</v>
      </c>
      <c r="D314" s="101" t="s">
        <v>137</v>
      </c>
      <c r="E314" s="101" t="s">
        <v>38</v>
      </c>
      <c r="F314" s="101" t="s">
        <v>178</v>
      </c>
      <c r="G314" s="101" t="s">
        <v>926</v>
      </c>
      <c r="H314" s="102">
        <v>2818</v>
      </c>
      <c r="I314" s="100">
        <v>2</v>
      </c>
      <c r="J314" s="103">
        <f>อุดรธานี!F125</f>
        <v>414936.62</v>
      </c>
      <c r="K314" s="104">
        <f>อุดรธานี!AO125</f>
        <v>422818.33999999997</v>
      </c>
      <c r="L314" s="105">
        <f>อุดรธานี!AP125</f>
        <v>941808.66999999993</v>
      </c>
      <c r="M314" s="105">
        <f>อุดรธานี!AQ125</f>
        <v>1085481.8800000001</v>
      </c>
      <c r="N314" s="101"/>
      <c r="O314" s="101"/>
      <c r="P314" s="101"/>
      <c r="Q314" s="93">
        <f t="shared" si="10"/>
        <v>-143673.2100000002</v>
      </c>
      <c r="R314" s="94">
        <f t="shared" si="11"/>
        <v>334.21173527324339</v>
      </c>
    </row>
    <row r="315" spans="1:18" ht="24" customHeight="1" x14ac:dyDescent="0.55000000000000004">
      <c r="A315" s="100">
        <v>6</v>
      </c>
      <c r="B315" s="101" t="s">
        <v>62</v>
      </c>
      <c r="C315" s="101" t="s">
        <v>37</v>
      </c>
      <c r="D315" s="101" t="s">
        <v>137</v>
      </c>
      <c r="E315" s="101" t="s">
        <v>38</v>
      </c>
      <c r="F315" s="101" t="s">
        <v>178</v>
      </c>
      <c r="G315" s="101" t="s">
        <v>927</v>
      </c>
      <c r="H315" s="102">
        <v>4638</v>
      </c>
      <c r="I315" s="100">
        <v>4</v>
      </c>
      <c r="J315" s="103">
        <f>อุดรธานี!F126</f>
        <v>712505.37</v>
      </c>
      <c r="K315" s="104">
        <f>อุดรธานี!AO126</f>
        <v>690135.36</v>
      </c>
      <c r="L315" s="105">
        <f>อุดรธานี!AP126</f>
        <v>1561021.47</v>
      </c>
      <c r="M315" s="105">
        <f>อุดรธานี!AQ126</f>
        <v>1444280.5</v>
      </c>
      <c r="N315" s="101"/>
      <c r="O315" s="101"/>
      <c r="P315" s="101"/>
      <c r="Q315" s="93">
        <f t="shared" si="10"/>
        <v>116740.96999999997</v>
      </c>
      <c r="R315" s="94">
        <f t="shared" si="11"/>
        <v>336.57211513583439</v>
      </c>
    </row>
    <row r="316" spans="1:18" ht="24" customHeight="1" x14ac:dyDescent="0.55000000000000004">
      <c r="A316" s="100">
        <v>7</v>
      </c>
      <c r="B316" s="101" t="s">
        <v>62</v>
      </c>
      <c r="C316" s="101" t="s">
        <v>37</v>
      </c>
      <c r="D316" s="101" t="s">
        <v>137</v>
      </c>
      <c r="E316" s="101" t="s">
        <v>38</v>
      </c>
      <c r="F316" s="101" t="s">
        <v>178</v>
      </c>
      <c r="G316" s="101" t="s">
        <v>928</v>
      </c>
      <c r="H316" s="102">
        <v>3664</v>
      </c>
      <c r="I316" s="100">
        <v>3</v>
      </c>
      <c r="J316" s="103">
        <f>อุดรธานี!F127</f>
        <v>948102.07</v>
      </c>
      <c r="K316" s="104">
        <f>อุดรธานี!AO127</f>
        <v>837528.33999999985</v>
      </c>
      <c r="L316" s="105">
        <f>อุดรธานี!AP127</f>
        <v>768198.37</v>
      </c>
      <c r="M316" s="105">
        <f>อุดรธานี!AQ127</f>
        <v>848004.85</v>
      </c>
      <c r="N316" s="101"/>
      <c r="O316" s="101"/>
      <c r="P316" s="101"/>
      <c r="Q316" s="93">
        <f t="shared" si="10"/>
        <v>-79806.479999999981</v>
      </c>
      <c r="R316" s="94">
        <f t="shared" si="11"/>
        <v>209.66112718340611</v>
      </c>
    </row>
    <row r="317" spans="1:18" ht="24" customHeight="1" x14ac:dyDescent="0.55000000000000004">
      <c r="A317" s="100">
        <v>8</v>
      </c>
      <c r="B317" s="101" t="s">
        <v>62</v>
      </c>
      <c r="C317" s="101" t="s">
        <v>37</v>
      </c>
      <c r="D317" s="101" t="s">
        <v>137</v>
      </c>
      <c r="E317" s="101" t="s">
        <v>38</v>
      </c>
      <c r="F317" s="101" t="s">
        <v>178</v>
      </c>
      <c r="G317" s="101" t="s">
        <v>929</v>
      </c>
      <c r="H317" s="102">
        <v>4102</v>
      </c>
      <c r="I317" s="100">
        <v>3</v>
      </c>
      <c r="J317" s="103">
        <f>อุดรธานี!F128</f>
        <v>359548.27</v>
      </c>
      <c r="K317" s="104">
        <f>อุดรธานี!AO128</f>
        <v>338705.62</v>
      </c>
      <c r="L317" s="105">
        <f>อุดรธานี!AP128</f>
        <v>970980</v>
      </c>
      <c r="M317" s="105">
        <f>อุดรธานี!AQ128</f>
        <v>1278782.22</v>
      </c>
      <c r="N317" s="101"/>
      <c r="O317" s="101"/>
      <c r="P317" s="101"/>
      <c r="Q317" s="93">
        <f t="shared" si="10"/>
        <v>-307802.21999999997</v>
      </c>
      <c r="R317" s="94">
        <f t="shared" si="11"/>
        <v>236.70892247684057</v>
      </c>
    </row>
    <row r="318" spans="1:18" ht="24" customHeight="1" x14ac:dyDescent="0.55000000000000004">
      <c r="A318" s="100">
        <v>9</v>
      </c>
      <c r="B318" s="101" t="s">
        <v>62</v>
      </c>
      <c r="C318" s="101" t="s">
        <v>37</v>
      </c>
      <c r="D318" s="101" t="s">
        <v>137</v>
      </c>
      <c r="E318" s="101" t="s">
        <v>38</v>
      </c>
      <c r="F318" s="101" t="s">
        <v>178</v>
      </c>
      <c r="G318" s="101" t="s">
        <v>930</v>
      </c>
      <c r="H318" s="102">
        <v>1926</v>
      </c>
      <c r="I318" s="100">
        <v>2</v>
      </c>
      <c r="J318" s="103">
        <f>อุดรธานี!F129</f>
        <v>1065657.29</v>
      </c>
      <c r="K318" s="104">
        <f>อุดรธานี!AO129</f>
        <v>879271.67999999993</v>
      </c>
      <c r="L318" s="105">
        <f>อุดรธานี!AP129</f>
        <v>1252555.54</v>
      </c>
      <c r="M318" s="105">
        <f>อุดรธานี!AQ129</f>
        <v>1118908.19</v>
      </c>
      <c r="N318" s="101"/>
      <c r="O318" s="101"/>
      <c r="P318" s="101"/>
      <c r="Q318" s="93">
        <f t="shared" si="10"/>
        <v>133647.35000000009</v>
      </c>
      <c r="R318" s="94">
        <f t="shared" si="11"/>
        <v>650.34036344755975</v>
      </c>
    </row>
    <row r="319" spans="1:18" ht="24" customHeight="1" x14ac:dyDescent="0.55000000000000004">
      <c r="A319" s="100">
        <v>10</v>
      </c>
      <c r="B319" s="101" t="s">
        <v>62</v>
      </c>
      <c r="C319" s="101" t="s">
        <v>37</v>
      </c>
      <c r="D319" s="101" t="s">
        <v>137</v>
      </c>
      <c r="E319" s="101" t="s">
        <v>38</v>
      </c>
      <c r="F319" s="101" t="s">
        <v>178</v>
      </c>
      <c r="G319" s="101" t="s">
        <v>931</v>
      </c>
      <c r="H319" s="102">
        <v>2908</v>
      </c>
      <c r="I319" s="100">
        <v>2</v>
      </c>
      <c r="J319" s="103">
        <f>อุดรธานี!F130</f>
        <v>470016.51</v>
      </c>
      <c r="K319" s="104">
        <f>อุดรธานี!AO130</f>
        <v>349607.91000000003</v>
      </c>
      <c r="L319" s="105">
        <f>อุดรธานี!AP130</f>
        <v>916446.18</v>
      </c>
      <c r="M319" s="105">
        <f>อุดรธานี!AQ130</f>
        <v>966996.60000000009</v>
      </c>
      <c r="N319" s="101"/>
      <c r="O319" s="101"/>
      <c r="P319" s="101"/>
      <c r="Q319" s="93">
        <f t="shared" si="10"/>
        <v>-50550.420000000042</v>
      </c>
      <c r="R319" s="94">
        <f t="shared" si="11"/>
        <v>315.14655433287487</v>
      </c>
    </row>
    <row r="320" spans="1:18" ht="24" customHeight="1" x14ac:dyDescent="0.55000000000000004">
      <c r="A320" s="100">
        <v>11</v>
      </c>
      <c r="B320" s="101" t="s">
        <v>62</v>
      </c>
      <c r="C320" s="101" t="s">
        <v>37</v>
      </c>
      <c r="D320" s="101" t="s">
        <v>137</v>
      </c>
      <c r="E320" s="101" t="s">
        <v>38</v>
      </c>
      <c r="F320" s="101" t="s">
        <v>178</v>
      </c>
      <c r="G320" s="101" t="s">
        <v>932</v>
      </c>
      <c r="H320" s="102">
        <v>3030</v>
      </c>
      <c r="I320" s="100">
        <v>3</v>
      </c>
      <c r="J320" s="103">
        <f>อุดรธานี!F131</f>
        <v>95174.45</v>
      </c>
      <c r="K320" s="104">
        <f>อุดรธานี!AO131</f>
        <v>122077.20999999999</v>
      </c>
      <c r="L320" s="105">
        <f>อุดรธานี!AP131</f>
        <v>678332.65999999992</v>
      </c>
      <c r="M320" s="105">
        <f>อุดรธานี!AQ131</f>
        <v>824911.19</v>
      </c>
      <c r="N320" s="101"/>
      <c r="O320" s="101"/>
      <c r="P320" s="101"/>
      <c r="Q320" s="93">
        <f t="shared" si="10"/>
        <v>-146578.53000000003</v>
      </c>
      <c r="R320" s="94">
        <f t="shared" si="11"/>
        <v>223.87216501650161</v>
      </c>
    </row>
    <row r="321" spans="1:18" s="112" customFormat="1" ht="24" customHeight="1" x14ac:dyDescent="0.55000000000000004">
      <c r="A321" s="106">
        <v>10</v>
      </c>
      <c r="B321" s="107" t="s">
        <v>62</v>
      </c>
      <c r="C321" s="107"/>
      <c r="D321" s="107"/>
      <c r="E321" s="107" t="s">
        <v>75</v>
      </c>
      <c r="F321" s="107"/>
      <c r="G321" s="107" t="s">
        <v>325</v>
      </c>
      <c r="H321" s="113">
        <f>SUM(H310:H320)</f>
        <v>35704</v>
      </c>
      <c r="I321" s="106"/>
      <c r="J321" s="109">
        <f>SUM(J310:J320)</f>
        <v>5207476.83</v>
      </c>
      <c r="K321" s="109">
        <f>SUM(K310:K320)</f>
        <v>5128994.26</v>
      </c>
      <c r="L321" s="109">
        <f>SUM(L310:L320)</f>
        <v>10292673.300000001</v>
      </c>
      <c r="M321" s="109">
        <f>SUM(M310:M320)</f>
        <v>11011986.27</v>
      </c>
      <c r="N321" s="107">
        <v>10</v>
      </c>
      <c r="O321" s="107">
        <v>10</v>
      </c>
      <c r="P321" s="107">
        <f>N321-O321</f>
        <v>0</v>
      </c>
      <c r="Q321" s="110">
        <f t="shared" si="10"/>
        <v>-719312.96999999881</v>
      </c>
      <c r="R321" s="111">
        <f>L321/H321</f>
        <v>288.27787642841139</v>
      </c>
    </row>
    <row r="322" spans="1:18" ht="24" customHeight="1" x14ac:dyDescent="0.55000000000000004">
      <c r="A322" s="100">
        <v>1</v>
      </c>
      <c r="B322" s="101" t="s">
        <v>62</v>
      </c>
      <c r="C322" s="101" t="s">
        <v>326</v>
      </c>
      <c r="D322" s="101" t="s">
        <v>156</v>
      </c>
      <c r="E322" s="101" t="s">
        <v>47</v>
      </c>
      <c r="F322" s="101" t="s">
        <v>327</v>
      </c>
      <c r="G322" s="101" t="s">
        <v>328</v>
      </c>
      <c r="H322" s="102"/>
      <c r="I322" s="100"/>
      <c r="J322" s="103"/>
      <c r="K322" s="104"/>
      <c r="L322" s="105"/>
      <c r="M322" s="105"/>
      <c r="N322" s="101"/>
      <c r="O322" s="101"/>
      <c r="P322" s="101"/>
    </row>
    <row r="323" spans="1:18" ht="24" customHeight="1" x14ac:dyDescent="0.55000000000000004">
      <c r="A323" s="100">
        <v>2</v>
      </c>
      <c r="B323" s="101" t="s">
        <v>62</v>
      </c>
      <c r="C323" s="101" t="s">
        <v>326</v>
      </c>
      <c r="D323" s="101" t="s">
        <v>156</v>
      </c>
      <c r="E323" s="101" t="s">
        <v>47</v>
      </c>
      <c r="F323" s="101" t="s">
        <v>178</v>
      </c>
      <c r="G323" s="101" t="s">
        <v>933</v>
      </c>
      <c r="H323" s="102">
        <v>8840</v>
      </c>
      <c r="I323" s="100">
        <v>5</v>
      </c>
      <c r="J323" s="103">
        <f>อุดรธานี!F132</f>
        <v>485211.7</v>
      </c>
      <c r="K323" s="104">
        <f>อุดรธานี!AO132</f>
        <v>665480.92000000004</v>
      </c>
      <c r="L323" s="105">
        <f>อุดรธานี!AP132</f>
        <v>1497321.61</v>
      </c>
      <c r="M323" s="105">
        <f>อุดรธานี!AQ132</f>
        <v>1732332.56</v>
      </c>
      <c r="N323" s="101"/>
      <c r="O323" s="101"/>
      <c r="P323" s="101"/>
      <c r="Q323" s="93">
        <f t="shared" si="10"/>
        <v>-235010.94999999995</v>
      </c>
      <c r="R323" s="94">
        <f t="shared" si="11"/>
        <v>169.38027262443441</v>
      </c>
    </row>
    <row r="324" spans="1:18" ht="24" customHeight="1" x14ac:dyDescent="0.55000000000000004">
      <c r="A324" s="100">
        <v>3</v>
      </c>
      <c r="B324" s="101" t="s">
        <v>62</v>
      </c>
      <c r="C324" s="101" t="s">
        <v>326</v>
      </c>
      <c r="D324" s="101" t="s">
        <v>156</v>
      </c>
      <c r="E324" s="101" t="s">
        <v>47</v>
      </c>
      <c r="F324" s="101" t="s">
        <v>178</v>
      </c>
      <c r="G324" s="101" t="s">
        <v>934</v>
      </c>
      <c r="H324" s="102">
        <v>4792</v>
      </c>
      <c r="I324" s="100">
        <v>4</v>
      </c>
      <c r="J324" s="103">
        <f>อุดรธานี!F133</f>
        <v>678719.76</v>
      </c>
      <c r="K324" s="104">
        <f>อุดรธานี!AO133</f>
        <v>818026.79</v>
      </c>
      <c r="L324" s="105">
        <f>อุดรธานี!AP133</f>
        <v>1189281.27</v>
      </c>
      <c r="M324" s="105">
        <f>อุดรธานี!AQ133</f>
        <v>1391375.3</v>
      </c>
      <c r="N324" s="101"/>
      <c r="O324" s="101"/>
      <c r="P324" s="101"/>
      <c r="Q324" s="93">
        <f t="shared" si="10"/>
        <v>-202094.03000000003</v>
      </c>
      <c r="R324" s="94">
        <f t="shared" si="11"/>
        <v>248.18056552587646</v>
      </c>
    </row>
    <row r="325" spans="1:18" ht="24" customHeight="1" x14ac:dyDescent="0.55000000000000004">
      <c r="A325" s="100">
        <v>4</v>
      </c>
      <c r="B325" s="101" t="s">
        <v>62</v>
      </c>
      <c r="C325" s="101" t="s">
        <v>326</v>
      </c>
      <c r="D325" s="101" t="s">
        <v>156</v>
      </c>
      <c r="E325" s="101" t="s">
        <v>47</v>
      </c>
      <c r="F325" s="101" t="s">
        <v>178</v>
      </c>
      <c r="G325" s="101" t="s">
        <v>935</v>
      </c>
      <c r="H325" s="102">
        <v>8494</v>
      </c>
      <c r="I325" s="100">
        <v>5</v>
      </c>
      <c r="J325" s="103">
        <f>อุดรธานี!F134</f>
        <v>503096.53</v>
      </c>
      <c r="K325" s="104">
        <f>อุดรธานี!AO134</f>
        <v>760892.72</v>
      </c>
      <c r="L325" s="105">
        <f>อุดรธานี!AP134</f>
        <v>2247161.85</v>
      </c>
      <c r="M325" s="105">
        <f>อุดรธานี!AQ134</f>
        <v>2335772.36</v>
      </c>
      <c r="N325" s="101"/>
      <c r="O325" s="101"/>
      <c r="P325" s="101"/>
      <c r="Q325" s="93">
        <f t="shared" si="10"/>
        <v>-88610.509999999776</v>
      </c>
      <c r="R325" s="94">
        <f t="shared" si="11"/>
        <v>264.558729691547</v>
      </c>
    </row>
    <row r="326" spans="1:18" ht="24" customHeight="1" x14ac:dyDescent="0.55000000000000004">
      <c r="A326" s="100">
        <v>5</v>
      </c>
      <c r="B326" s="101" t="s">
        <v>62</v>
      </c>
      <c r="C326" s="101" t="s">
        <v>326</v>
      </c>
      <c r="D326" s="101" t="s">
        <v>156</v>
      </c>
      <c r="E326" s="101" t="s">
        <v>47</v>
      </c>
      <c r="F326" s="101" t="s">
        <v>178</v>
      </c>
      <c r="G326" s="101" t="s">
        <v>936</v>
      </c>
      <c r="H326" s="102">
        <v>6351</v>
      </c>
      <c r="I326" s="100">
        <v>5</v>
      </c>
      <c r="J326" s="103">
        <f>อุดรธานี!F135</f>
        <v>510431.81</v>
      </c>
      <c r="K326" s="104">
        <f>อุดรธานี!AO135</f>
        <v>780036.32000000007</v>
      </c>
      <c r="L326" s="105">
        <f>อุดรธานี!AP135</f>
        <v>1503005.69</v>
      </c>
      <c r="M326" s="105">
        <f>อุดรธานี!AQ135</f>
        <v>1389818.44</v>
      </c>
      <c r="N326" s="101"/>
      <c r="O326" s="101"/>
      <c r="P326" s="101"/>
      <c r="Q326" s="93">
        <f t="shared" ref="Q326:Q389" si="12">L326-M326</f>
        <v>113187.25</v>
      </c>
      <c r="R326" s="94">
        <f t="shared" ref="R326:R389" si="13">L326/H326</f>
        <v>236.65654070225162</v>
      </c>
    </row>
    <row r="327" spans="1:18" ht="24" customHeight="1" x14ac:dyDescent="0.55000000000000004">
      <c r="A327" s="100">
        <v>6</v>
      </c>
      <c r="B327" s="101" t="s">
        <v>62</v>
      </c>
      <c r="C327" s="101" t="s">
        <v>326</v>
      </c>
      <c r="D327" s="101" t="s">
        <v>156</v>
      </c>
      <c r="E327" s="101" t="s">
        <v>47</v>
      </c>
      <c r="F327" s="101" t="s">
        <v>178</v>
      </c>
      <c r="G327" s="101" t="s">
        <v>937</v>
      </c>
      <c r="H327" s="102">
        <v>3830</v>
      </c>
      <c r="I327" s="100">
        <v>3</v>
      </c>
      <c r="J327" s="103">
        <f>อุดรธานี!F136</f>
        <v>577274.4</v>
      </c>
      <c r="K327" s="104">
        <f>อุดรธานี!AO136</f>
        <v>651781.10000000009</v>
      </c>
      <c r="L327" s="105">
        <f>อุดรธานี!AP136</f>
        <v>1272503.8</v>
      </c>
      <c r="M327" s="105">
        <f>อุดรธานี!AQ136</f>
        <v>1147703.3800000001</v>
      </c>
      <c r="N327" s="101"/>
      <c r="O327" s="101"/>
      <c r="P327" s="101"/>
      <c r="Q327" s="93">
        <f t="shared" si="12"/>
        <v>124800.41999999993</v>
      </c>
      <c r="R327" s="94">
        <f t="shared" si="13"/>
        <v>332.24642297650132</v>
      </c>
    </row>
    <row r="328" spans="1:18" ht="24" customHeight="1" x14ac:dyDescent="0.55000000000000004">
      <c r="A328" s="100">
        <v>7</v>
      </c>
      <c r="B328" s="101" t="s">
        <v>62</v>
      </c>
      <c r="C328" s="101" t="s">
        <v>326</v>
      </c>
      <c r="D328" s="101" t="s">
        <v>156</v>
      </c>
      <c r="E328" s="101" t="s">
        <v>47</v>
      </c>
      <c r="F328" s="101" t="s">
        <v>178</v>
      </c>
      <c r="G328" s="101" t="s">
        <v>938</v>
      </c>
      <c r="H328" s="102">
        <v>7121</v>
      </c>
      <c r="I328" s="100">
        <v>5</v>
      </c>
      <c r="J328" s="103">
        <f>อุดรธานี!F137</f>
        <v>569769.46</v>
      </c>
      <c r="K328" s="104">
        <f>อุดรธานี!AO137</f>
        <v>1405920.5499999998</v>
      </c>
      <c r="L328" s="105">
        <f>อุดรธานี!AP137</f>
        <v>1904307.01</v>
      </c>
      <c r="M328" s="105">
        <f>อุดรธานี!AQ137</f>
        <v>1340272.5599999998</v>
      </c>
      <c r="N328" s="101"/>
      <c r="O328" s="101"/>
      <c r="P328" s="101"/>
      <c r="Q328" s="93">
        <f t="shared" si="12"/>
        <v>564034.45000000019</v>
      </c>
      <c r="R328" s="94">
        <f t="shared" si="13"/>
        <v>267.4212905490802</v>
      </c>
    </row>
    <row r="329" spans="1:18" ht="24" customHeight="1" x14ac:dyDescent="0.55000000000000004">
      <c r="A329" s="100">
        <v>8</v>
      </c>
      <c r="B329" s="101" t="s">
        <v>62</v>
      </c>
      <c r="C329" s="101" t="s">
        <v>326</v>
      </c>
      <c r="D329" s="101" t="s">
        <v>156</v>
      </c>
      <c r="E329" s="101" t="s">
        <v>47</v>
      </c>
      <c r="F329" s="101" t="s">
        <v>178</v>
      </c>
      <c r="G329" s="101" t="s">
        <v>939</v>
      </c>
      <c r="H329" s="102">
        <v>3156</v>
      </c>
      <c r="I329" s="100">
        <v>3</v>
      </c>
      <c r="J329" s="103">
        <f>อุดรธานี!F138</f>
        <v>287630.26</v>
      </c>
      <c r="K329" s="104">
        <f>อุดรธานี!AO138</f>
        <v>367082.07</v>
      </c>
      <c r="L329" s="105">
        <f>อุดรธานี!AP138</f>
        <v>1244648.58</v>
      </c>
      <c r="M329" s="105">
        <f>อุดรธานี!AQ138</f>
        <v>1308586.81</v>
      </c>
      <c r="N329" s="101"/>
      <c r="O329" s="101"/>
      <c r="P329" s="101"/>
      <c r="Q329" s="93">
        <f t="shared" si="12"/>
        <v>-63938.229999999981</v>
      </c>
      <c r="R329" s="94">
        <f t="shared" si="13"/>
        <v>394.37534220532319</v>
      </c>
    </row>
    <row r="330" spans="1:18" ht="24" customHeight="1" x14ac:dyDescent="0.55000000000000004">
      <c r="A330" s="100">
        <v>9</v>
      </c>
      <c r="B330" s="101" t="s">
        <v>62</v>
      </c>
      <c r="C330" s="101" t="s">
        <v>326</v>
      </c>
      <c r="D330" s="101" t="s">
        <v>156</v>
      </c>
      <c r="E330" s="101" t="s">
        <v>47</v>
      </c>
      <c r="F330" s="101" t="s">
        <v>178</v>
      </c>
      <c r="G330" s="101" t="s">
        <v>940</v>
      </c>
      <c r="H330" s="102">
        <v>3445</v>
      </c>
      <c r="I330" s="100">
        <v>3</v>
      </c>
      <c r="J330" s="103">
        <f>อุดรธานี!F139</f>
        <v>307573.34999999998</v>
      </c>
      <c r="K330" s="104">
        <f>อุดรธานี!AO139</f>
        <v>483810.23999999993</v>
      </c>
      <c r="L330" s="105">
        <f>อุดรธานี!AP139</f>
        <v>1364454.76</v>
      </c>
      <c r="M330" s="105">
        <f>อุดรธานี!AQ139</f>
        <v>1465228.6300000001</v>
      </c>
      <c r="N330" s="101"/>
      <c r="O330" s="101"/>
      <c r="P330" s="101"/>
      <c r="Q330" s="93">
        <f t="shared" si="12"/>
        <v>-100773.87000000011</v>
      </c>
      <c r="R330" s="94">
        <f t="shared" si="13"/>
        <v>396.068145137881</v>
      </c>
    </row>
    <row r="331" spans="1:18" ht="24" customHeight="1" x14ac:dyDescent="0.55000000000000004">
      <c r="A331" s="100">
        <v>10</v>
      </c>
      <c r="B331" s="101" t="s">
        <v>62</v>
      </c>
      <c r="C331" s="101" t="s">
        <v>326</v>
      </c>
      <c r="D331" s="101" t="s">
        <v>156</v>
      </c>
      <c r="E331" s="101" t="s">
        <v>47</v>
      </c>
      <c r="F331" s="101" t="s">
        <v>178</v>
      </c>
      <c r="G331" s="101" t="s">
        <v>941</v>
      </c>
      <c r="H331" s="102">
        <v>7922</v>
      </c>
      <c r="I331" s="100">
        <v>5</v>
      </c>
      <c r="J331" s="103">
        <f>อุดรธานี!F140</f>
        <v>75674.850000000006</v>
      </c>
      <c r="K331" s="104">
        <f>อุดรธานี!AO140</f>
        <v>409636.14</v>
      </c>
      <c r="L331" s="105">
        <f>อุดรธานี!AP140</f>
        <v>1651087.3600000001</v>
      </c>
      <c r="M331" s="105">
        <f>อุดรธานี!AQ140</f>
        <v>1977829.98</v>
      </c>
      <c r="N331" s="101"/>
      <c r="O331" s="101"/>
      <c r="P331" s="101"/>
      <c r="Q331" s="93">
        <f t="shared" si="12"/>
        <v>-326742.61999999988</v>
      </c>
      <c r="R331" s="94">
        <f t="shared" si="13"/>
        <v>208.41799545569302</v>
      </c>
    </row>
    <row r="332" spans="1:18" ht="24" customHeight="1" x14ac:dyDescent="0.55000000000000004">
      <c r="A332" s="100">
        <v>11</v>
      </c>
      <c r="B332" s="101" t="s">
        <v>62</v>
      </c>
      <c r="C332" s="101" t="s">
        <v>326</v>
      </c>
      <c r="D332" s="101" t="s">
        <v>156</v>
      </c>
      <c r="E332" s="101" t="s">
        <v>47</v>
      </c>
      <c r="F332" s="101" t="s">
        <v>178</v>
      </c>
      <c r="G332" s="101" t="s">
        <v>942</v>
      </c>
      <c r="H332" s="102">
        <v>4222</v>
      </c>
      <c r="I332" s="100">
        <v>3</v>
      </c>
      <c r="J332" s="103">
        <f>อุดรธานี!F141</f>
        <v>746680.23</v>
      </c>
      <c r="K332" s="104">
        <f>อุดรธานี!AO141</f>
        <v>837515.81</v>
      </c>
      <c r="L332" s="105">
        <f>อุดรธานี!AP141</f>
        <v>1893684.14</v>
      </c>
      <c r="M332" s="105">
        <f>อุดรธานี!AQ141</f>
        <v>1363061.63</v>
      </c>
      <c r="N332" s="101"/>
      <c r="O332" s="101"/>
      <c r="P332" s="101"/>
      <c r="Q332" s="93">
        <f t="shared" si="12"/>
        <v>530622.51</v>
      </c>
      <c r="R332" s="94">
        <f t="shared" si="13"/>
        <v>448.52774514448129</v>
      </c>
    </row>
    <row r="333" spans="1:18" ht="24" customHeight="1" x14ac:dyDescent="0.55000000000000004">
      <c r="A333" s="100">
        <v>12</v>
      </c>
      <c r="B333" s="101" t="s">
        <v>62</v>
      </c>
      <c r="C333" s="101" t="s">
        <v>326</v>
      </c>
      <c r="D333" s="101" t="s">
        <v>156</v>
      </c>
      <c r="E333" s="101" t="s">
        <v>47</v>
      </c>
      <c r="F333" s="101" t="s">
        <v>178</v>
      </c>
      <c r="G333" s="101" t="s">
        <v>943</v>
      </c>
      <c r="H333" s="102">
        <v>4359</v>
      </c>
      <c r="I333" s="100">
        <v>3</v>
      </c>
      <c r="J333" s="103">
        <f>อุดรธานี!F142</f>
        <v>311002.73</v>
      </c>
      <c r="K333" s="104">
        <f>อุดรธานี!AO142</f>
        <v>454581.05</v>
      </c>
      <c r="L333" s="105">
        <f>อุดรธานี!AP142</f>
        <v>1713459.0899999999</v>
      </c>
      <c r="M333" s="105">
        <f>อุดรธานี!AQ142</f>
        <v>1480751.15</v>
      </c>
      <c r="N333" s="101"/>
      <c r="O333" s="101"/>
      <c r="P333" s="101"/>
      <c r="Q333" s="93">
        <f t="shared" si="12"/>
        <v>232707.93999999994</v>
      </c>
      <c r="R333" s="94">
        <f t="shared" si="13"/>
        <v>393.08536132140398</v>
      </c>
    </row>
    <row r="334" spans="1:18" ht="24" customHeight="1" x14ac:dyDescent="0.55000000000000004">
      <c r="A334" s="100">
        <v>13</v>
      </c>
      <c r="B334" s="101" t="s">
        <v>62</v>
      </c>
      <c r="C334" s="101" t="s">
        <v>326</v>
      </c>
      <c r="D334" s="101" t="s">
        <v>156</v>
      </c>
      <c r="E334" s="101" t="s">
        <v>47</v>
      </c>
      <c r="F334" s="101" t="s">
        <v>178</v>
      </c>
      <c r="G334" s="101" t="s">
        <v>944</v>
      </c>
      <c r="H334" s="102">
        <v>4175</v>
      </c>
      <c r="I334" s="100">
        <v>3</v>
      </c>
      <c r="J334" s="103">
        <f>อุดรธานี!F143</f>
        <v>348868.06</v>
      </c>
      <c r="K334" s="104">
        <f>อุดรธานี!AO143</f>
        <v>415881.8</v>
      </c>
      <c r="L334" s="105">
        <f>อุดรธานี!AP143</f>
        <v>1163241.43</v>
      </c>
      <c r="M334" s="105">
        <f>อุดรธานี!AQ143</f>
        <v>1278712.8700000001</v>
      </c>
      <c r="N334" s="101"/>
      <c r="O334" s="101"/>
      <c r="P334" s="101"/>
      <c r="Q334" s="93">
        <f t="shared" si="12"/>
        <v>-115471.44000000018</v>
      </c>
      <c r="R334" s="94">
        <f t="shared" si="13"/>
        <v>278.62070179640716</v>
      </c>
    </row>
    <row r="335" spans="1:18" ht="24" customHeight="1" x14ac:dyDescent="0.55000000000000004">
      <c r="A335" s="100">
        <v>14</v>
      </c>
      <c r="B335" s="101" t="s">
        <v>62</v>
      </c>
      <c r="C335" s="101" t="s">
        <v>326</v>
      </c>
      <c r="D335" s="101" t="s">
        <v>156</v>
      </c>
      <c r="E335" s="101" t="s">
        <v>47</v>
      </c>
      <c r="F335" s="101" t="s">
        <v>178</v>
      </c>
      <c r="G335" s="101" t="s">
        <v>945</v>
      </c>
      <c r="H335" s="102">
        <v>2620</v>
      </c>
      <c r="I335" s="100">
        <v>2</v>
      </c>
      <c r="J335" s="103">
        <f>อุดรธานี!F144</f>
        <v>195098.61</v>
      </c>
      <c r="K335" s="104">
        <f>อุดรธานี!AO144</f>
        <v>341401.43</v>
      </c>
      <c r="L335" s="105">
        <f>อุดรธานี!AP144</f>
        <v>979763.4</v>
      </c>
      <c r="M335" s="105">
        <f>อุดรธานี!AQ144</f>
        <v>1081859.75</v>
      </c>
      <c r="N335" s="101"/>
      <c r="O335" s="101"/>
      <c r="P335" s="101"/>
      <c r="Q335" s="93">
        <f t="shared" si="12"/>
        <v>-102096.34999999998</v>
      </c>
      <c r="R335" s="94">
        <f t="shared" si="13"/>
        <v>373.95549618320609</v>
      </c>
    </row>
    <row r="336" spans="1:18" ht="24" customHeight="1" x14ac:dyDescent="0.55000000000000004">
      <c r="A336" s="100">
        <v>15</v>
      </c>
      <c r="B336" s="101" t="s">
        <v>62</v>
      </c>
      <c r="C336" s="101" t="s">
        <v>326</v>
      </c>
      <c r="D336" s="101" t="s">
        <v>156</v>
      </c>
      <c r="E336" s="101" t="s">
        <v>47</v>
      </c>
      <c r="F336" s="101" t="s">
        <v>178</v>
      </c>
      <c r="G336" s="101" t="s">
        <v>946</v>
      </c>
      <c r="H336" s="102">
        <v>5100</v>
      </c>
      <c r="I336" s="100">
        <v>4</v>
      </c>
      <c r="J336" s="103">
        <f>อุดรธานี!F145</f>
        <v>314854.43</v>
      </c>
      <c r="K336" s="104">
        <f>อุดรธานี!AO145</f>
        <v>704362.38</v>
      </c>
      <c r="L336" s="105">
        <f>อุดรธานี!AP145</f>
        <v>1814567.65</v>
      </c>
      <c r="M336" s="105">
        <f>อุดรธานี!AQ145</f>
        <v>1761170.3499999999</v>
      </c>
      <c r="N336" s="101"/>
      <c r="O336" s="101"/>
      <c r="P336" s="101"/>
      <c r="Q336" s="93">
        <f t="shared" si="12"/>
        <v>53397.300000000047</v>
      </c>
      <c r="R336" s="94">
        <f t="shared" si="13"/>
        <v>355.79757843137253</v>
      </c>
    </row>
    <row r="337" spans="1:18" ht="24" customHeight="1" x14ac:dyDescent="0.55000000000000004">
      <c r="A337" s="100">
        <v>16</v>
      </c>
      <c r="B337" s="101" t="s">
        <v>62</v>
      </c>
      <c r="C337" s="101" t="s">
        <v>326</v>
      </c>
      <c r="D337" s="101" t="s">
        <v>156</v>
      </c>
      <c r="E337" s="101" t="s">
        <v>47</v>
      </c>
      <c r="F337" s="101" t="s">
        <v>178</v>
      </c>
      <c r="G337" s="101" t="s">
        <v>947</v>
      </c>
      <c r="H337" s="102">
        <v>7114</v>
      </c>
      <c r="I337" s="100">
        <v>5</v>
      </c>
      <c r="J337" s="103">
        <f>อุดรธานี!F146</f>
        <v>586641.82999999996</v>
      </c>
      <c r="K337" s="104">
        <f>อุดรธานี!AO146</f>
        <v>772797.99999999988</v>
      </c>
      <c r="L337" s="105">
        <f>อุดรธานี!AP146</f>
        <v>1260722.04</v>
      </c>
      <c r="M337" s="105">
        <f>อุดรธานี!AQ146</f>
        <v>1591268.7300000002</v>
      </c>
      <c r="N337" s="101"/>
      <c r="O337" s="101"/>
      <c r="P337" s="101"/>
      <c r="Q337" s="93">
        <f t="shared" si="12"/>
        <v>-330546.69000000018</v>
      </c>
      <c r="R337" s="94">
        <f t="shared" si="13"/>
        <v>177.21704245150408</v>
      </c>
    </row>
    <row r="338" spans="1:18" s="112" customFormat="1" ht="24" customHeight="1" x14ac:dyDescent="0.55000000000000004">
      <c r="A338" s="106">
        <v>11</v>
      </c>
      <c r="B338" s="107" t="s">
        <v>62</v>
      </c>
      <c r="C338" s="107"/>
      <c r="D338" s="107"/>
      <c r="E338" s="107" t="s">
        <v>75</v>
      </c>
      <c r="F338" s="107"/>
      <c r="G338" s="107" t="s">
        <v>329</v>
      </c>
      <c r="H338" s="113">
        <f>SUM(H322:H337)</f>
        <v>81541</v>
      </c>
      <c r="I338" s="106"/>
      <c r="J338" s="109">
        <f>SUM(J322:J337)</f>
        <v>6498528.0099999998</v>
      </c>
      <c r="K338" s="109">
        <f>SUM(K322:K337)</f>
        <v>9869207.3200000003</v>
      </c>
      <c r="L338" s="109">
        <f>SUM(L322:L337)</f>
        <v>22699209.679999996</v>
      </c>
      <c r="M338" s="109">
        <f>SUM(M322:M337)</f>
        <v>22645744.500000004</v>
      </c>
      <c r="N338" s="107">
        <v>15</v>
      </c>
      <c r="O338" s="107">
        <v>15</v>
      </c>
      <c r="P338" s="107">
        <f>N338-O338</f>
        <v>0</v>
      </c>
      <c r="Q338" s="110">
        <f t="shared" si="12"/>
        <v>53465.179999992251</v>
      </c>
      <c r="R338" s="111">
        <f>L338/H338</f>
        <v>278.37786733054531</v>
      </c>
    </row>
    <row r="339" spans="1:18" ht="24" customHeight="1" x14ac:dyDescent="0.55000000000000004">
      <c r="A339" s="100">
        <v>1</v>
      </c>
      <c r="B339" s="101" t="s">
        <v>62</v>
      </c>
      <c r="C339" s="101" t="s">
        <v>330</v>
      </c>
      <c r="D339" s="101" t="s">
        <v>141</v>
      </c>
      <c r="E339" s="101" t="s">
        <v>48</v>
      </c>
      <c r="F339" s="101" t="s">
        <v>208</v>
      </c>
      <c r="G339" s="101" t="s">
        <v>331</v>
      </c>
      <c r="H339" s="102"/>
      <c r="I339" s="100"/>
      <c r="J339" s="103"/>
      <c r="K339" s="104"/>
      <c r="L339" s="105"/>
      <c r="M339" s="105"/>
      <c r="N339" s="101"/>
      <c r="O339" s="101"/>
      <c r="P339" s="101"/>
    </row>
    <row r="340" spans="1:18" ht="24" customHeight="1" x14ac:dyDescent="0.55000000000000004">
      <c r="A340" s="100">
        <v>2</v>
      </c>
      <c r="B340" s="101" t="s">
        <v>62</v>
      </c>
      <c r="C340" s="101" t="s">
        <v>330</v>
      </c>
      <c r="D340" s="101" t="s">
        <v>141</v>
      </c>
      <c r="E340" s="101" t="s">
        <v>48</v>
      </c>
      <c r="F340" s="101" t="s">
        <v>178</v>
      </c>
      <c r="G340" s="101" t="s">
        <v>948</v>
      </c>
      <c r="H340" s="102">
        <v>3260</v>
      </c>
      <c r="I340" s="100">
        <v>3</v>
      </c>
      <c r="J340" s="103">
        <f>อุดรธานี!F147</f>
        <v>491387.07</v>
      </c>
      <c r="K340" s="104">
        <f>อุดรธานี!AO147</f>
        <v>1033743.03</v>
      </c>
      <c r="L340" s="105">
        <f>อุดรธานี!AP147</f>
        <v>1310372.4500000002</v>
      </c>
      <c r="M340" s="105">
        <f>อุดรธานี!AQ147</f>
        <v>1211629.1300000001</v>
      </c>
      <c r="N340" s="101"/>
      <c r="O340" s="101"/>
      <c r="P340" s="101"/>
      <c r="Q340" s="93">
        <f t="shared" si="12"/>
        <v>98743.320000000065</v>
      </c>
      <c r="R340" s="94">
        <f t="shared" si="13"/>
        <v>401.95473926380373</v>
      </c>
    </row>
    <row r="341" spans="1:18" ht="24" customHeight="1" x14ac:dyDescent="0.55000000000000004">
      <c r="A341" s="100">
        <v>3</v>
      </c>
      <c r="B341" s="101" t="s">
        <v>62</v>
      </c>
      <c r="C341" s="101" t="s">
        <v>330</v>
      </c>
      <c r="D341" s="101" t="s">
        <v>141</v>
      </c>
      <c r="E341" s="101" t="s">
        <v>48</v>
      </c>
      <c r="F341" s="101" t="s">
        <v>178</v>
      </c>
      <c r="G341" s="101" t="s">
        <v>949</v>
      </c>
      <c r="H341" s="102">
        <v>5443</v>
      </c>
      <c r="I341" s="100">
        <v>4</v>
      </c>
      <c r="J341" s="103">
        <f>อุดรธานี!F148</f>
        <v>1984555.02</v>
      </c>
      <c r="K341" s="104">
        <f>อุดรธานี!AO148</f>
        <v>1961668.78</v>
      </c>
      <c r="L341" s="105">
        <f>อุดรธานี!AP148</f>
        <v>1343982.6199999999</v>
      </c>
      <c r="M341" s="105">
        <f>อุดรธานี!AQ148</f>
        <v>1493811.83</v>
      </c>
      <c r="N341" s="101"/>
      <c r="O341" s="101"/>
      <c r="P341" s="101"/>
      <c r="Q341" s="93">
        <f t="shared" si="12"/>
        <v>-149829.2100000002</v>
      </c>
      <c r="R341" s="94">
        <f t="shared" si="13"/>
        <v>246.91945985669665</v>
      </c>
    </row>
    <row r="342" spans="1:18" ht="24" customHeight="1" x14ac:dyDescent="0.55000000000000004">
      <c r="A342" s="100">
        <v>4</v>
      </c>
      <c r="B342" s="101" t="s">
        <v>62</v>
      </c>
      <c r="C342" s="101" t="s">
        <v>330</v>
      </c>
      <c r="D342" s="101" t="s">
        <v>141</v>
      </c>
      <c r="E342" s="101" t="s">
        <v>48</v>
      </c>
      <c r="F342" s="101" t="s">
        <v>178</v>
      </c>
      <c r="G342" s="101" t="s">
        <v>950</v>
      </c>
      <c r="H342" s="102">
        <v>2005</v>
      </c>
      <c r="I342" s="100">
        <v>2</v>
      </c>
      <c r="J342" s="103">
        <f>อุดรธานี!F149</f>
        <v>493072.65</v>
      </c>
      <c r="K342" s="104">
        <f>อุดรธานี!AO149</f>
        <v>526410.53</v>
      </c>
      <c r="L342" s="105">
        <f>อุดรธานี!AP149</f>
        <v>1617279.8</v>
      </c>
      <c r="M342" s="105">
        <f>อุดรธานี!AQ149</f>
        <v>1724207.26</v>
      </c>
      <c r="N342" s="101"/>
      <c r="O342" s="101"/>
      <c r="P342" s="101"/>
      <c r="Q342" s="93">
        <f t="shared" si="12"/>
        <v>-106927.45999999996</v>
      </c>
      <c r="R342" s="94">
        <f t="shared" si="13"/>
        <v>806.62334164588526</v>
      </c>
    </row>
    <row r="343" spans="1:18" ht="24" customHeight="1" x14ac:dyDescent="0.55000000000000004">
      <c r="A343" s="100">
        <v>5</v>
      </c>
      <c r="B343" s="101" t="s">
        <v>62</v>
      </c>
      <c r="C343" s="101" t="s">
        <v>330</v>
      </c>
      <c r="D343" s="101" t="s">
        <v>141</v>
      </c>
      <c r="E343" s="101" t="s">
        <v>48</v>
      </c>
      <c r="F343" s="101" t="s">
        <v>178</v>
      </c>
      <c r="G343" s="101" t="s">
        <v>951</v>
      </c>
      <c r="H343" s="102">
        <v>5609</v>
      </c>
      <c r="I343" s="100">
        <v>4</v>
      </c>
      <c r="J343" s="103">
        <f>อุดรธานี!F150</f>
        <v>1244409.08</v>
      </c>
      <c r="K343" s="104">
        <f>อุดรธานี!AO150</f>
        <v>1341303.17</v>
      </c>
      <c r="L343" s="105">
        <f>อุดรธานี!AP150</f>
        <v>1969152.91</v>
      </c>
      <c r="M343" s="105">
        <f>อุดรธานี!AQ150</f>
        <v>2019583</v>
      </c>
      <c r="N343" s="101"/>
      <c r="O343" s="101"/>
      <c r="P343" s="101"/>
      <c r="Q343" s="93">
        <f t="shared" si="12"/>
        <v>-50430.090000000084</v>
      </c>
      <c r="R343" s="94">
        <f t="shared" si="13"/>
        <v>351.07022820467103</v>
      </c>
    </row>
    <row r="344" spans="1:18" ht="24" customHeight="1" x14ac:dyDescent="0.55000000000000004">
      <c r="A344" s="100">
        <v>6</v>
      </c>
      <c r="B344" s="101" t="s">
        <v>62</v>
      </c>
      <c r="C344" s="101" t="s">
        <v>330</v>
      </c>
      <c r="D344" s="101" t="s">
        <v>141</v>
      </c>
      <c r="E344" s="101" t="s">
        <v>48</v>
      </c>
      <c r="F344" s="101" t="s">
        <v>178</v>
      </c>
      <c r="G344" s="101" t="s">
        <v>952</v>
      </c>
      <c r="H344" s="102">
        <v>3391</v>
      </c>
      <c r="I344" s="100">
        <v>3</v>
      </c>
      <c r="J344" s="103">
        <f>อุดรธานี!F151</f>
        <v>1059195.75</v>
      </c>
      <c r="K344" s="104">
        <f>อุดรธานี!AO151</f>
        <v>1586857.76</v>
      </c>
      <c r="L344" s="105">
        <f>อุดรธานี!AP151</f>
        <v>1749643.98</v>
      </c>
      <c r="M344" s="105">
        <f>อุดรธานี!AQ151</f>
        <v>1366723.46</v>
      </c>
      <c r="N344" s="101"/>
      <c r="O344" s="101"/>
      <c r="P344" s="101"/>
      <c r="Q344" s="93">
        <f t="shared" si="12"/>
        <v>382920.52</v>
      </c>
      <c r="R344" s="94">
        <f t="shared" si="13"/>
        <v>515.96696549690353</v>
      </c>
    </row>
    <row r="345" spans="1:18" ht="24" customHeight="1" x14ac:dyDescent="0.55000000000000004">
      <c r="A345" s="100">
        <v>7</v>
      </c>
      <c r="B345" s="101" t="s">
        <v>62</v>
      </c>
      <c r="C345" s="101" t="s">
        <v>330</v>
      </c>
      <c r="D345" s="101" t="s">
        <v>141</v>
      </c>
      <c r="E345" s="101" t="s">
        <v>48</v>
      </c>
      <c r="F345" s="101" t="s">
        <v>178</v>
      </c>
      <c r="G345" s="101" t="s">
        <v>953</v>
      </c>
      <c r="H345" s="102">
        <v>4086</v>
      </c>
      <c r="I345" s="100">
        <v>3</v>
      </c>
      <c r="J345" s="103">
        <f>อุดรธานี!F152</f>
        <v>1266507.6599999999</v>
      </c>
      <c r="K345" s="104">
        <f>อุดรธานี!AO152</f>
        <v>1317000.5299999998</v>
      </c>
      <c r="L345" s="105">
        <f>อุดรธานี!AP152</f>
        <v>1668731.2899999998</v>
      </c>
      <c r="M345" s="105">
        <f>อุดรธานี!AQ152</f>
        <v>1424220.74</v>
      </c>
      <c r="N345" s="101"/>
      <c r="O345" s="101"/>
      <c r="P345" s="101"/>
      <c r="Q345" s="93">
        <f t="shared" si="12"/>
        <v>244510.54999999981</v>
      </c>
      <c r="R345" s="94">
        <f t="shared" si="13"/>
        <v>408.40217572197741</v>
      </c>
    </row>
    <row r="346" spans="1:18" ht="24" customHeight="1" x14ac:dyDescent="0.55000000000000004">
      <c r="A346" s="100">
        <v>8</v>
      </c>
      <c r="B346" s="101" t="s">
        <v>62</v>
      </c>
      <c r="C346" s="101" t="s">
        <v>330</v>
      </c>
      <c r="D346" s="101" t="s">
        <v>141</v>
      </c>
      <c r="E346" s="101" t="s">
        <v>48</v>
      </c>
      <c r="F346" s="101" t="s">
        <v>178</v>
      </c>
      <c r="G346" s="101" t="s">
        <v>954</v>
      </c>
      <c r="H346" s="102">
        <v>4501</v>
      </c>
      <c r="I346" s="100">
        <v>4</v>
      </c>
      <c r="J346" s="103">
        <f>อุดรธานี!F153</f>
        <v>650052.73</v>
      </c>
      <c r="K346" s="104">
        <f>อุดรธานี!AO153</f>
        <v>1180572.8500000001</v>
      </c>
      <c r="L346" s="105">
        <f>อุดรธานี!AP153</f>
        <v>1656355.39</v>
      </c>
      <c r="M346" s="105">
        <f>อุดรธานี!AQ153</f>
        <v>1474110.5799999998</v>
      </c>
      <c r="N346" s="101"/>
      <c r="O346" s="101"/>
      <c r="P346" s="101"/>
      <c r="Q346" s="93">
        <f t="shared" si="12"/>
        <v>182244.81000000006</v>
      </c>
      <c r="R346" s="94">
        <f t="shared" si="13"/>
        <v>367.99719840035544</v>
      </c>
    </row>
    <row r="347" spans="1:18" ht="24" customHeight="1" x14ac:dyDescent="0.55000000000000004">
      <c r="A347" s="100">
        <v>9</v>
      </c>
      <c r="B347" s="101" t="s">
        <v>62</v>
      </c>
      <c r="C347" s="101" t="s">
        <v>330</v>
      </c>
      <c r="D347" s="101" t="s">
        <v>141</v>
      </c>
      <c r="E347" s="101" t="s">
        <v>48</v>
      </c>
      <c r="F347" s="101" t="s">
        <v>178</v>
      </c>
      <c r="G347" s="101" t="s">
        <v>955</v>
      </c>
      <c r="H347" s="102">
        <v>4158</v>
      </c>
      <c r="I347" s="100">
        <v>3</v>
      </c>
      <c r="J347" s="103">
        <f>อุดรธานี!F154</f>
        <v>541682.1</v>
      </c>
      <c r="K347" s="104">
        <f>อุดรธานี!AO154</f>
        <v>567888.36</v>
      </c>
      <c r="L347" s="105">
        <f>อุดรธานี!AP154</f>
        <v>873659.25</v>
      </c>
      <c r="M347" s="105">
        <f>อุดรธานี!AQ154</f>
        <v>1057727.81</v>
      </c>
      <c r="N347" s="101"/>
      <c r="O347" s="101"/>
      <c r="P347" s="101"/>
      <c r="Q347" s="93">
        <f t="shared" si="12"/>
        <v>-184068.56000000006</v>
      </c>
      <c r="R347" s="94">
        <f t="shared" si="13"/>
        <v>210.11525974025975</v>
      </c>
    </row>
    <row r="348" spans="1:18" ht="24" customHeight="1" x14ac:dyDescent="0.55000000000000004">
      <c r="A348" s="100">
        <v>10</v>
      </c>
      <c r="B348" s="101" t="s">
        <v>62</v>
      </c>
      <c r="C348" s="101" t="s">
        <v>330</v>
      </c>
      <c r="D348" s="101" t="s">
        <v>141</v>
      </c>
      <c r="E348" s="101" t="s">
        <v>48</v>
      </c>
      <c r="F348" s="101" t="s">
        <v>178</v>
      </c>
      <c r="G348" s="101" t="s">
        <v>956</v>
      </c>
      <c r="H348" s="102">
        <v>3908</v>
      </c>
      <c r="I348" s="100">
        <v>3</v>
      </c>
      <c r="J348" s="103">
        <f>อุดรธานี!F155</f>
        <v>460839.8</v>
      </c>
      <c r="K348" s="104">
        <f>อุดรธานี!AO155</f>
        <v>788203.39</v>
      </c>
      <c r="L348" s="105">
        <f>อุดรธานี!AP155</f>
        <v>1680578.1800000002</v>
      </c>
      <c r="M348" s="105">
        <f>อุดรธานี!AQ155</f>
        <v>1612606.7400000002</v>
      </c>
      <c r="N348" s="101"/>
      <c r="O348" s="101"/>
      <c r="P348" s="101"/>
      <c r="Q348" s="93">
        <f t="shared" si="12"/>
        <v>67971.439999999944</v>
      </c>
      <c r="R348" s="94">
        <f t="shared" si="13"/>
        <v>430.03535823950875</v>
      </c>
    </row>
    <row r="349" spans="1:18" ht="24" customHeight="1" x14ac:dyDescent="0.55000000000000004">
      <c r="A349" s="100">
        <v>11</v>
      </c>
      <c r="B349" s="101" t="s">
        <v>62</v>
      </c>
      <c r="C349" s="101" t="s">
        <v>330</v>
      </c>
      <c r="D349" s="101" t="s">
        <v>141</v>
      </c>
      <c r="E349" s="101" t="s">
        <v>48</v>
      </c>
      <c r="F349" s="101" t="s">
        <v>178</v>
      </c>
      <c r="G349" s="101" t="s">
        <v>957</v>
      </c>
      <c r="H349" s="102">
        <v>3711</v>
      </c>
      <c r="I349" s="100">
        <v>3</v>
      </c>
      <c r="J349" s="103">
        <f>อุดรธานี!F156</f>
        <v>870355.13</v>
      </c>
      <c r="K349" s="104">
        <f>อุดรธานี!AO156</f>
        <v>1175415.6299999999</v>
      </c>
      <c r="L349" s="105">
        <f>อุดรธานี!AP156</f>
        <v>1004297.02</v>
      </c>
      <c r="M349" s="105">
        <f>อุดรธานี!AQ156</f>
        <v>1088822.7</v>
      </c>
      <c r="N349" s="101"/>
      <c r="O349" s="101"/>
      <c r="P349" s="101"/>
      <c r="Q349" s="93">
        <f t="shared" si="12"/>
        <v>-84525.679999999935</v>
      </c>
      <c r="R349" s="94">
        <f t="shared" si="13"/>
        <v>270.62706009161951</v>
      </c>
    </row>
    <row r="350" spans="1:18" ht="24" customHeight="1" x14ac:dyDescent="0.55000000000000004">
      <c r="A350" s="100">
        <v>12</v>
      </c>
      <c r="B350" s="101" t="s">
        <v>62</v>
      </c>
      <c r="C350" s="101" t="s">
        <v>330</v>
      </c>
      <c r="D350" s="101" t="s">
        <v>141</v>
      </c>
      <c r="E350" s="101" t="s">
        <v>48</v>
      </c>
      <c r="F350" s="101" t="s">
        <v>178</v>
      </c>
      <c r="G350" s="101" t="s">
        <v>958</v>
      </c>
      <c r="H350" s="102">
        <v>6818</v>
      </c>
      <c r="I350" s="100">
        <v>5</v>
      </c>
      <c r="J350" s="103">
        <f>อุดรธานี!F157</f>
        <v>1729292</v>
      </c>
      <c r="K350" s="104">
        <f>อุดรธานี!AO157</f>
        <v>2396708.5</v>
      </c>
      <c r="L350" s="105">
        <f>อุดรธานี!AP157</f>
        <v>2039210.25</v>
      </c>
      <c r="M350" s="105">
        <f>อุดรธานี!AQ157</f>
        <v>1763708.0099999998</v>
      </c>
      <c r="N350" s="101"/>
      <c r="O350" s="101"/>
      <c r="P350" s="101"/>
      <c r="Q350" s="93">
        <f t="shared" si="12"/>
        <v>275502.24000000022</v>
      </c>
      <c r="R350" s="94">
        <f t="shared" si="13"/>
        <v>299.09214579055441</v>
      </c>
    </row>
    <row r="351" spans="1:18" ht="24" customHeight="1" x14ac:dyDescent="0.55000000000000004">
      <c r="A351" s="100">
        <v>13</v>
      </c>
      <c r="B351" s="101" t="s">
        <v>62</v>
      </c>
      <c r="C351" s="101" t="s">
        <v>330</v>
      </c>
      <c r="D351" s="101" t="s">
        <v>141</v>
      </c>
      <c r="E351" s="101" t="s">
        <v>48</v>
      </c>
      <c r="F351" s="101" t="s">
        <v>178</v>
      </c>
      <c r="G351" s="101" t="s">
        <v>959</v>
      </c>
      <c r="H351" s="102">
        <v>4682</v>
      </c>
      <c r="I351" s="100">
        <v>4</v>
      </c>
      <c r="J351" s="103">
        <f>อุดรธานี!F158</f>
        <v>668088.19999999995</v>
      </c>
      <c r="K351" s="104">
        <f>อุดรธานี!AO158</f>
        <v>706644.54999999993</v>
      </c>
      <c r="L351" s="105">
        <f>อุดรธานี!AP158</f>
        <v>1309151.8899999999</v>
      </c>
      <c r="M351" s="105">
        <f>อุดรธานี!AQ158</f>
        <v>1478443.87</v>
      </c>
      <c r="N351" s="101"/>
      <c r="O351" s="101"/>
      <c r="P351" s="101"/>
      <c r="Q351" s="93">
        <f t="shared" si="12"/>
        <v>-169291.98000000021</v>
      </c>
      <c r="R351" s="94">
        <f t="shared" si="13"/>
        <v>279.61381674498074</v>
      </c>
    </row>
    <row r="352" spans="1:18" ht="24" customHeight="1" x14ac:dyDescent="0.55000000000000004">
      <c r="A352" s="100">
        <v>14</v>
      </c>
      <c r="B352" s="101" t="s">
        <v>62</v>
      </c>
      <c r="C352" s="101" t="s">
        <v>330</v>
      </c>
      <c r="D352" s="101" t="s">
        <v>141</v>
      </c>
      <c r="E352" s="101" t="s">
        <v>48</v>
      </c>
      <c r="F352" s="101" t="s">
        <v>178</v>
      </c>
      <c r="G352" s="101" t="s">
        <v>960</v>
      </c>
      <c r="H352" s="102">
        <v>2270</v>
      </c>
      <c r="I352" s="100">
        <v>2</v>
      </c>
      <c r="J352" s="103">
        <f>อุดรธานี!F159</f>
        <v>691618.96</v>
      </c>
      <c r="K352" s="104">
        <f>อุดรธานี!AO159</f>
        <v>868409.53</v>
      </c>
      <c r="L352" s="105">
        <f>อุดรธานี!AP159</f>
        <v>1137985.95</v>
      </c>
      <c r="M352" s="105">
        <f>อุดรธานี!AQ159</f>
        <v>933916.27</v>
      </c>
      <c r="N352" s="101"/>
      <c r="O352" s="101"/>
      <c r="P352" s="101"/>
      <c r="Q352" s="93">
        <f t="shared" si="12"/>
        <v>204069.67999999993</v>
      </c>
      <c r="R352" s="94">
        <f t="shared" si="13"/>
        <v>501.31539647577091</v>
      </c>
    </row>
    <row r="353" spans="1:18" ht="24" customHeight="1" x14ac:dyDescent="0.55000000000000004">
      <c r="A353" s="100">
        <v>15</v>
      </c>
      <c r="B353" s="101" t="s">
        <v>62</v>
      </c>
      <c r="C353" s="101" t="s">
        <v>330</v>
      </c>
      <c r="D353" s="101" t="s">
        <v>141</v>
      </c>
      <c r="E353" s="101" t="s">
        <v>48</v>
      </c>
      <c r="F353" s="101" t="s">
        <v>178</v>
      </c>
      <c r="G353" s="101" t="s">
        <v>961</v>
      </c>
      <c r="H353" s="102">
        <v>3246</v>
      </c>
      <c r="I353" s="100">
        <v>3</v>
      </c>
      <c r="J353" s="103">
        <f>อุดรธานี!F160</f>
        <v>673523.82</v>
      </c>
      <c r="K353" s="104">
        <f>อุดรธานี!AO160</f>
        <v>1026839.96</v>
      </c>
      <c r="L353" s="105">
        <f>อุดรธานี!AP160</f>
        <v>1139318.94</v>
      </c>
      <c r="M353" s="105">
        <f>อุดรธานี!AQ160</f>
        <v>1211703.8799999999</v>
      </c>
      <c r="N353" s="101"/>
      <c r="O353" s="101"/>
      <c r="P353" s="101"/>
      <c r="Q353" s="93">
        <f t="shared" si="12"/>
        <v>-72384.939999999944</v>
      </c>
      <c r="R353" s="94">
        <f t="shared" si="13"/>
        <v>350.99166358595193</v>
      </c>
    </row>
    <row r="354" spans="1:18" ht="24" customHeight="1" x14ac:dyDescent="0.55000000000000004">
      <c r="A354" s="100">
        <v>16</v>
      </c>
      <c r="B354" s="101" t="s">
        <v>62</v>
      </c>
      <c r="C354" s="101" t="s">
        <v>330</v>
      </c>
      <c r="D354" s="101" t="s">
        <v>141</v>
      </c>
      <c r="E354" s="101" t="s">
        <v>48</v>
      </c>
      <c r="F354" s="101" t="s">
        <v>178</v>
      </c>
      <c r="G354" s="101" t="s">
        <v>962</v>
      </c>
      <c r="H354" s="102">
        <v>2523</v>
      </c>
      <c r="I354" s="100">
        <v>2</v>
      </c>
      <c r="J354" s="103">
        <f>อุดรธานี!F161</f>
        <v>728370.98</v>
      </c>
      <c r="K354" s="104">
        <f>อุดรธานี!AO161</f>
        <v>757293.99</v>
      </c>
      <c r="L354" s="105">
        <f>อุดรธานี!AP161</f>
        <v>1799869.34</v>
      </c>
      <c r="M354" s="105">
        <f>อุดรธานี!AQ161</f>
        <v>1713831.01</v>
      </c>
      <c r="N354" s="101"/>
      <c r="O354" s="101"/>
      <c r="P354" s="101"/>
      <c r="Q354" s="93">
        <f t="shared" si="12"/>
        <v>86038.330000000075</v>
      </c>
      <c r="R354" s="94">
        <f t="shared" si="13"/>
        <v>713.38459770114946</v>
      </c>
    </row>
    <row r="355" spans="1:18" ht="24" customHeight="1" x14ac:dyDescent="0.55000000000000004">
      <c r="A355" s="100">
        <v>17</v>
      </c>
      <c r="B355" s="101" t="s">
        <v>62</v>
      </c>
      <c r="C355" s="101" t="s">
        <v>330</v>
      </c>
      <c r="D355" s="101" t="s">
        <v>141</v>
      </c>
      <c r="E355" s="101" t="s">
        <v>48</v>
      </c>
      <c r="F355" s="101" t="s">
        <v>178</v>
      </c>
      <c r="G355" s="101" t="s">
        <v>963</v>
      </c>
      <c r="H355" s="102">
        <v>3997</v>
      </c>
      <c r="I355" s="100">
        <v>3</v>
      </c>
      <c r="J355" s="103">
        <f>อุดรธานี!F162</f>
        <v>911400.79</v>
      </c>
      <c r="K355" s="104">
        <f>อุดรธานี!AO162</f>
        <v>919789.41</v>
      </c>
      <c r="L355" s="105">
        <f>อุดรธานี!AP162</f>
        <v>1178557.51</v>
      </c>
      <c r="M355" s="105">
        <f>อุดรธานี!AQ162</f>
        <v>1160886.8799999999</v>
      </c>
      <c r="N355" s="101"/>
      <c r="O355" s="101"/>
      <c r="P355" s="101"/>
      <c r="Q355" s="93">
        <f t="shared" si="12"/>
        <v>17670.630000000121</v>
      </c>
      <c r="R355" s="94">
        <f t="shared" si="13"/>
        <v>294.86052289216912</v>
      </c>
    </row>
    <row r="356" spans="1:18" ht="24" customHeight="1" x14ac:dyDescent="0.55000000000000004">
      <c r="A356" s="100">
        <v>18</v>
      </c>
      <c r="B356" s="101" t="s">
        <v>62</v>
      </c>
      <c r="C356" s="101" t="s">
        <v>330</v>
      </c>
      <c r="D356" s="101" t="s">
        <v>141</v>
      </c>
      <c r="E356" s="101" t="s">
        <v>48</v>
      </c>
      <c r="F356" s="101" t="s">
        <v>178</v>
      </c>
      <c r="G356" s="101" t="s">
        <v>964</v>
      </c>
      <c r="H356" s="102">
        <v>2435</v>
      </c>
      <c r="I356" s="100">
        <v>2</v>
      </c>
      <c r="J356" s="103">
        <f>อุดรธานี!F163</f>
        <v>388465.93</v>
      </c>
      <c r="K356" s="104">
        <f>อุดรธานี!AO163</f>
        <v>384686.82</v>
      </c>
      <c r="L356" s="105">
        <f>อุดรธานี!AP163</f>
        <v>1073066.6000000001</v>
      </c>
      <c r="M356" s="105">
        <f>อุดรธานี!AQ163</f>
        <v>1067615.79</v>
      </c>
      <c r="N356" s="101"/>
      <c r="O356" s="101"/>
      <c r="P356" s="101"/>
      <c r="Q356" s="93">
        <f t="shared" si="12"/>
        <v>5450.8100000000559</v>
      </c>
      <c r="R356" s="94">
        <f t="shared" si="13"/>
        <v>440.68443531827518</v>
      </c>
    </row>
    <row r="357" spans="1:18" ht="24" customHeight="1" x14ac:dyDescent="0.55000000000000004">
      <c r="A357" s="100">
        <v>19</v>
      </c>
      <c r="B357" s="101" t="s">
        <v>62</v>
      </c>
      <c r="C357" s="101" t="s">
        <v>332</v>
      </c>
      <c r="D357" s="101" t="s">
        <v>141</v>
      </c>
      <c r="E357" s="101" t="s">
        <v>48</v>
      </c>
      <c r="F357" s="101" t="s">
        <v>178</v>
      </c>
      <c r="G357" s="101" t="s">
        <v>965</v>
      </c>
      <c r="H357" s="102">
        <v>2402</v>
      </c>
      <c r="I357" s="100">
        <v>2</v>
      </c>
      <c r="J357" s="103">
        <f>อุดรธานี!F164</f>
        <v>621802</v>
      </c>
      <c r="K357" s="104">
        <f>อุดรธานี!AO164</f>
        <v>708451.6399999999</v>
      </c>
      <c r="L357" s="105">
        <f>อุดรธานี!AP164</f>
        <v>1238112.49</v>
      </c>
      <c r="M357" s="105">
        <f>อุดรธานี!AQ164</f>
        <v>1191224.48</v>
      </c>
      <c r="N357" s="101"/>
      <c r="O357" s="101"/>
      <c r="P357" s="101"/>
      <c r="Q357" s="93">
        <f t="shared" si="12"/>
        <v>46888.010000000009</v>
      </c>
      <c r="R357" s="94">
        <f t="shared" si="13"/>
        <v>515.45066194837636</v>
      </c>
    </row>
    <row r="358" spans="1:18" ht="24" customHeight="1" x14ac:dyDescent="0.55000000000000004">
      <c r="A358" s="100">
        <v>20</v>
      </c>
      <c r="B358" s="101" t="s">
        <v>62</v>
      </c>
      <c r="C358" s="101" t="s">
        <v>333</v>
      </c>
      <c r="D358" s="101" t="s">
        <v>141</v>
      </c>
      <c r="E358" s="101" t="s">
        <v>48</v>
      </c>
      <c r="F358" s="101" t="s">
        <v>178</v>
      </c>
      <c r="G358" s="101" t="s">
        <v>966</v>
      </c>
      <c r="H358" s="102">
        <v>5248</v>
      </c>
      <c r="I358" s="100">
        <v>4</v>
      </c>
      <c r="J358" s="103">
        <f>อุดรธานี!F165</f>
        <v>906620.24</v>
      </c>
      <c r="K358" s="104">
        <f>อุดรธานี!AO165</f>
        <v>850391.29999999993</v>
      </c>
      <c r="L358" s="105">
        <f>อุดรธานี!AP165</f>
        <v>2704583.4000000004</v>
      </c>
      <c r="M358" s="105">
        <f>อุดรธานี!AQ165</f>
        <v>1783976.1800000002</v>
      </c>
      <c r="N358" s="101"/>
      <c r="O358" s="101"/>
      <c r="P358" s="101"/>
      <c r="Q358" s="93">
        <f t="shared" si="12"/>
        <v>920607.2200000002</v>
      </c>
      <c r="R358" s="94">
        <f t="shared" si="13"/>
        <v>515.35506859756106</v>
      </c>
    </row>
    <row r="359" spans="1:18" ht="24" customHeight="1" x14ac:dyDescent="0.55000000000000004">
      <c r="A359" s="100">
        <v>21</v>
      </c>
      <c r="B359" s="101" t="s">
        <v>62</v>
      </c>
      <c r="C359" s="101" t="s">
        <v>334</v>
      </c>
      <c r="D359" s="101" t="s">
        <v>141</v>
      </c>
      <c r="E359" s="101" t="s">
        <v>48</v>
      </c>
      <c r="F359" s="101" t="s">
        <v>178</v>
      </c>
      <c r="G359" s="101" t="s">
        <v>967</v>
      </c>
      <c r="H359" s="102">
        <v>2119</v>
      </c>
      <c r="I359" s="100">
        <v>2</v>
      </c>
      <c r="J359" s="103">
        <f>อุดรธานี!F166</f>
        <v>501701.24</v>
      </c>
      <c r="K359" s="104">
        <f>อุดรธานี!AO166</f>
        <v>899518.36</v>
      </c>
      <c r="L359" s="105">
        <f>อุดรธานี!AP166</f>
        <v>1005438.9400000001</v>
      </c>
      <c r="M359" s="105">
        <f>อุดรธานี!AQ166</f>
        <v>910823.25</v>
      </c>
      <c r="N359" s="101"/>
      <c r="O359" s="101"/>
      <c r="P359" s="101"/>
      <c r="Q359" s="93">
        <f t="shared" si="12"/>
        <v>94615.690000000061</v>
      </c>
      <c r="R359" s="94">
        <f t="shared" si="13"/>
        <v>474.48746578574804</v>
      </c>
    </row>
    <row r="360" spans="1:18" s="112" customFormat="1" ht="24" customHeight="1" x14ac:dyDescent="0.55000000000000004">
      <c r="A360" s="106">
        <v>12</v>
      </c>
      <c r="B360" s="107" t="s">
        <v>62</v>
      </c>
      <c r="C360" s="107"/>
      <c r="D360" s="107"/>
      <c r="E360" s="107" t="s">
        <v>75</v>
      </c>
      <c r="F360" s="107"/>
      <c r="G360" s="107" t="s">
        <v>335</v>
      </c>
      <c r="H360" s="113">
        <f>SUM(H339:H359)</f>
        <v>75812</v>
      </c>
      <c r="I360" s="106"/>
      <c r="J360" s="109">
        <f>SUM(J339:J359)</f>
        <v>16882941.149999999</v>
      </c>
      <c r="K360" s="109">
        <f>SUM(K339:K359)</f>
        <v>20997798.089999996</v>
      </c>
      <c r="L360" s="109">
        <f>SUM(L339:L359)</f>
        <v>29499348.200000007</v>
      </c>
      <c r="M360" s="109">
        <f>SUM(M339:M359)</f>
        <v>27689572.869999997</v>
      </c>
      <c r="N360" s="107">
        <v>20</v>
      </c>
      <c r="O360" s="107">
        <v>20</v>
      </c>
      <c r="P360" s="107">
        <f>N360-O360</f>
        <v>0</v>
      </c>
      <c r="Q360" s="110">
        <f t="shared" si="12"/>
        <v>1809775.3300000094</v>
      </c>
      <c r="R360" s="111">
        <f>L360/H360</f>
        <v>389.111858281011</v>
      </c>
    </row>
    <row r="361" spans="1:18" ht="24" customHeight="1" x14ac:dyDescent="0.55000000000000004">
      <c r="A361" s="100">
        <v>1</v>
      </c>
      <c r="B361" s="101" t="s">
        <v>62</v>
      </c>
      <c r="C361" s="101" t="s">
        <v>332</v>
      </c>
      <c r="D361" s="101" t="s">
        <v>144</v>
      </c>
      <c r="E361" s="101" t="s">
        <v>49</v>
      </c>
      <c r="F361" s="101" t="s">
        <v>208</v>
      </c>
      <c r="G361" s="101" t="s">
        <v>336</v>
      </c>
      <c r="H361" s="102"/>
      <c r="I361" s="100"/>
      <c r="J361" s="103"/>
      <c r="K361" s="104"/>
      <c r="L361" s="105"/>
      <c r="M361" s="105"/>
      <c r="N361" s="101"/>
      <c r="O361" s="101"/>
      <c r="P361" s="101"/>
    </row>
    <row r="362" spans="1:18" ht="24" customHeight="1" x14ac:dyDescent="0.55000000000000004">
      <c r="A362" s="100">
        <v>2</v>
      </c>
      <c r="B362" s="101" t="s">
        <v>62</v>
      </c>
      <c r="C362" s="101" t="s">
        <v>332</v>
      </c>
      <c r="D362" s="101" t="s">
        <v>144</v>
      </c>
      <c r="E362" s="101" t="s">
        <v>49</v>
      </c>
      <c r="F362" s="101" t="s">
        <v>178</v>
      </c>
      <c r="G362" s="101" t="s">
        <v>968</v>
      </c>
      <c r="H362" s="102">
        <v>4950</v>
      </c>
      <c r="I362" s="100">
        <v>4</v>
      </c>
      <c r="J362" s="103">
        <f>อุดรธานี!F167</f>
        <v>617295.28</v>
      </c>
      <c r="K362" s="104">
        <f>อุดรธานี!AO167</f>
        <v>596292.51</v>
      </c>
      <c r="L362" s="105">
        <f>อุดรธานี!AP167</f>
        <v>953519.92</v>
      </c>
      <c r="M362" s="105">
        <f>อุดรธานี!AQ167</f>
        <v>751113.07</v>
      </c>
      <c r="N362" s="101"/>
      <c r="O362" s="101"/>
      <c r="P362" s="101"/>
      <c r="Q362" s="93">
        <f t="shared" si="12"/>
        <v>202406.85000000009</v>
      </c>
      <c r="R362" s="94">
        <f t="shared" si="13"/>
        <v>192.63028686868688</v>
      </c>
    </row>
    <row r="363" spans="1:18" ht="24" customHeight="1" x14ac:dyDescent="0.55000000000000004">
      <c r="A363" s="100">
        <v>3</v>
      </c>
      <c r="B363" s="101" t="s">
        <v>62</v>
      </c>
      <c r="C363" s="101" t="s">
        <v>332</v>
      </c>
      <c r="D363" s="101" t="s">
        <v>144</v>
      </c>
      <c r="E363" s="101" t="s">
        <v>49</v>
      </c>
      <c r="F363" s="101" t="s">
        <v>178</v>
      </c>
      <c r="G363" s="101" t="s">
        <v>969</v>
      </c>
      <c r="H363" s="102">
        <v>2307</v>
      </c>
      <c r="I363" s="100">
        <v>2</v>
      </c>
      <c r="J363" s="103">
        <f>อุดรธานี!F168</f>
        <v>276377.67</v>
      </c>
      <c r="K363" s="104">
        <f>อุดรธานี!AO168</f>
        <v>233818.19999999998</v>
      </c>
      <c r="L363" s="105">
        <f>อุดรธานี!AP168</f>
        <v>1340412.08</v>
      </c>
      <c r="M363" s="105">
        <f>อุดรธานี!AQ168</f>
        <v>1439099.48</v>
      </c>
      <c r="N363" s="101"/>
      <c r="O363" s="101"/>
      <c r="P363" s="101"/>
      <c r="Q363" s="93">
        <f t="shared" si="12"/>
        <v>-98687.399999999907</v>
      </c>
      <c r="R363" s="94">
        <f t="shared" si="13"/>
        <v>581.01954052882536</v>
      </c>
    </row>
    <row r="364" spans="1:18" ht="24" customHeight="1" x14ac:dyDescent="0.55000000000000004">
      <c r="A364" s="100">
        <v>4</v>
      </c>
      <c r="B364" s="101" t="s">
        <v>62</v>
      </c>
      <c r="C364" s="101" t="s">
        <v>332</v>
      </c>
      <c r="D364" s="101" t="s">
        <v>144</v>
      </c>
      <c r="E364" s="101" t="s">
        <v>49</v>
      </c>
      <c r="F364" s="101" t="s">
        <v>178</v>
      </c>
      <c r="G364" s="101" t="s">
        <v>970</v>
      </c>
      <c r="H364" s="102">
        <v>2603</v>
      </c>
      <c r="I364" s="100">
        <v>2</v>
      </c>
      <c r="J364" s="103">
        <f>อุดรธานี!F169</f>
        <v>458733.47</v>
      </c>
      <c r="K364" s="104">
        <f>อุดรธานี!AO169</f>
        <v>373705.55</v>
      </c>
      <c r="L364" s="105">
        <f>อุดรธานี!AP169</f>
        <v>1353702.56</v>
      </c>
      <c r="M364" s="105">
        <f>อุดรธานี!AQ169</f>
        <v>1137703.8899999999</v>
      </c>
      <c r="N364" s="101"/>
      <c r="O364" s="101"/>
      <c r="P364" s="101"/>
      <c r="Q364" s="93">
        <f t="shared" si="12"/>
        <v>215998.67000000016</v>
      </c>
      <c r="R364" s="94">
        <f t="shared" si="13"/>
        <v>520.05476757587405</v>
      </c>
    </row>
    <row r="365" spans="1:18" ht="24" customHeight="1" x14ac:dyDescent="0.55000000000000004">
      <c r="A365" s="100">
        <v>5</v>
      </c>
      <c r="B365" s="101" t="s">
        <v>62</v>
      </c>
      <c r="C365" s="101" t="s">
        <v>332</v>
      </c>
      <c r="D365" s="101" t="s">
        <v>144</v>
      </c>
      <c r="E365" s="101" t="s">
        <v>49</v>
      </c>
      <c r="F365" s="101" t="s">
        <v>178</v>
      </c>
      <c r="G365" s="101" t="s">
        <v>971</v>
      </c>
      <c r="H365" s="102">
        <v>6171</v>
      </c>
      <c r="I365" s="100">
        <v>5</v>
      </c>
      <c r="J365" s="103">
        <f>อุดรธานี!F170</f>
        <v>1364494.19</v>
      </c>
      <c r="K365" s="104">
        <f>อุดรธานี!AO170</f>
        <v>1460844.23</v>
      </c>
      <c r="L365" s="105">
        <f>อุดรธานี!AP170</f>
        <v>2491822.73</v>
      </c>
      <c r="M365" s="105">
        <f>อุดรธานี!AQ170</f>
        <v>1513702.12</v>
      </c>
      <c r="N365" s="101"/>
      <c r="O365" s="101"/>
      <c r="P365" s="101"/>
      <c r="Q365" s="93">
        <f t="shared" si="12"/>
        <v>978120.60999999987</v>
      </c>
      <c r="R365" s="94">
        <f t="shared" si="13"/>
        <v>403.79561335277913</v>
      </c>
    </row>
    <row r="366" spans="1:18" ht="24" customHeight="1" x14ac:dyDescent="0.55000000000000004">
      <c r="A366" s="100">
        <v>6</v>
      </c>
      <c r="B366" s="101" t="s">
        <v>62</v>
      </c>
      <c r="C366" s="101" t="s">
        <v>332</v>
      </c>
      <c r="D366" s="101" t="s">
        <v>144</v>
      </c>
      <c r="E366" s="101" t="s">
        <v>49</v>
      </c>
      <c r="F366" s="101" t="s">
        <v>178</v>
      </c>
      <c r="G366" s="101" t="s">
        <v>972</v>
      </c>
      <c r="H366" s="102">
        <v>5663</v>
      </c>
      <c r="I366" s="100">
        <v>4</v>
      </c>
      <c r="J366" s="103">
        <f>อุดรธานี!F171</f>
        <v>1576320.27</v>
      </c>
      <c r="K366" s="104">
        <f>อุดรธานี!AO171</f>
        <v>1544570.06</v>
      </c>
      <c r="L366" s="105">
        <f>อุดรธานี!AP171</f>
        <v>2655937.66</v>
      </c>
      <c r="M366" s="105">
        <f>อุดรธานี!AQ171</f>
        <v>1559501.0799999998</v>
      </c>
      <c r="N366" s="101"/>
      <c r="O366" s="101"/>
      <c r="P366" s="101"/>
      <c r="Q366" s="93">
        <f t="shared" si="12"/>
        <v>1096436.5800000003</v>
      </c>
      <c r="R366" s="94">
        <f t="shared" si="13"/>
        <v>468.9983506975102</v>
      </c>
    </row>
    <row r="367" spans="1:18" ht="24" customHeight="1" x14ac:dyDescent="0.55000000000000004">
      <c r="A367" s="100">
        <v>7</v>
      </c>
      <c r="B367" s="101" t="s">
        <v>62</v>
      </c>
      <c r="C367" s="101" t="s">
        <v>332</v>
      </c>
      <c r="D367" s="101" t="s">
        <v>144</v>
      </c>
      <c r="E367" s="101" t="s">
        <v>49</v>
      </c>
      <c r="F367" s="101" t="s">
        <v>178</v>
      </c>
      <c r="G367" s="101" t="s">
        <v>973</v>
      </c>
      <c r="H367" s="102">
        <v>3254</v>
      </c>
      <c r="I367" s="100">
        <v>3</v>
      </c>
      <c r="J367" s="103">
        <f>อุดรธานี!F172</f>
        <v>449194.54</v>
      </c>
      <c r="K367" s="104">
        <f>อุดรธานี!AO172</f>
        <v>438095.62</v>
      </c>
      <c r="L367" s="105">
        <f>อุดรธานี!AP172</f>
        <v>1032174.62</v>
      </c>
      <c r="M367" s="105">
        <f>อุดรธานี!AQ172</f>
        <v>964631.55</v>
      </c>
      <c r="N367" s="101"/>
      <c r="O367" s="101"/>
      <c r="P367" s="101"/>
      <c r="Q367" s="93">
        <f t="shared" si="12"/>
        <v>67543.069999999949</v>
      </c>
      <c r="R367" s="94">
        <f t="shared" si="13"/>
        <v>317.20178856791642</v>
      </c>
    </row>
    <row r="368" spans="1:18" ht="24" customHeight="1" x14ac:dyDescent="0.55000000000000004">
      <c r="A368" s="100">
        <v>8</v>
      </c>
      <c r="B368" s="101" t="s">
        <v>62</v>
      </c>
      <c r="C368" s="101" t="s">
        <v>332</v>
      </c>
      <c r="D368" s="101" t="s">
        <v>144</v>
      </c>
      <c r="E368" s="101" t="s">
        <v>49</v>
      </c>
      <c r="F368" s="101" t="s">
        <v>178</v>
      </c>
      <c r="G368" s="101" t="s">
        <v>974</v>
      </c>
      <c r="H368" s="102">
        <v>4330</v>
      </c>
      <c r="I368" s="100">
        <v>3</v>
      </c>
      <c r="J368" s="103">
        <f>อุดรธานี!F173</f>
        <v>726693.24</v>
      </c>
      <c r="K368" s="104">
        <f>อุดรธานี!AO173</f>
        <v>734403.91</v>
      </c>
      <c r="L368" s="105">
        <f>อุดรธานี!AP173</f>
        <v>2253716.25</v>
      </c>
      <c r="M368" s="105">
        <f>อุดรธานี!AQ173</f>
        <v>967905.01</v>
      </c>
      <c r="N368" s="101"/>
      <c r="O368" s="101"/>
      <c r="P368" s="101"/>
      <c r="Q368" s="93">
        <f t="shared" si="12"/>
        <v>1285811.24</v>
      </c>
      <c r="R368" s="94">
        <f t="shared" si="13"/>
        <v>520.48874133949187</v>
      </c>
    </row>
    <row r="369" spans="1:18" ht="24" customHeight="1" x14ac:dyDescent="0.55000000000000004">
      <c r="A369" s="100">
        <v>9</v>
      </c>
      <c r="B369" s="101" t="s">
        <v>62</v>
      </c>
      <c r="C369" s="101" t="s">
        <v>332</v>
      </c>
      <c r="D369" s="101" t="s">
        <v>144</v>
      </c>
      <c r="E369" s="101" t="s">
        <v>49</v>
      </c>
      <c r="F369" s="101" t="s">
        <v>178</v>
      </c>
      <c r="G369" s="101" t="s">
        <v>975</v>
      </c>
      <c r="H369" s="102">
        <v>2355</v>
      </c>
      <c r="I369" s="100">
        <v>2</v>
      </c>
      <c r="J369" s="103">
        <f>อุดรธานี!F174</f>
        <v>360553.85</v>
      </c>
      <c r="K369" s="104">
        <f>อุดรธานี!AO174</f>
        <v>350254.98</v>
      </c>
      <c r="L369" s="105">
        <f>อุดรธานี!AP174</f>
        <v>1615248.4</v>
      </c>
      <c r="M369" s="105">
        <f>อุดรธานี!AQ174</f>
        <v>624401.17000000004</v>
      </c>
      <c r="N369" s="101"/>
      <c r="O369" s="101"/>
      <c r="P369" s="101"/>
      <c r="Q369" s="93">
        <f t="shared" si="12"/>
        <v>990847.22999999986</v>
      </c>
      <c r="R369" s="94">
        <f t="shared" si="13"/>
        <v>685.8804246284501</v>
      </c>
    </row>
    <row r="370" spans="1:18" ht="24" customHeight="1" x14ac:dyDescent="0.55000000000000004">
      <c r="A370" s="100">
        <v>10</v>
      </c>
      <c r="B370" s="101" t="s">
        <v>62</v>
      </c>
      <c r="C370" s="101" t="s">
        <v>332</v>
      </c>
      <c r="D370" s="101" t="s">
        <v>144</v>
      </c>
      <c r="E370" s="101" t="s">
        <v>49</v>
      </c>
      <c r="F370" s="101" t="s">
        <v>178</v>
      </c>
      <c r="G370" s="101" t="s">
        <v>976</v>
      </c>
      <c r="H370" s="102">
        <v>1570</v>
      </c>
      <c r="I370" s="100">
        <v>2</v>
      </c>
      <c r="J370" s="103">
        <f>อุดรธานี!F175</f>
        <v>293362.55</v>
      </c>
      <c r="K370" s="104">
        <f>อุดรธานี!AO175</f>
        <v>306295.3</v>
      </c>
      <c r="L370" s="105">
        <f>อุดรธานี!AP175</f>
        <v>850799.04</v>
      </c>
      <c r="M370" s="105">
        <f>อุดรธานี!AQ175</f>
        <v>679992.62</v>
      </c>
      <c r="N370" s="101"/>
      <c r="O370" s="101"/>
      <c r="P370" s="101"/>
      <c r="Q370" s="93">
        <f t="shared" si="12"/>
        <v>170806.42000000004</v>
      </c>
      <c r="R370" s="94">
        <f t="shared" si="13"/>
        <v>541.91021656050953</v>
      </c>
    </row>
    <row r="371" spans="1:18" s="112" customFormat="1" ht="24" customHeight="1" x14ac:dyDescent="0.55000000000000004">
      <c r="A371" s="106">
        <v>13</v>
      </c>
      <c r="B371" s="107" t="s">
        <v>62</v>
      </c>
      <c r="C371" s="107"/>
      <c r="D371" s="107"/>
      <c r="E371" s="107" t="s">
        <v>75</v>
      </c>
      <c r="F371" s="107"/>
      <c r="G371" s="107" t="s">
        <v>337</v>
      </c>
      <c r="H371" s="113">
        <f>SUM(H361:H370)</f>
        <v>33203</v>
      </c>
      <c r="I371" s="106"/>
      <c r="J371" s="109">
        <f>SUM(J361:J370)</f>
        <v>6123025.0599999996</v>
      </c>
      <c r="K371" s="109">
        <f>SUM(K361:K370)</f>
        <v>6038280.3600000003</v>
      </c>
      <c r="L371" s="109">
        <f>SUM(L361:L370)</f>
        <v>14547333.259999998</v>
      </c>
      <c r="M371" s="109">
        <f>SUM(M361:M370)</f>
        <v>9638049.9899999984</v>
      </c>
      <c r="N371" s="107">
        <v>9</v>
      </c>
      <c r="O371" s="107">
        <v>9</v>
      </c>
      <c r="P371" s="107">
        <f>N371-O371</f>
        <v>0</v>
      </c>
      <c r="Q371" s="110">
        <f t="shared" si="12"/>
        <v>4909283.2699999996</v>
      </c>
      <c r="R371" s="111">
        <f>L371/H371</f>
        <v>438.13309821401674</v>
      </c>
    </row>
    <row r="372" spans="1:18" ht="24" customHeight="1" x14ac:dyDescent="0.55000000000000004">
      <c r="A372" s="100">
        <v>1</v>
      </c>
      <c r="B372" s="101" t="s">
        <v>62</v>
      </c>
      <c r="C372" s="101" t="s">
        <v>333</v>
      </c>
      <c r="D372" s="101" t="s">
        <v>147</v>
      </c>
      <c r="E372" s="101" t="s">
        <v>50</v>
      </c>
      <c r="F372" s="101" t="s">
        <v>208</v>
      </c>
      <c r="G372" s="101" t="s">
        <v>338</v>
      </c>
      <c r="H372" s="102"/>
      <c r="I372" s="100"/>
      <c r="J372" s="103"/>
      <c r="K372" s="104"/>
      <c r="L372" s="105"/>
      <c r="M372" s="105"/>
      <c r="N372" s="101"/>
      <c r="O372" s="101"/>
      <c r="P372" s="101"/>
    </row>
    <row r="373" spans="1:18" ht="24" customHeight="1" x14ac:dyDescent="0.55000000000000004">
      <c r="A373" s="100">
        <v>2</v>
      </c>
      <c r="B373" s="101" t="s">
        <v>62</v>
      </c>
      <c r="C373" s="101" t="s">
        <v>333</v>
      </c>
      <c r="D373" s="101" t="s">
        <v>147</v>
      </c>
      <c r="E373" s="101" t="s">
        <v>50</v>
      </c>
      <c r="F373" s="101" t="s">
        <v>178</v>
      </c>
      <c r="G373" s="101" t="s">
        <v>977</v>
      </c>
      <c r="H373" s="102">
        <v>8169</v>
      </c>
      <c r="I373" s="100">
        <v>5</v>
      </c>
      <c r="J373" s="103">
        <f>อุดรธานี!F176</f>
        <v>1042320.25</v>
      </c>
      <c r="K373" s="104">
        <f>อุดรธานี!AO176</f>
        <v>729254.05</v>
      </c>
      <c r="L373" s="105">
        <f>อุดรธานี!AP176</f>
        <v>499268.82999999996</v>
      </c>
      <c r="M373" s="105">
        <f>อุดรธานี!AQ176</f>
        <v>1582845.28</v>
      </c>
      <c r="N373" s="101"/>
      <c r="O373" s="101"/>
      <c r="P373" s="101"/>
      <c r="Q373" s="93">
        <f t="shared" si="12"/>
        <v>-1083576.4500000002</v>
      </c>
      <c r="R373" s="94">
        <f t="shared" si="13"/>
        <v>61.117496633614877</v>
      </c>
    </row>
    <row r="374" spans="1:18" ht="24" customHeight="1" x14ac:dyDescent="0.55000000000000004">
      <c r="A374" s="100">
        <v>3</v>
      </c>
      <c r="B374" s="101" t="s">
        <v>62</v>
      </c>
      <c r="C374" s="101" t="s">
        <v>333</v>
      </c>
      <c r="D374" s="101" t="s">
        <v>147</v>
      </c>
      <c r="E374" s="101" t="s">
        <v>50</v>
      </c>
      <c r="F374" s="101" t="s">
        <v>178</v>
      </c>
      <c r="G374" s="101" t="s">
        <v>978</v>
      </c>
      <c r="H374" s="102">
        <v>4100</v>
      </c>
      <c r="I374" s="100">
        <v>3</v>
      </c>
      <c r="J374" s="103">
        <f>อุดรธานี!F177</f>
        <v>674445.57</v>
      </c>
      <c r="K374" s="104">
        <f>อุดรธานี!AO177</f>
        <v>768317.27</v>
      </c>
      <c r="L374" s="105">
        <f>อุดรธานี!AP177</f>
        <v>1988825.19</v>
      </c>
      <c r="M374" s="105">
        <f>อุดรธานี!AQ177</f>
        <v>2111846.91</v>
      </c>
      <c r="N374" s="101"/>
      <c r="O374" s="101"/>
      <c r="P374" s="101"/>
      <c r="Q374" s="93">
        <f t="shared" si="12"/>
        <v>-123021.7200000002</v>
      </c>
      <c r="R374" s="94">
        <f t="shared" si="13"/>
        <v>485.07931463414633</v>
      </c>
    </row>
    <row r="375" spans="1:18" s="170" customFormat="1" ht="24" customHeight="1" x14ac:dyDescent="0.55000000000000004">
      <c r="A375" s="163">
        <v>4</v>
      </c>
      <c r="B375" s="164" t="s">
        <v>62</v>
      </c>
      <c r="C375" s="164" t="s">
        <v>333</v>
      </c>
      <c r="D375" s="164" t="s">
        <v>147</v>
      </c>
      <c r="E375" s="164" t="s">
        <v>50</v>
      </c>
      <c r="F375" s="164" t="s">
        <v>178</v>
      </c>
      <c r="G375" s="164" t="s">
        <v>980</v>
      </c>
      <c r="H375" s="165">
        <v>4574</v>
      </c>
      <c r="I375" s="163">
        <v>4</v>
      </c>
      <c r="J375" s="166">
        <f>อุดรธานี!F179</f>
        <v>917234.44</v>
      </c>
      <c r="K375" s="167">
        <f>อุดรธานี!AO179</f>
        <v>946716.24</v>
      </c>
      <c r="L375" s="166">
        <f>อุดรธานี!AP179</f>
        <v>659769.21</v>
      </c>
      <c r="M375" s="166">
        <f>อุดรธานี!AQ179</f>
        <v>869069.19000000006</v>
      </c>
      <c r="N375" s="164"/>
      <c r="O375" s="164"/>
      <c r="P375" s="164"/>
      <c r="Q375" s="168">
        <f t="shared" si="12"/>
        <v>-209299.9800000001</v>
      </c>
      <c r="R375" s="169">
        <f t="shared" si="13"/>
        <v>144.24337778749452</v>
      </c>
    </row>
    <row r="376" spans="1:18" ht="24" customHeight="1" x14ac:dyDescent="0.55000000000000004">
      <c r="A376" s="100">
        <v>5</v>
      </c>
      <c r="B376" s="101" t="s">
        <v>62</v>
      </c>
      <c r="C376" s="101" t="s">
        <v>333</v>
      </c>
      <c r="D376" s="101" t="s">
        <v>147</v>
      </c>
      <c r="E376" s="101" t="s">
        <v>50</v>
      </c>
      <c r="F376" s="101" t="s">
        <v>178</v>
      </c>
      <c r="G376" s="101" t="s">
        <v>981</v>
      </c>
      <c r="H376" s="102">
        <v>4976</v>
      </c>
      <c r="I376" s="100">
        <v>4</v>
      </c>
      <c r="J376" s="103">
        <f>อุดรธานี!F180</f>
        <v>772392.58</v>
      </c>
      <c r="K376" s="117">
        <f>อุดรธานี!AO180</f>
        <v>850552.49999999988</v>
      </c>
      <c r="L376" s="105">
        <f>อุดรธานี!AP180</f>
        <v>2001741.95</v>
      </c>
      <c r="M376" s="105">
        <f>อุดรธานี!AQ180</f>
        <v>1764365.3399999999</v>
      </c>
      <c r="N376" s="101"/>
      <c r="O376" s="101"/>
      <c r="P376" s="101"/>
      <c r="Q376" s="93">
        <f t="shared" si="12"/>
        <v>237376.6100000001</v>
      </c>
      <c r="R376" s="94">
        <f t="shared" si="13"/>
        <v>402.27933078778136</v>
      </c>
    </row>
    <row r="377" spans="1:18" ht="24" customHeight="1" x14ac:dyDescent="0.55000000000000004">
      <c r="A377" s="114">
        <v>6</v>
      </c>
      <c r="B377" s="101" t="s">
        <v>62</v>
      </c>
      <c r="C377" s="101" t="s">
        <v>333</v>
      </c>
      <c r="D377" s="101" t="s">
        <v>147</v>
      </c>
      <c r="E377" s="101" t="s">
        <v>50</v>
      </c>
      <c r="F377" s="101" t="s">
        <v>178</v>
      </c>
      <c r="G377" s="101" t="s">
        <v>982</v>
      </c>
      <c r="H377" s="102">
        <v>5421</v>
      </c>
      <c r="I377" s="100">
        <v>4</v>
      </c>
      <c r="J377" s="103">
        <f>อุดรธานี!F181</f>
        <v>995776.15</v>
      </c>
      <c r="K377" s="117">
        <f>อุดรธานี!AO181</f>
        <v>841917.26</v>
      </c>
      <c r="L377" s="105">
        <f>อุดรธานี!AP181</f>
        <v>2182270.37</v>
      </c>
      <c r="M377" s="105">
        <f>อุดรธานี!AQ181</f>
        <v>1714063.71</v>
      </c>
      <c r="N377" s="101"/>
      <c r="O377" s="101"/>
      <c r="P377" s="101"/>
      <c r="Q377" s="93">
        <f t="shared" si="12"/>
        <v>468206.66000000015</v>
      </c>
      <c r="R377" s="94">
        <f t="shared" si="13"/>
        <v>402.55863678288142</v>
      </c>
    </row>
    <row r="378" spans="1:18" ht="24" customHeight="1" x14ac:dyDescent="0.55000000000000004">
      <c r="A378" s="114">
        <v>7</v>
      </c>
      <c r="B378" s="101" t="s">
        <v>62</v>
      </c>
      <c r="C378" s="101" t="s">
        <v>333</v>
      </c>
      <c r="D378" s="101" t="s">
        <v>147</v>
      </c>
      <c r="E378" s="101" t="s">
        <v>50</v>
      </c>
      <c r="F378" s="101" t="s">
        <v>178</v>
      </c>
      <c r="G378" s="101" t="s">
        <v>983</v>
      </c>
      <c r="H378" s="102">
        <v>5150</v>
      </c>
      <c r="I378" s="100">
        <v>4</v>
      </c>
      <c r="J378" s="103">
        <f>อุดรธานี!F182</f>
        <v>904638.07</v>
      </c>
      <c r="K378" s="117">
        <f>อุดรธานี!AO182</f>
        <v>983042.44000000006</v>
      </c>
      <c r="L378" s="105">
        <f>อุดรธานี!AP182</f>
        <v>1997388.13</v>
      </c>
      <c r="M378" s="105">
        <f>อุดรธานี!AQ182</f>
        <v>2313309.7999999998</v>
      </c>
      <c r="N378" s="101"/>
      <c r="O378" s="101"/>
      <c r="P378" s="101"/>
      <c r="Q378" s="93">
        <f t="shared" si="12"/>
        <v>-315921.66999999993</v>
      </c>
      <c r="R378" s="94">
        <f t="shared" si="13"/>
        <v>387.84235533980581</v>
      </c>
    </row>
    <row r="379" spans="1:18" ht="24" customHeight="1" x14ac:dyDescent="0.55000000000000004">
      <c r="A379" s="114">
        <v>8</v>
      </c>
      <c r="B379" s="101" t="s">
        <v>62</v>
      </c>
      <c r="C379" s="101" t="s">
        <v>333</v>
      </c>
      <c r="D379" s="101" t="s">
        <v>147</v>
      </c>
      <c r="E379" s="101" t="s">
        <v>50</v>
      </c>
      <c r="F379" s="101" t="s">
        <v>178</v>
      </c>
      <c r="G379" s="101" t="s">
        <v>984</v>
      </c>
      <c r="H379" s="102">
        <v>6362</v>
      </c>
      <c r="I379" s="100">
        <v>5</v>
      </c>
      <c r="J379" s="103">
        <f>อุดรธานี!F183</f>
        <v>1196960.6599999999</v>
      </c>
      <c r="K379" s="117">
        <f>อุดรธานี!AO183</f>
        <v>1468258.2</v>
      </c>
      <c r="L379" s="105">
        <f>อุดรธานี!AP183</f>
        <v>2011564.1099999999</v>
      </c>
      <c r="M379" s="105">
        <f>อุดรธานี!AQ183</f>
        <v>2099828.13</v>
      </c>
      <c r="N379" s="101"/>
      <c r="O379" s="101"/>
      <c r="P379" s="101"/>
      <c r="Q379" s="93">
        <f t="shared" si="12"/>
        <v>-88264.020000000019</v>
      </c>
      <c r="R379" s="94">
        <f t="shared" si="13"/>
        <v>316.18423608928009</v>
      </c>
    </row>
    <row r="380" spans="1:18" ht="24" customHeight="1" x14ac:dyDescent="0.55000000000000004">
      <c r="A380" s="114">
        <v>9</v>
      </c>
      <c r="B380" s="101" t="s">
        <v>62</v>
      </c>
      <c r="C380" s="101" t="s">
        <v>333</v>
      </c>
      <c r="D380" s="101" t="s">
        <v>147</v>
      </c>
      <c r="E380" s="101" t="s">
        <v>50</v>
      </c>
      <c r="F380" s="101" t="s">
        <v>178</v>
      </c>
      <c r="G380" s="101" t="s">
        <v>985</v>
      </c>
      <c r="H380" s="102">
        <v>8071</v>
      </c>
      <c r="I380" s="100">
        <v>5</v>
      </c>
      <c r="J380" s="103">
        <f>อุดรธานี!F184</f>
        <v>1503675.36</v>
      </c>
      <c r="K380" s="117">
        <f>อุดรธานี!AO184</f>
        <v>1532901.2000000002</v>
      </c>
      <c r="L380" s="105">
        <f>อุดรธานี!AP184</f>
        <v>1983659.3399999999</v>
      </c>
      <c r="M380" s="105">
        <f>อุดรธานี!AQ184</f>
        <v>2040317.8599999999</v>
      </c>
      <c r="N380" s="101"/>
      <c r="O380" s="101"/>
      <c r="P380" s="101"/>
      <c r="Q380" s="93">
        <f t="shared" si="12"/>
        <v>-56658.520000000019</v>
      </c>
      <c r="R380" s="94">
        <f t="shared" si="13"/>
        <v>245.77615413207778</v>
      </c>
    </row>
    <row r="381" spans="1:18" ht="24" customHeight="1" x14ac:dyDescent="0.55000000000000004">
      <c r="A381" s="114">
        <v>10</v>
      </c>
      <c r="B381" s="101" t="s">
        <v>62</v>
      </c>
      <c r="C381" s="101" t="s">
        <v>333</v>
      </c>
      <c r="D381" s="101" t="s">
        <v>147</v>
      </c>
      <c r="E381" s="101" t="s">
        <v>50</v>
      </c>
      <c r="F381" s="101" t="s">
        <v>178</v>
      </c>
      <c r="G381" s="101" t="s">
        <v>986</v>
      </c>
      <c r="H381" s="102">
        <v>4636</v>
      </c>
      <c r="I381" s="100">
        <v>4</v>
      </c>
      <c r="J381" s="103">
        <f>อุดรธานี!F185</f>
        <v>366545.45</v>
      </c>
      <c r="K381" s="117">
        <f>อุดรธานี!AO185</f>
        <v>445340.36</v>
      </c>
      <c r="L381" s="105">
        <f>อุดรธานี!AP185</f>
        <v>1279892.53</v>
      </c>
      <c r="M381" s="105">
        <f>อุดรธานี!AQ185</f>
        <v>1311012.4200000002</v>
      </c>
      <c r="N381" s="101"/>
      <c r="O381" s="101"/>
      <c r="P381" s="101"/>
      <c r="Q381" s="93">
        <f t="shared" si="12"/>
        <v>-31119.89000000013</v>
      </c>
      <c r="R381" s="94">
        <f t="shared" si="13"/>
        <v>276.07690465918898</v>
      </c>
    </row>
    <row r="382" spans="1:18" ht="24" customHeight="1" x14ac:dyDescent="0.55000000000000004">
      <c r="A382" s="114">
        <v>11</v>
      </c>
      <c r="B382" s="101" t="s">
        <v>62</v>
      </c>
      <c r="C382" s="101" t="s">
        <v>333</v>
      </c>
      <c r="D382" s="101" t="s">
        <v>147</v>
      </c>
      <c r="E382" s="101" t="s">
        <v>50</v>
      </c>
      <c r="F382" s="101" t="s">
        <v>178</v>
      </c>
      <c r="G382" s="101" t="s">
        <v>987</v>
      </c>
      <c r="H382" s="102">
        <v>5424</v>
      </c>
      <c r="I382" s="100">
        <v>4</v>
      </c>
      <c r="J382" s="103">
        <f>อุดรธานี!F186</f>
        <v>720862.11</v>
      </c>
      <c r="K382" s="117">
        <f>อุดรธานี!AO186</f>
        <v>810094.76</v>
      </c>
      <c r="L382" s="105">
        <f>อุดรธานี!AP186</f>
        <v>1829982.67</v>
      </c>
      <c r="M382" s="105">
        <f>อุดรธานี!AQ186</f>
        <v>1842131.92</v>
      </c>
      <c r="N382" s="101"/>
      <c r="O382" s="101"/>
      <c r="P382" s="101"/>
      <c r="Q382" s="93">
        <f t="shared" si="12"/>
        <v>-12149.25</v>
      </c>
      <c r="R382" s="94">
        <f t="shared" si="13"/>
        <v>337.38618547197638</v>
      </c>
    </row>
    <row r="383" spans="1:18" ht="24" customHeight="1" x14ac:dyDescent="0.55000000000000004">
      <c r="A383" s="114">
        <v>12</v>
      </c>
      <c r="B383" s="101" t="s">
        <v>62</v>
      </c>
      <c r="C383" s="101" t="s">
        <v>333</v>
      </c>
      <c r="D383" s="101" t="s">
        <v>147</v>
      </c>
      <c r="E383" s="101" t="s">
        <v>50</v>
      </c>
      <c r="F383" s="101" t="s">
        <v>178</v>
      </c>
      <c r="G383" s="101" t="s">
        <v>988</v>
      </c>
      <c r="H383" s="102">
        <v>4683</v>
      </c>
      <c r="I383" s="100">
        <v>4</v>
      </c>
      <c r="J383" s="103">
        <f>อุดรธานี!F187</f>
        <v>714646.94</v>
      </c>
      <c r="K383" s="117">
        <f>อุดรธานี!AO187</f>
        <v>784596.42999999993</v>
      </c>
      <c r="L383" s="105">
        <f>อุดรธานี!AP187</f>
        <v>1560400.19</v>
      </c>
      <c r="M383" s="105">
        <f>อุดรธานี!AQ187</f>
        <v>1513592.55</v>
      </c>
      <c r="N383" s="101"/>
      <c r="O383" s="101"/>
      <c r="P383" s="101"/>
      <c r="Q383" s="93">
        <f t="shared" si="12"/>
        <v>46807.639999999898</v>
      </c>
      <c r="R383" s="94">
        <f t="shared" si="13"/>
        <v>333.2052509075379</v>
      </c>
    </row>
    <row r="384" spans="1:18" ht="24" customHeight="1" x14ac:dyDescent="0.55000000000000004">
      <c r="A384" s="114">
        <v>13</v>
      </c>
      <c r="B384" s="101" t="s">
        <v>62</v>
      </c>
      <c r="C384" s="101" t="s">
        <v>334</v>
      </c>
      <c r="D384" s="101" t="s">
        <v>147</v>
      </c>
      <c r="E384" s="101" t="s">
        <v>50</v>
      </c>
      <c r="F384" s="101" t="s">
        <v>178</v>
      </c>
      <c r="G384" s="103" t="s">
        <v>989</v>
      </c>
      <c r="H384" s="171">
        <v>3471</v>
      </c>
      <c r="I384" s="100">
        <v>3</v>
      </c>
      <c r="J384" s="103">
        <f>อุดรธานี!F188</f>
        <v>259781.55</v>
      </c>
      <c r="K384" s="117">
        <f>อุดรธานี!AO188</f>
        <v>315953.83</v>
      </c>
      <c r="L384" s="105">
        <f>อุดรธานี!AP188</f>
        <v>1386286.2000000002</v>
      </c>
      <c r="M384" s="105">
        <f>อุดรธานี!AQ188</f>
        <v>1284968.33</v>
      </c>
      <c r="N384" s="101"/>
      <c r="O384" s="101"/>
      <c r="P384" s="101"/>
      <c r="Q384" s="93">
        <f t="shared" si="12"/>
        <v>101317.87000000011</v>
      </c>
      <c r="R384" s="94">
        <f t="shared" si="13"/>
        <v>399.39101123595509</v>
      </c>
    </row>
    <row r="385" spans="1:18" ht="24" customHeight="1" x14ac:dyDescent="0.55000000000000004">
      <c r="A385" s="114">
        <v>14</v>
      </c>
      <c r="B385" s="101" t="s">
        <v>62</v>
      </c>
      <c r="C385" s="101" t="s">
        <v>333</v>
      </c>
      <c r="D385" s="101" t="s">
        <v>147</v>
      </c>
      <c r="E385" s="101" t="s">
        <v>50</v>
      </c>
      <c r="F385" s="101" t="s">
        <v>178</v>
      </c>
      <c r="G385" s="101" t="s">
        <v>990</v>
      </c>
      <c r="H385" s="102">
        <v>6659</v>
      </c>
      <c r="I385" s="100">
        <v>5</v>
      </c>
      <c r="J385" s="103">
        <f>อุดรธานี!F189</f>
        <v>1328259.01</v>
      </c>
      <c r="K385" s="117">
        <f>อุดรธานี!AO189</f>
        <v>1525676.3699999999</v>
      </c>
      <c r="L385" s="105">
        <f>อุดรธานี!AP189</f>
        <v>1512028.1600000001</v>
      </c>
      <c r="M385" s="105">
        <f>อุดรธานี!AQ189</f>
        <v>1646484.7</v>
      </c>
      <c r="N385" s="101"/>
      <c r="O385" s="101"/>
      <c r="P385" s="101"/>
      <c r="Q385" s="93">
        <f t="shared" si="12"/>
        <v>-134456.5399999998</v>
      </c>
      <c r="R385" s="94">
        <f t="shared" si="13"/>
        <v>227.06534915152429</v>
      </c>
    </row>
    <row r="386" spans="1:18" s="112" customFormat="1" ht="24" customHeight="1" x14ac:dyDescent="0.55000000000000004">
      <c r="A386" s="172">
        <v>15</v>
      </c>
      <c r="B386" s="107" t="s">
        <v>62</v>
      </c>
      <c r="C386" s="107"/>
      <c r="D386" s="107"/>
      <c r="E386" s="107" t="s">
        <v>75</v>
      </c>
      <c r="F386" s="107"/>
      <c r="G386" s="107" t="s">
        <v>339</v>
      </c>
      <c r="H386" s="113">
        <f>SUM(H372:H385)</f>
        <v>71696</v>
      </c>
      <c r="I386" s="106"/>
      <c r="J386" s="109">
        <f>SUM(J372:J385)</f>
        <v>11397538.140000001</v>
      </c>
      <c r="K386" s="109">
        <f>SUM(K372:K385)</f>
        <v>12002620.91</v>
      </c>
      <c r="L386" s="109">
        <f>SUM(L372:L385)</f>
        <v>20893076.879999999</v>
      </c>
      <c r="M386" s="109">
        <f>SUM(M372:M385)</f>
        <v>22093836.139999997</v>
      </c>
      <c r="N386" s="107">
        <v>13</v>
      </c>
      <c r="O386" s="107">
        <v>13</v>
      </c>
      <c r="P386" s="107">
        <f>N386-O386</f>
        <v>0</v>
      </c>
      <c r="Q386" s="110">
        <f t="shared" si="12"/>
        <v>-1200759.2599999979</v>
      </c>
      <c r="R386" s="111">
        <f>L386/H386</f>
        <v>291.41202968087481</v>
      </c>
    </row>
    <row r="387" spans="1:18" ht="24" customHeight="1" x14ac:dyDescent="0.55000000000000004">
      <c r="A387" s="100">
        <v>1</v>
      </c>
      <c r="B387" s="101" t="s">
        <v>62</v>
      </c>
      <c r="C387" s="101" t="s">
        <v>334</v>
      </c>
      <c r="D387" s="101" t="s">
        <v>149</v>
      </c>
      <c r="E387" s="101" t="s">
        <v>51</v>
      </c>
      <c r="F387" s="101" t="s">
        <v>208</v>
      </c>
      <c r="G387" s="101" t="s">
        <v>340</v>
      </c>
      <c r="H387" s="102"/>
      <c r="I387" s="100"/>
      <c r="J387" s="103"/>
      <c r="K387" s="104"/>
      <c r="L387" s="105"/>
      <c r="M387" s="105"/>
      <c r="N387" s="101"/>
      <c r="O387" s="101"/>
      <c r="P387" s="101"/>
    </row>
    <row r="388" spans="1:18" ht="24" customHeight="1" x14ac:dyDescent="0.55000000000000004">
      <c r="A388" s="100">
        <v>2</v>
      </c>
      <c r="B388" s="101" t="s">
        <v>62</v>
      </c>
      <c r="C388" s="101" t="s">
        <v>334</v>
      </c>
      <c r="D388" s="101" t="s">
        <v>149</v>
      </c>
      <c r="E388" s="101" t="s">
        <v>51</v>
      </c>
      <c r="F388" s="101" t="s">
        <v>178</v>
      </c>
      <c r="G388" s="101" t="s">
        <v>991</v>
      </c>
      <c r="H388" s="102">
        <v>2451</v>
      </c>
      <c r="I388" s="100">
        <v>2</v>
      </c>
      <c r="J388" s="105">
        <f>อุดรธานี!F190</f>
        <v>627800.73</v>
      </c>
      <c r="K388" s="104">
        <f>อุดรธานี!AO190</f>
        <v>739120.32</v>
      </c>
      <c r="L388" s="105">
        <f>อุดรธานี!AP190</f>
        <v>1432657.13</v>
      </c>
      <c r="M388" s="105">
        <f>อุดรธานี!AQ190</f>
        <v>1119529.8600000001</v>
      </c>
      <c r="N388" s="101"/>
      <c r="O388" s="101"/>
      <c r="P388" s="101"/>
      <c r="Q388" s="93">
        <f t="shared" si="12"/>
        <v>313127.26999999979</v>
      </c>
      <c r="R388" s="94">
        <f t="shared" si="13"/>
        <v>584.51943288453685</v>
      </c>
    </row>
    <row r="389" spans="1:18" ht="24" customHeight="1" x14ac:dyDescent="0.55000000000000004">
      <c r="A389" s="100">
        <v>3</v>
      </c>
      <c r="B389" s="101" t="s">
        <v>62</v>
      </c>
      <c r="C389" s="101" t="s">
        <v>334</v>
      </c>
      <c r="D389" s="101" t="s">
        <v>149</v>
      </c>
      <c r="E389" s="101" t="s">
        <v>51</v>
      </c>
      <c r="F389" s="101" t="s">
        <v>178</v>
      </c>
      <c r="G389" s="101" t="s">
        <v>992</v>
      </c>
      <c r="H389" s="102">
        <v>3029</v>
      </c>
      <c r="I389" s="100">
        <v>3</v>
      </c>
      <c r="J389" s="105">
        <f>อุดรธานี!F191</f>
        <v>233904.32</v>
      </c>
      <c r="K389" s="104">
        <f>อุดรธานี!AO191</f>
        <v>661216.34000000008</v>
      </c>
      <c r="L389" s="105">
        <f>อุดรธานี!AP191</f>
        <v>1268764.26</v>
      </c>
      <c r="M389" s="105">
        <f>อุดรธานี!AQ191</f>
        <v>969187.69000000006</v>
      </c>
      <c r="N389" s="101"/>
      <c r="O389" s="101"/>
      <c r="P389" s="101"/>
      <c r="Q389" s="93">
        <f t="shared" si="12"/>
        <v>299576.56999999995</v>
      </c>
      <c r="R389" s="94">
        <f t="shared" si="13"/>
        <v>418.87232089798613</v>
      </c>
    </row>
    <row r="390" spans="1:18" ht="24" customHeight="1" x14ac:dyDescent="0.55000000000000004">
      <c r="A390" s="100">
        <v>4</v>
      </c>
      <c r="B390" s="101" t="s">
        <v>62</v>
      </c>
      <c r="C390" s="101" t="s">
        <v>334</v>
      </c>
      <c r="D390" s="101" t="s">
        <v>149</v>
      </c>
      <c r="E390" s="101" t="s">
        <v>51</v>
      </c>
      <c r="F390" s="101" t="s">
        <v>178</v>
      </c>
      <c r="G390" s="101" t="s">
        <v>993</v>
      </c>
      <c r="H390" s="102">
        <v>5540</v>
      </c>
      <c r="I390" s="100">
        <v>4</v>
      </c>
      <c r="J390" s="105">
        <f>อุดรธานี!F192</f>
        <v>170423.33</v>
      </c>
      <c r="K390" s="104">
        <f>อุดรธานี!AO192</f>
        <v>210756.33</v>
      </c>
      <c r="L390" s="105">
        <f>อุดรธานี!AP192</f>
        <v>1736031.1800000002</v>
      </c>
      <c r="M390" s="105">
        <f>อุดรธานี!AQ192</f>
        <v>1789013.8900000001</v>
      </c>
      <c r="N390" s="101"/>
      <c r="O390" s="101"/>
      <c r="P390" s="101"/>
      <c r="Q390" s="93">
        <f t="shared" ref="Q390:Q454" si="14">L390-M390</f>
        <v>-52982.709999999963</v>
      </c>
      <c r="R390" s="94">
        <f t="shared" ref="R390:R454" si="15">L390/H390</f>
        <v>313.36302888086647</v>
      </c>
    </row>
    <row r="391" spans="1:18" ht="24" customHeight="1" x14ac:dyDescent="0.55000000000000004">
      <c r="A391" s="100">
        <v>5</v>
      </c>
      <c r="B391" s="101" t="s">
        <v>62</v>
      </c>
      <c r="C391" s="101" t="s">
        <v>334</v>
      </c>
      <c r="D391" s="101" t="s">
        <v>149</v>
      </c>
      <c r="E391" s="101" t="s">
        <v>51</v>
      </c>
      <c r="F391" s="101" t="s">
        <v>178</v>
      </c>
      <c r="G391" s="101" t="s">
        <v>994</v>
      </c>
      <c r="H391" s="102">
        <v>1842</v>
      </c>
      <c r="I391" s="100">
        <v>2</v>
      </c>
      <c r="J391" s="105">
        <f>อุดรธานี!F193</f>
        <v>346241.72</v>
      </c>
      <c r="K391" s="104">
        <f>อุดรธานี!AO193</f>
        <v>385631.69999999995</v>
      </c>
      <c r="L391" s="105">
        <f>อุดรธานี!AP193</f>
        <v>802555.65999999992</v>
      </c>
      <c r="M391" s="105">
        <f>อุดรธานี!AQ193</f>
        <v>880093.67999999993</v>
      </c>
      <c r="N391" s="101"/>
      <c r="O391" s="101"/>
      <c r="P391" s="101"/>
      <c r="Q391" s="93">
        <f t="shared" si="14"/>
        <v>-77538.020000000019</v>
      </c>
      <c r="R391" s="94">
        <f t="shared" si="15"/>
        <v>435.69796959826272</v>
      </c>
    </row>
    <row r="392" spans="1:18" ht="24" customHeight="1" x14ac:dyDescent="0.55000000000000004">
      <c r="A392" s="100">
        <v>6</v>
      </c>
      <c r="B392" s="101" t="s">
        <v>62</v>
      </c>
      <c r="C392" s="101" t="s">
        <v>334</v>
      </c>
      <c r="D392" s="101" t="s">
        <v>149</v>
      </c>
      <c r="E392" s="101" t="s">
        <v>51</v>
      </c>
      <c r="F392" s="101" t="s">
        <v>178</v>
      </c>
      <c r="G392" s="101" t="s">
        <v>995</v>
      </c>
      <c r="H392" s="102">
        <v>3303</v>
      </c>
      <c r="I392" s="100">
        <v>3</v>
      </c>
      <c r="J392" s="105">
        <f>อุดรธานี!F194</f>
        <v>883245.84</v>
      </c>
      <c r="K392" s="104">
        <f>อุดรธานี!AO194</f>
        <v>948374.24</v>
      </c>
      <c r="L392" s="105">
        <f>อุดรธานี!AP194</f>
        <v>1197389.6299999999</v>
      </c>
      <c r="M392" s="105">
        <f>อุดรธานี!AQ194</f>
        <v>704820.65</v>
      </c>
      <c r="N392" s="101"/>
      <c r="O392" s="101"/>
      <c r="P392" s="101"/>
      <c r="Q392" s="93">
        <f t="shared" si="14"/>
        <v>492568.97999999986</v>
      </c>
      <c r="R392" s="94">
        <f t="shared" si="15"/>
        <v>362.51578262185888</v>
      </c>
    </row>
    <row r="393" spans="1:18" s="112" customFormat="1" ht="24" customHeight="1" x14ac:dyDescent="0.55000000000000004">
      <c r="A393" s="106">
        <v>15</v>
      </c>
      <c r="B393" s="107" t="s">
        <v>62</v>
      </c>
      <c r="C393" s="107"/>
      <c r="D393" s="107"/>
      <c r="E393" s="107" t="s">
        <v>75</v>
      </c>
      <c r="F393" s="107"/>
      <c r="G393" s="107" t="s">
        <v>341</v>
      </c>
      <c r="H393" s="113">
        <f>SUM(H387:H392)</f>
        <v>16165</v>
      </c>
      <c r="I393" s="106"/>
      <c r="J393" s="109">
        <f>SUM(J387:J392)</f>
        <v>2261615.94</v>
      </c>
      <c r="K393" s="109">
        <f>SUM(K387:K392)</f>
        <v>2945098.93</v>
      </c>
      <c r="L393" s="109">
        <f>SUM(L387:L392)</f>
        <v>6437397.8600000003</v>
      </c>
      <c r="M393" s="109">
        <f>SUM(M387:M392)</f>
        <v>5462645.7700000005</v>
      </c>
      <c r="N393" s="107">
        <v>5</v>
      </c>
      <c r="O393" s="107">
        <v>5</v>
      </c>
      <c r="P393" s="107">
        <f>N393-O393</f>
        <v>0</v>
      </c>
      <c r="Q393" s="110">
        <f t="shared" si="14"/>
        <v>974752.08999999985</v>
      </c>
      <c r="R393" s="111">
        <f>L393/H393</f>
        <v>398.23061305289207</v>
      </c>
    </row>
    <row r="394" spans="1:18" ht="24" customHeight="1" x14ac:dyDescent="0.55000000000000004">
      <c r="A394" s="100">
        <v>1</v>
      </c>
      <c r="B394" s="101" t="s">
        <v>62</v>
      </c>
      <c r="C394" s="101" t="s">
        <v>342</v>
      </c>
      <c r="D394" s="101" t="s">
        <v>151</v>
      </c>
      <c r="E394" s="101" t="s">
        <v>52</v>
      </c>
      <c r="F394" s="101" t="s">
        <v>208</v>
      </c>
      <c r="G394" s="101" t="s">
        <v>343</v>
      </c>
      <c r="H394" s="102"/>
      <c r="I394" s="100"/>
      <c r="J394" s="103"/>
      <c r="K394" s="104"/>
      <c r="L394" s="105"/>
      <c r="M394" s="105"/>
      <c r="N394" s="101"/>
      <c r="O394" s="101"/>
      <c r="P394" s="101"/>
    </row>
    <row r="395" spans="1:18" ht="24" customHeight="1" x14ac:dyDescent="0.55000000000000004">
      <c r="A395" s="100">
        <v>2</v>
      </c>
      <c r="B395" s="101" t="s">
        <v>62</v>
      </c>
      <c r="C395" s="101" t="s">
        <v>342</v>
      </c>
      <c r="D395" s="101" t="s">
        <v>151</v>
      </c>
      <c r="E395" s="101" t="s">
        <v>52</v>
      </c>
      <c r="F395" s="101" t="s">
        <v>178</v>
      </c>
      <c r="G395" s="101" t="s">
        <v>996</v>
      </c>
      <c r="H395" s="102">
        <v>3399</v>
      </c>
      <c r="I395" s="100">
        <v>3</v>
      </c>
      <c r="J395" s="105">
        <f>อุดรธานี!F195</f>
        <v>1256276.6000000001</v>
      </c>
      <c r="K395" s="104">
        <f>อุดรธานี!AO195</f>
        <v>1205733.7700000003</v>
      </c>
      <c r="L395" s="105">
        <f>อุดรธานี!AP195</f>
        <v>1338021.75</v>
      </c>
      <c r="M395" s="105">
        <f>อุดรธานี!AQ195</f>
        <v>1354418.6500000001</v>
      </c>
      <c r="N395" s="101"/>
      <c r="O395" s="101"/>
      <c r="P395" s="101"/>
      <c r="Q395" s="93">
        <f t="shared" si="14"/>
        <v>-16396.90000000014</v>
      </c>
      <c r="R395" s="94">
        <f t="shared" si="15"/>
        <v>393.65158870255959</v>
      </c>
    </row>
    <row r="396" spans="1:18" ht="24" customHeight="1" x14ac:dyDescent="0.55000000000000004">
      <c r="A396" s="100">
        <v>3</v>
      </c>
      <c r="B396" s="101" t="s">
        <v>62</v>
      </c>
      <c r="C396" s="101" t="s">
        <v>342</v>
      </c>
      <c r="D396" s="101" t="s">
        <v>151</v>
      </c>
      <c r="E396" s="101" t="s">
        <v>52</v>
      </c>
      <c r="F396" s="101" t="s">
        <v>178</v>
      </c>
      <c r="G396" s="101" t="s">
        <v>997</v>
      </c>
      <c r="H396" s="102">
        <v>2537</v>
      </c>
      <c r="I396" s="100">
        <v>2</v>
      </c>
      <c r="J396" s="105">
        <f>อุดรธานี!F196</f>
        <v>883459.25</v>
      </c>
      <c r="K396" s="104">
        <f>อุดรธานี!AO196</f>
        <v>1030171.73</v>
      </c>
      <c r="L396" s="105">
        <f>อุดรธานี!AP196</f>
        <v>1565072.3199999998</v>
      </c>
      <c r="M396" s="105">
        <f>อุดรธานี!AQ196</f>
        <v>1384920.2</v>
      </c>
      <c r="N396" s="101"/>
      <c r="O396" s="101"/>
      <c r="P396" s="101"/>
      <c r="Q396" s="93">
        <f t="shared" si="14"/>
        <v>180152.11999999988</v>
      </c>
      <c r="R396" s="94">
        <f t="shared" si="15"/>
        <v>616.89882538431209</v>
      </c>
    </row>
    <row r="397" spans="1:18" ht="24" customHeight="1" x14ac:dyDescent="0.55000000000000004">
      <c r="A397" s="100">
        <v>4</v>
      </c>
      <c r="B397" s="101" t="s">
        <v>62</v>
      </c>
      <c r="C397" s="101" t="s">
        <v>342</v>
      </c>
      <c r="D397" s="101" t="s">
        <v>151</v>
      </c>
      <c r="E397" s="101" t="s">
        <v>52</v>
      </c>
      <c r="F397" s="101" t="s">
        <v>178</v>
      </c>
      <c r="G397" s="101" t="s">
        <v>998</v>
      </c>
      <c r="H397" s="102">
        <v>3240</v>
      </c>
      <c r="I397" s="100">
        <v>3</v>
      </c>
      <c r="J397" s="105">
        <f>อุดรธานี!F197</f>
        <v>826817.46</v>
      </c>
      <c r="K397" s="104">
        <f>อุดรธานี!AO197</f>
        <v>848530.86</v>
      </c>
      <c r="L397" s="105">
        <f>อุดรธานี!AP197</f>
        <v>1391436.35</v>
      </c>
      <c r="M397" s="105">
        <f>อุดรธานี!AQ197</f>
        <v>1405187.43</v>
      </c>
      <c r="N397" s="101"/>
      <c r="O397" s="101"/>
      <c r="P397" s="101"/>
      <c r="Q397" s="93">
        <f t="shared" si="14"/>
        <v>-13751.079999999842</v>
      </c>
      <c r="R397" s="94">
        <f t="shared" si="15"/>
        <v>429.45566358024695</v>
      </c>
    </row>
    <row r="398" spans="1:18" ht="24" customHeight="1" x14ac:dyDescent="0.55000000000000004">
      <c r="A398" s="100">
        <v>5</v>
      </c>
      <c r="B398" s="101" t="s">
        <v>62</v>
      </c>
      <c r="C398" s="101" t="s">
        <v>342</v>
      </c>
      <c r="D398" s="101" t="s">
        <v>151</v>
      </c>
      <c r="E398" s="101" t="s">
        <v>52</v>
      </c>
      <c r="F398" s="101" t="s">
        <v>178</v>
      </c>
      <c r="G398" s="101" t="s">
        <v>999</v>
      </c>
      <c r="H398" s="102">
        <v>4673</v>
      </c>
      <c r="I398" s="100">
        <v>4</v>
      </c>
      <c r="J398" s="105">
        <f>อุดรธานี!F198</f>
        <v>1103853.24</v>
      </c>
      <c r="K398" s="104">
        <f>อุดรธานี!AO198</f>
        <v>987384.38</v>
      </c>
      <c r="L398" s="105">
        <f>อุดรธานี!AP198</f>
        <v>1782523.38</v>
      </c>
      <c r="M398" s="105">
        <f>อุดรธานี!AQ198</f>
        <v>1438060.24</v>
      </c>
      <c r="N398" s="101"/>
      <c r="O398" s="101"/>
      <c r="P398" s="101"/>
      <c r="Q398" s="93">
        <f t="shared" si="14"/>
        <v>344463.1399999999</v>
      </c>
      <c r="R398" s="94">
        <f t="shared" si="15"/>
        <v>381.45161138454949</v>
      </c>
    </row>
    <row r="399" spans="1:18" s="112" customFormat="1" ht="24" customHeight="1" x14ac:dyDescent="0.55000000000000004">
      <c r="A399" s="106">
        <v>16</v>
      </c>
      <c r="B399" s="107" t="s">
        <v>62</v>
      </c>
      <c r="C399" s="107"/>
      <c r="D399" s="107"/>
      <c r="E399" s="107" t="s">
        <v>75</v>
      </c>
      <c r="F399" s="107"/>
      <c r="G399" s="107" t="s">
        <v>344</v>
      </c>
      <c r="H399" s="113">
        <f>SUM(H394:H398)</f>
        <v>13849</v>
      </c>
      <c r="I399" s="106"/>
      <c r="J399" s="109">
        <f>SUM(J394:J398)</f>
        <v>4070406.55</v>
      </c>
      <c r="K399" s="109">
        <f>SUM(K394:K398)</f>
        <v>4071820.7399999998</v>
      </c>
      <c r="L399" s="109">
        <f>SUM(L394:L398)</f>
        <v>6077053.7999999998</v>
      </c>
      <c r="M399" s="109">
        <f>SUM(M394:M398)</f>
        <v>5582586.5200000005</v>
      </c>
      <c r="N399" s="107">
        <v>4</v>
      </c>
      <c r="O399" s="107">
        <v>4</v>
      </c>
      <c r="P399" s="107">
        <f>N399-O399</f>
        <v>0</v>
      </c>
      <c r="Q399" s="110">
        <f t="shared" si="14"/>
        <v>494467.27999999933</v>
      </c>
      <c r="R399" s="111">
        <f>L399/H399</f>
        <v>438.80813055094228</v>
      </c>
    </row>
    <row r="400" spans="1:18" ht="24" customHeight="1" x14ac:dyDescent="0.55000000000000004">
      <c r="A400" s="100">
        <v>1</v>
      </c>
      <c r="B400" s="101" t="s">
        <v>62</v>
      </c>
      <c r="C400" s="101" t="s">
        <v>345</v>
      </c>
      <c r="D400" s="101" t="s">
        <v>153</v>
      </c>
      <c r="E400" s="101" t="s">
        <v>53</v>
      </c>
      <c r="F400" s="101" t="s">
        <v>208</v>
      </c>
      <c r="G400" s="101" t="s">
        <v>346</v>
      </c>
      <c r="H400" s="102"/>
      <c r="I400" s="100"/>
      <c r="J400" s="103"/>
      <c r="K400" s="104"/>
      <c r="L400" s="105"/>
      <c r="M400" s="105"/>
      <c r="N400" s="101"/>
      <c r="O400" s="101"/>
      <c r="P400" s="101"/>
    </row>
    <row r="401" spans="1:18" ht="24" customHeight="1" x14ac:dyDescent="0.55000000000000004">
      <c r="A401" s="100">
        <v>2</v>
      </c>
      <c r="B401" s="101" t="s">
        <v>62</v>
      </c>
      <c r="C401" s="101" t="s">
        <v>345</v>
      </c>
      <c r="D401" s="101" t="s">
        <v>153</v>
      </c>
      <c r="E401" s="101" t="s">
        <v>53</v>
      </c>
      <c r="F401" s="101" t="s">
        <v>178</v>
      </c>
      <c r="G401" s="101" t="s">
        <v>1000</v>
      </c>
      <c r="H401" s="102">
        <v>3205</v>
      </c>
      <c r="I401" s="100">
        <v>3</v>
      </c>
      <c r="J401" s="105">
        <f>อุดรธานี!F199</f>
        <v>929175.54</v>
      </c>
      <c r="K401" s="104">
        <f>อุดรธานี!AO199</f>
        <v>770623.99</v>
      </c>
      <c r="L401" s="105">
        <f>อุดรธานี!AP199</f>
        <v>1517580.9100000001</v>
      </c>
      <c r="M401" s="105">
        <f>อุดรธานี!AQ199</f>
        <v>1947557.4500000002</v>
      </c>
      <c r="N401" s="101"/>
      <c r="O401" s="101"/>
      <c r="P401" s="101"/>
      <c r="Q401" s="93">
        <f t="shared" si="14"/>
        <v>-429976.54000000004</v>
      </c>
      <c r="R401" s="94">
        <f t="shared" si="15"/>
        <v>473.50418408736357</v>
      </c>
    </row>
    <row r="402" spans="1:18" ht="24" customHeight="1" x14ac:dyDescent="0.55000000000000004">
      <c r="A402" s="100">
        <v>3</v>
      </c>
      <c r="B402" s="101" t="s">
        <v>62</v>
      </c>
      <c r="C402" s="101" t="s">
        <v>345</v>
      </c>
      <c r="D402" s="101" t="s">
        <v>153</v>
      </c>
      <c r="E402" s="101" t="s">
        <v>53</v>
      </c>
      <c r="F402" s="101" t="s">
        <v>178</v>
      </c>
      <c r="G402" s="101" t="s">
        <v>1001</v>
      </c>
      <c r="H402" s="102">
        <v>2571</v>
      </c>
      <c r="I402" s="100">
        <v>2</v>
      </c>
      <c r="J402" s="105">
        <f>อุดรธานี!F200</f>
        <v>777200.25</v>
      </c>
      <c r="K402" s="104">
        <f>อุดรธานี!AO200</f>
        <v>703586.5</v>
      </c>
      <c r="L402" s="105">
        <f>อุดรธานี!AP200</f>
        <v>865137.37</v>
      </c>
      <c r="M402" s="105">
        <f>อุดรธานี!AQ200</f>
        <v>749929.3899999999</v>
      </c>
      <c r="N402" s="101"/>
      <c r="O402" s="101"/>
      <c r="P402" s="101"/>
      <c r="Q402" s="93">
        <f t="shared" si="14"/>
        <v>115207.9800000001</v>
      </c>
      <c r="R402" s="94">
        <f t="shared" si="15"/>
        <v>336.4983936211591</v>
      </c>
    </row>
    <row r="403" spans="1:18" ht="24" customHeight="1" x14ac:dyDescent="0.55000000000000004">
      <c r="A403" s="100">
        <v>4</v>
      </c>
      <c r="B403" s="101" t="s">
        <v>62</v>
      </c>
      <c r="C403" s="101" t="s">
        <v>345</v>
      </c>
      <c r="D403" s="101" t="s">
        <v>153</v>
      </c>
      <c r="E403" s="101" t="s">
        <v>53</v>
      </c>
      <c r="F403" s="101" t="s">
        <v>178</v>
      </c>
      <c r="G403" s="101" t="s">
        <v>1002</v>
      </c>
      <c r="H403" s="102">
        <v>3142</v>
      </c>
      <c r="I403" s="100">
        <v>3</v>
      </c>
      <c r="J403" s="105">
        <f>อุดรธานี!F201</f>
        <v>309327.34000000003</v>
      </c>
      <c r="K403" s="104">
        <f>อุดรธานี!AO201</f>
        <v>272149.89</v>
      </c>
      <c r="L403" s="105">
        <f>อุดรธานี!AP201</f>
        <v>1130138.1200000001</v>
      </c>
      <c r="M403" s="105">
        <f>อุดรธานี!AQ201</f>
        <v>1085102.44</v>
      </c>
      <c r="N403" s="101"/>
      <c r="O403" s="101"/>
      <c r="P403" s="101"/>
      <c r="Q403" s="93">
        <f t="shared" si="14"/>
        <v>45035.680000000168</v>
      </c>
      <c r="R403" s="94">
        <f t="shared" si="15"/>
        <v>359.68749840865695</v>
      </c>
    </row>
    <row r="404" spans="1:18" ht="24" customHeight="1" x14ac:dyDescent="0.55000000000000004">
      <c r="A404" s="100">
        <v>5</v>
      </c>
      <c r="B404" s="101" t="s">
        <v>62</v>
      </c>
      <c r="C404" s="101" t="s">
        <v>345</v>
      </c>
      <c r="D404" s="101" t="s">
        <v>153</v>
      </c>
      <c r="E404" s="101" t="s">
        <v>53</v>
      </c>
      <c r="F404" s="101" t="s">
        <v>178</v>
      </c>
      <c r="G404" s="101" t="s">
        <v>1003</v>
      </c>
      <c r="H404" s="102">
        <v>1449</v>
      </c>
      <c r="I404" s="100">
        <v>1</v>
      </c>
      <c r="J404" s="105">
        <f>อุดรธานี!F202</f>
        <v>199358.03</v>
      </c>
      <c r="K404" s="104">
        <f>อุดรธานี!AO202</f>
        <v>248977.16000000003</v>
      </c>
      <c r="L404" s="105">
        <f>อุดรธานี!AP202</f>
        <v>661888.9</v>
      </c>
      <c r="M404" s="105">
        <f>อุดรธานี!AQ202</f>
        <v>626115.81000000006</v>
      </c>
      <c r="N404" s="101"/>
      <c r="O404" s="101"/>
      <c r="P404" s="101"/>
      <c r="Q404" s="93">
        <f t="shared" si="14"/>
        <v>35773.089999999967</v>
      </c>
      <c r="R404" s="94">
        <f t="shared" si="15"/>
        <v>456.79013112491373</v>
      </c>
    </row>
    <row r="405" spans="1:18" ht="24" customHeight="1" x14ac:dyDescent="0.55000000000000004">
      <c r="A405" s="100">
        <v>6</v>
      </c>
      <c r="B405" s="101" t="s">
        <v>62</v>
      </c>
      <c r="C405" s="101" t="s">
        <v>345</v>
      </c>
      <c r="D405" s="101" t="s">
        <v>153</v>
      </c>
      <c r="E405" s="101" t="s">
        <v>53</v>
      </c>
      <c r="F405" s="101" t="s">
        <v>178</v>
      </c>
      <c r="G405" s="101" t="s">
        <v>1004</v>
      </c>
      <c r="H405" s="102">
        <v>1947</v>
      </c>
      <c r="I405" s="100">
        <v>2</v>
      </c>
      <c r="J405" s="105">
        <f>อุดรธานี!F203</f>
        <v>665580.56000000006</v>
      </c>
      <c r="K405" s="104">
        <f>อุดรธานี!AO203</f>
        <v>622412.64000000013</v>
      </c>
      <c r="L405" s="105">
        <f>อุดรธานี!AP203</f>
        <v>1072830.1499999999</v>
      </c>
      <c r="M405" s="105">
        <f>อุดรธานี!AQ203</f>
        <v>1161801.82</v>
      </c>
      <c r="N405" s="101"/>
      <c r="O405" s="101"/>
      <c r="P405" s="101"/>
      <c r="Q405" s="93">
        <f t="shared" si="14"/>
        <v>-88971.670000000158</v>
      </c>
      <c r="R405" s="94">
        <f t="shared" si="15"/>
        <v>551.01702619414482</v>
      </c>
    </row>
    <row r="406" spans="1:18" ht="24" customHeight="1" x14ac:dyDescent="0.55000000000000004">
      <c r="A406" s="100">
        <v>7</v>
      </c>
      <c r="B406" s="101" t="s">
        <v>62</v>
      </c>
      <c r="C406" s="101" t="s">
        <v>345</v>
      </c>
      <c r="D406" s="101" t="s">
        <v>153</v>
      </c>
      <c r="E406" s="101" t="s">
        <v>53</v>
      </c>
      <c r="F406" s="101" t="s">
        <v>178</v>
      </c>
      <c r="G406" s="101" t="s">
        <v>1005</v>
      </c>
      <c r="H406" s="102">
        <v>1027</v>
      </c>
      <c r="I406" s="100">
        <v>1</v>
      </c>
      <c r="J406" s="105">
        <f>อุดรธานี!F204</f>
        <v>527351.80000000005</v>
      </c>
      <c r="K406" s="104">
        <f>อุดรธานี!AO204</f>
        <v>455397.27000000008</v>
      </c>
      <c r="L406" s="105">
        <f>อุดรธานี!AP204</f>
        <v>957411.3</v>
      </c>
      <c r="M406" s="105">
        <f>อุดรธานี!AQ204</f>
        <v>736833.15</v>
      </c>
      <c r="N406" s="101"/>
      <c r="O406" s="101"/>
      <c r="P406" s="101"/>
      <c r="Q406" s="93">
        <f t="shared" si="14"/>
        <v>220578.15000000002</v>
      </c>
      <c r="R406" s="94">
        <f t="shared" si="15"/>
        <v>932.24079844206426</v>
      </c>
    </row>
    <row r="407" spans="1:18" ht="24" customHeight="1" x14ac:dyDescent="0.55000000000000004">
      <c r="A407" s="100">
        <v>8</v>
      </c>
      <c r="B407" s="101" t="s">
        <v>62</v>
      </c>
      <c r="C407" s="101" t="s">
        <v>345</v>
      </c>
      <c r="D407" s="101" t="s">
        <v>153</v>
      </c>
      <c r="E407" s="101" t="s">
        <v>53</v>
      </c>
      <c r="F407" s="101" t="s">
        <v>178</v>
      </c>
      <c r="G407" s="101" t="s">
        <v>1006</v>
      </c>
      <c r="H407" s="102">
        <v>3432</v>
      </c>
      <c r="I407" s="100">
        <v>3</v>
      </c>
      <c r="J407" s="105">
        <f>อุดรธานี!F205</f>
        <v>1148272.21</v>
      </c>
      <c r="K407" s="104">
        <f>อุดรธานี!AO205</f>
        <v>1210913.6199999999</v>
      </c>
      <c r="L407" s="105">
        <f>อุดรธานี!AP205</f>
        <v>1065881.52</v>
      </c>
      <c r="M407" s="105">
        <f>อุดรธานี!AQ205</f>
        <v>878984.4</v>
      </c>
      <c r="N407" s="101"/>
      <c r="O407" s="101"/>
      <c r="P407" s="101"/>
      <c r="Q407" s="93">
        <f t="shared" si="14"/>
        <v>186897.12</v>
      </c>
      <c r="R407" s="94">
        <f t="shared" si="15"/>
        <v>310.57153846153847</v>
      </c>
    </row>
    <row r="408" spans="1:18" ht="24" customHeight="1" x14ac:dyDescent="0.55000000000000004">
      <c r="A408" s="100">
        <v>9</v>
      </c>
      <c r="B408" s="101" t="s">
        <v>62</v>
      </c>
      <c r="C408" s="101" t="s">
        <v>345</v>
      </c>
      <c r="D408" s="101" t="s">
        <v>153</v>
      </c>
      <c r="E408" s="101" t="s">
        <v>53</v>
      </c>
      <c r="F408" s="101" t="s">
        <v>178</v>
      </c>
      <c r="G408" s="101" t="s">
        <v>1007</v>
      </c>
      <c r="H408" s="102">
        <v>2689</v>
      </c>
      <c r="I408" s="100">
        <v>2</v>
      </c>
      <c r="J408" s="105">
        <f>อุดรธานี!F206</f>
        <v>940250.65</v>
      </c>
      <c r="K408" s="104">
        <f>อุดรธานี!AO206</f>
        <v>1026349.5100000001</v>
      </c>
      <c r="L408" s="105">
        <f>อุดรธานี!AP206</f>
        <v>1127355.28</v>
      </c>
      <c r="M408" s="105">
        <f>อุดรธานี!AQ206</f>
        <v>994281.98</v>
      </c>
      <c r="N408" s="101"/>
      <c r="O408" s="101"/>
      <c r="P408" s="101"/>
      <c r="Q408" s="93">
        <f t="shared" si="14"/>
        <v>133073.30000000005</v>
      </c>
      <c r="R408" s="94">
        <f t="shared" si="15"/>
        <v>419.24703607288956</v>
      </c>
    </row>
    <row r="409" spans="1:18" s="177" customFormat="1" ht="24" customHeight="1" x14ac:dyDescent="0.55000000000000004">
      <c r="A409" s="173">
        <v>10</v>
      </c>
      <c r="B409" s="174" t="s">
        <v>62</v>
      </c>
      <c r="C409" s="174" t="s">
        <v>345</v>
      </c>
      <c r="D409" s="174" t="s">
        <v>153</v>
      </c>
      <c r="E409" s="174" t="s">
        <v>53</v>
      </c>
      <c r="F409" s="174" t="s">
        <v>178</v>
      </c>
      <c r="G409" s="174" t="s">
        <v>1008</v>
      </c>
      <c r="H409" s="175">
        <v>1018</v>
      </c>
      <c r="I409" s="173">
        <v>1</v>
      </c>
      <c r="J409" s="149">
        <f>อุดรธานี!F207</f>
        <v>332806.65999999997</v>
      </c>
      <c r="K409" s="149">
        <f>อุดรธานี!AO207</f>
        <v>368486.32999999996</v>
      </c>
      <c r="L409" s="149">
        <f>อุดรธานี!AP207</f>
        <v>275997.53999999998</v>
      </c>
      <c r="M409" s="149">
        <f>อุดรธานี!AQ207</f>
        <v>221374.93</v>
      </c>
      <c r="N409" s="174"/>
      <c r="O409" s="174"/>
      <c r="P409" s="174"/>
      <c r="Q409" s="176">
        <f t="shared" si="14"/>
        <v>54622.609999999986</v>
      </c>
      <c r="R409" s="176">
        <f t="shared" si="15"/>
        <v>271.11742632612965</v>
      </c>
    </row>
    <row r="410" spans="1:18" s="112" customFormat="1" ht="24" customHeight="1" x14ac:dyDescent="0.55000000000000004">
      <c r="A410" s="106">
        <v>17</v>
      </c>
      <c r="B410" s="107" t="s">
        <v>62</v>
      </c>
      <c r="C410" s="107"/>
      <c r="D410" s="107"/>
      <c r="E410" s="107" t="s">
        <v>75</v>
      </c>
      <c r="F410" s="107"/>
      <c r="G410" s="107" t="s">
        <v>347</v>
      </c>
      <c r="H410" s="113">
        <f>SUM(H400:H409)</f>
        <v>20480</v>
      </c>
      <c r="I410" s="106"/>
      <c r="J410" s="109">
        <f>SUM(J400:J409)</f>
        <v>5829323.040000001</v>
      </c>
      <c r="K410" s="109">
        <f>SUM(K400:K409)</f>
        <v>5678896.9100000001</v>
      </c>
      <c r="L410" s="109">
        <f>SUM(L400:L409)</f>
        <v>8674221.089999998</v>
      </c>
      <c r="M410" s="109">
        <f>SUM(M400:M409)</f>
        <v>8401981.370000001</v>
      </c>
      <c r="N410" s="107">
        <v>9</v>
      </c>
      <c r="O410" s="107">
        <v>9</v>
      </c>
      <c r="P410" s="107">
        <v>0</v>
      </c>
      <c r="Q410" s="110">
        <f t="shared" si="14"/>
        <v>272239.71999999695</v>
      </c>
      <c r="R410" s="111">
        <f>L410/H410</f>
        <v>423.54595166015616</v>
      </c>
    </row>
    <row r="411" spans="1:18" ht="24" customHeight="1" x14ac:dyDescent="0.55000000000000004">
      <c r="A411" s="100">
        <v>1</v>
      </c>
      <c r="B411" s="101" t="s">
        <v>62</v>
      </c>
      <c r="C411" s="101" t="s">
        <v>39</v>
      </c>
      <c r="D411" s="101" t="s">
        <v>155</v>
      </c>
      <c r="E411" s="101" t="s">
        <v>40</v>
      </c>
      <c r="F411" s="101" t="s">
        <v>208</v>
      </c>
      <c r="G411" s="101" t="s">
        <v>348</v>
      </c>
      <c r="H411" s="102"/>
      <c r="I411" s="100"/>
      <c r="J411" s="103"/>
      <c r="K411" s="104"/>
      <c r="L411" s="105"/>
      <c r="M411" s="105"/>
      <c r="N411" s="101"/>
      <c r="O411" s="101"/>
      <c r="P411" s="101"/>
    </row>
    <row r="412" spans="1:18" ht="24" customHeight="1" x14ac:dyDescent="0.55000000000000004">
      <c r="A412" s="100">
        <v>2</v>
      </c>
      <c r="B412" s="101" t="s">
        <v>62</v>
      </c>
      <c r="C412" s="101" t="s">
        <v>39</v>
      </c>
      <c r="D412" s="101" t="s">
        <v>155</v>
      </c>
      <c r="E412" s="101" t="s">
        <v>40</v>
      </c>
      <c r="F412" s="101" t="s">
        <v>178</v>
      </c>
      <c r="G412" s="101" t="s">
        <v>1009</v>
      </c>
      <c r="H412" s="102">
        <v>3383</v>
      </c>
      <c r="I412" s="100">
        <v>3</v>
      </c>
      <c r="J412" s="105">
        <f>อุดรธานี!F208</f>
        <v>1208620.69</v>
      </c>
      <c r="K412" s="104">
        <f>อุดรธานี!AO208</f>
        <v>1279759.0699999998</v>
      </c>
      <c r="L412" s="105">
        <f>อุดรธานี!AP208</f>
        <v>2226522.41</v>
      </c>
      <c r="M412" s="105">
        <f>อุดรธานี!AQ208</f>
        <v>1609499.83</v>
      </c>
      <c r="N412" s="101"/>
      <c r="O412" s="101"/>
      <c r="P412" s="101"/>
      <c r="Q412" s="93">
        <f t="shared" si="14"/>
        <v>617022.58000000007</v>
      </c>
      <c r="R412" s="94">
        <f t="shared" si="15"/>
        <v>658.15028377180022</v>
      </c>
    </row>
    <row r="413" spans="1:18" ht="24" customHeight="1" x14ac:dyDescent="0.55000000000000004">
      <c r="A413" s="100">
        <v>3</v>
      </c>
      <c r="B413" s="101" t="s">
        <v>62</v>
      </c>
      <c r="C413" s="101" t="s">
        <v>39</v>
      </c>
      <c r="D413" s="101" t="s">
        <v>155</v>
      </c>
      <c r="E413" s="101" t="s">
        <v>40</v>
      </c>
      <c r="F413" s="101" t="s">
        <v>178</v>
      </c>
      <c r="G413" s="101" t="s">
        <v>1010</v>
      </c>
      <c r="H413" s="102">
        <v>2911</v>
      </c>
      <c r="I413" s="100">
        <v>2</v>
      </c>
      <c r="J413" s="105">
        <f>อุดรธานี!F209</f>
        <v>636363.56000000006</v>
      </c>
      <c r="K413" s="104">
        <f>อุดรธานี!AO209</f>
        <v>669972.01000000013</v>
      </c>
      <c r="L413" s="105">
        <f>อุดรธานี!AP209</f>
        <v>1236915.5999999999</v>
      </c>
      <c r="M413" s="105">
        <f>อุดรธานี!AQ209</f>
        <v>810971.84</v>
      </c>
      <c r="N413" s="101"/>
      <c r="O413" s="101"/>
      <c r="P413" s="101"/>
      <c r="Q413" s="93">
        <f t="shared" si="14"/>
        <v>425943.75999999989</v>
      </c>
      <c r="R413" s="94">
        <f t="shared" si="15"/>
        <v>424.91088972861553</v>
      </c>
    </row>
    <row r="414" spans="1:18" ht="24" customHeight="1" x14ac:dyDescent="0.55000000000000004">
      <c r="A414" s="100">
        <v>4</v>
      </c>
      <c r="B414" s="101" t="s">
        <v>62</v>
      </c>
      <c r="C414" s="101" t="s">
        <v>39</v>
      </c>
      <c r="D414" s="101" t="s">
        <v>155</v>
      </c>
      <c r="E414" s="101" t="s">
        <v>40</v>
      </c>
      <c r="F414" s="101" t="s">
        <v>178</v>
      </c>
      <c r="G414" s="101" t="s">
        <v>1011</v>
      </c>
      <c r="H414" s="102">
        <v>5486</v>
      </c>
      <c r="I414" s="100">
        <v>4</v>
      </c>
      <c r="J414" s="105">
        <f>อุดรธานี!F210</f>
        <v>1671345.67</v>
      </c>
      <c r="K414" s="104">
        <f>อุดรธานี!AO210</f>
        <v>1771402.44</v>
      </c>
      <c r="L414" s="105">
        <f>อุดรธานี!AP210</f>
        <v>2598062.92</v>
      </c>
      <c r="M414" s="105">
        <f>อุดรธานี!AQ210</f>
        <v>1941569.7</v>
      </c>
      <c r="N414" s="101"/>
      <c r="O414" s="101"/>
      <c r="P414" s="101"/>
      <c r="Q414" s="93">
        <f t="shared" si="14"/>
        <v>656493.22</v>
      </c>
      <c r="R414" s="94">
        <f t="shared" si="15"/>
        <v>473.58055413780534</v>
      </c>
    </row>
    <row r="415" spans="1:18" ht="24" customHeight="1" x14ac:dyDescent="0.55000000000000004">
      <c r="A415" s="100">
        <v>5</v>
      </c>
      <c r="B415" s="101" t="s">
        <v>62</v>
      </c>
      <c r="C415" s="101" t="s">
        <v>39</v>
      </c>
      <c r="D415" s="101" t="s">
        <v>155</v>
      </c>
      <c r="E415" s="101" t="s">
        <v>40</v>
      </c>
      <c r="F415" s="101" t="s">
        <v>178</v>
      </c>
      <c r="G415" s="101" t="s">
        <v>1012</v>
      </c>
      <c r="H415" s="102">
        <v>3301</v>
      </c>
      <c r="I415" s="100">
        <v>3</v>
      </c>
      <c r="J415" s="105">
        <f>อุดรธานี!F211</f>
        <v>631647.80000000005</v>
      </c>
      <c r="K415" s="104">
        <f>อุดรธานี!AO211</f>
        <v>716170.68</v>
      </c>
      <c r="L415" s="105">
        <f>อุดรธานี!AP211</f>
        <v>1828536.87</v>
      </c>
      <c r="M415" s="105">
        <f>อุดรธานี!AQ211</f>
        <v>1392606.71</v>
      </c>
      <c r="N415" s="101"/>
      <c r="O415" s="101"/>
      <c r="P415" s="101"/>
      <c r="Q415" s="93">
        <f>L415-M415</f>
        <v>435930.16000000015</v>
      </c>
      <c r="R415" s="94">
        <f t="shared" si="15"/>
        <v>553.93422296273854</v>
      </c>
    </row>
    <row r="416" spans="1:18" s="112" customFormat="1" ht="24" customHeight="1" x14ac:dyDescent="0.55000000000000004">
      <c r="A416" s="106">
        <v>18</v>
      </c>
      <c r="B416" s="107" t="s">
        <v>62</v>
      </c>
      <c r="C416" s="107"/>
      <c r="D416" s="107"/>
      <c r="E416" s="107" t="s">
        <v>75</v>
      </c>
      <c r="F416" s="107"/>
      <c r="G416" s="107" t="s">
        <v>349</v>
      </c>
      <c r="H416" s="113">
        <f>SUM(H411:H415)</f>
        <v>15081</v>
      </c>
      <c r="I416" s="106"/>
      <c r="J416" s="109">
        <f>SUM(J411:J415)</f>
        <v>4147977.7199999997</v>
      </c>
      <c r="K416" s="109">
        <f>SUM(K411:K415)</f>
        <v>4437304.2</v>
      </c>
      <c r="L416" s="109">
        <f>SUM(L411:L415)</f>
        <v>7890037.7999999998</v>
      </c>
      <c r="M416" s="109">
        <f>SUM(M411:M415)</f>
        <v>5754648.0800000001</v>
      </c>
      <c r="N416" s="107">
        <v>4</v>
      </c>
      <c r="O416" s="107">
        <v>4</v>
      </c>
      <c r="P416" s="107">
        <f>N416-O416</f>
        <v>0</v>
      </c>
      <c r="Q416" s="110">
        <f t="shared" si="14"/>
        <v>2135389.7199999997</v>
      </c>
      <c r="R416" s="111">
        <f>L416/H416</f>
        <v>523.17736224388307</v>
      </c>
    </row>
    <row r="417" spans="1:18" ht="24" customHeight="1" x14ac:dyDescent="0.55000000000000004">
      <c r="A417" s="100">
        <v>1</v>
      </c>
      <c r="B417" s="101" t="s">
        <v>62</v>
      </c>
      <c r="C417" s="101" t="s">
        <v>31</v>
      </c>
      <c r="D417" s="101" t="s">
        <v>97</v>
      </c>
      <c r="E417" s="101" t="s">
        <v>350</v>
      </c>
      <c r="F417" s="101" t="s">
        <v>208</v>
      </c>
      <c r="G417" s="101" t="s">
        <v>351</v>
      </c>
      <c r="H417" s="102"/>
      <c r="I417" s="100"/>
      <c r="J417" s="103"/>
      <c r="K417" s="104"/>
      <c r="L417" s="105"/>
      <c r="M417" s="105"/>
      <c r="N417" s="101"/>
      <c r="O417" s="101"/>
      <c r="P417" s="101"/>
    </row>
    <row r="418" spans="1:18" ht="24" customHeight="1" x14ac:dyDescent="0.55000000000000004">
      <c r="A418" s="100">
        <v>2</v>
      </c>
      <c r="B418" s="101" t="s">
        <v>62</v>
      </c>
      <c r="C418" s="101" t="s">
        <v>31</v>
      </c>
      <c r="D418" s="101" t="s">
        <v>97</v>
      </c>
      <c r="E418" s="101" t="s">
        <v>350</v>
      </c>
      <c r="F418" s="101" t="s">
        <v>178</v>
      </c>
      <c r="G418" s="101" t="s">
        <v>867</v>
      </c>
      <c r="H418" s="102">
        <v>3601</v>
      </c>
      <c r="I418" s="100">
        <v>3</v>
      </c>
      <c r="J418" s="103">
        <f>อุดรธานี!F66</f>
        <v>1896092.84</v>
      </c>
      <c r="K418" s="104">
        <f>อุดรธานี!AO66</f>
        <v>1884351.6800000002</v>
      </c>
      <c r="L418" s="105">
        <f>อุดรธานี!AP66</f>
        <v>1964296.62</v>
      </c>
      <c r="M418" s="105">
        <f>อุดรธานี!AQ66</f>
        <v>1496074.16</v>
      </c>
      <c r="N418" s="101"/>
      <c r="O418" s="101"/>
      <c r="P418" s="101"/>
      <c r="Q418" s="110">
        <f>L418-M418</f>
        <v>468222.4600000002</v>
      </c>
      <c r="R418" s="111">
        <f>L418/H418</f>
        <v>545.4864259927798</v>
      </c>
    </row>
    <row r="419" spans="1:18" s="112" customFormat="1" ht="24" customHeight="1" x14ac:dyDescent="0.55000000000000004">
      <c r="A419" s="106">
        <v>19</v>
      </c>
      <c r="B419" s="107" t="s">
        <v>62</v>
      </c>
      <c r="C419" s="107"/>
      <c r="D419" s="107"/>
      <c r="E419" s="107" t="s">
        <v>75</v>
      </c>
      <c r="F419" s="107"/>
      <c r="G419" s="107" t="s">
        <v>352</v>
      </c>
      <c r="H419" s="113">
        <f>SUM(H417:H418)</f>
        <v>3601</v>
      </c>
      <c r="I419" s="106"/>
      <c r="J419" s="109">
        <f>SUM(J417:J418)</f>
        <v>1896092.84</v>
      </c>
      <c r="K419" s="109">
        <f>SUM(K417:K418)</f>
        <v>1884351.6800000002</v>
      </c>
      <c r="L419" s="109">
        <f>SUM(L417:L418)</f>
        <v>1964296.62</v>
      </c>
      <c r="M419" s="109">
        <f>SUM(M417:M418)</f>
        <v>1496074.16</v>
      </c>
      <c r="N419" s="107">
        <v>1</v>
      </c>
      <c r="O419" s="107">
        <v>1</v>
      </c>
      <c r="P419" s="107">
        <f>N419-O419</f>
        <v>0</v>
      </c>
      <c r="Q419" s="110"/>
      <c r="R419" s="111"/>
    </row>
    <row r="420" spans="1:18" ht="24" customHeight="1" x14ac:dyDescent="0.55000000000000004">
      <c r="A420" s="100">
        <v>1</v>
      </c>
      <c r="B420" s="101" t="s">
        <v>62</v>
      </c>
      <c r="C420" s="101" t="s">
        <v>353</v>
      </c>
      <c r="D420" s="101" t="s">
        <v>157</v>
      </c>
      <c r="E420" s="101" t="s">
        <v>54</v>
      </c>
      <c r="F420" s="101" t="s">
        <v>208</v>
      </c>
      <c r="G420" s="101" t="s">
        <v>354</v>
      </c>
      <c r="H420" s="102"/>
      <c r="I420" s="100"/>
      <c r="J420" s="103"/>
      <c r="K420" s="104"/>
      <c r="L420" s="105"/>
      <c r="M420" s="105"/>
      <c r="N420" s="101"/>
      <c r="O420" s="101"/>
      <c r="P420" s="101"/>
    </row>
    <row r="421" spans="1:18" ht="24" customHeight="1" x14ac:dyDescent="0.55000000000000004">
      <c r="A421" s="100">
        <v>2</v>
      </c>
      <c r="B421" s="101" t="s">
        <v>62</v>
      </c>
      <c r="C421" s="101" t="s">
        <v>353</v>
      </c>
      <c r="D421" s="101" t="s">
        <v>157</v>
      </c>
      <c r="E421" s="101" t="s">
        <v>54</v>
      </c>
      <c r="F421" s="101" t="s">
        <v>178</v>
      </c>
      <c r="G421" s="101" t="s">
        <v>1013</v>
      </c>
      <c r="H421" s="102">
        <v>3953</v>
      </c>
      <c r="I421" s="100">
        <v>3</v>
      </c>
      <c r="J421" s="105">
        <f>อุดรธานี!F212</f>
        <v>1181566.67</v>
      </c>
      <c r="K421" s="104">
        <f>อุดรธานี!AO212</f>
        <v>1026759.6999999998</v>
      </c>
      <c r="L421" s="105">
        <f>อุดรธานี!AP212</f>
        <v>1401183.26</v>
      </c>
      <c r="M421" s="105">
        <f>อุดรธานี!AQ212</f>
        <v>1217044.4000000001</v>
      </c>
      <c r="N421" s="101"/>
      <c r="O421" s="101"/>
      <c r="P421" s="101"/>
      <c r="Q421" s="93">
        <f t="shared" si="14"/>
        <v>184138.85999999987</v>
      </c>
      <c r="R421" s="94">
        <f t="shared" si="15"/>
        <v>354.46072856058692</v>
      </c>
    </row>
    <row r="422" spans="1:18" ht="24" customHeight="1" x14ac:dyDescent="0.55000000000000004">
      <c r="A422" s="100">
        <v>3</v>
      </c>
      <c r="B422" s="101" t="s">
        <v>62</v>
      </c>
      <c r="C422" s="101" t="s">
        <v>353</v>
      </c>
      <c r="D422" s="101" t="s">
        <v>157</v>
      </c>
      <c r="E422" s="101" t="s">
        <v>54</v>
      </c>
      <c r="F422" s="101" t="s">
        <v>178</v>
      </c>
      <c r="G422" s="101" t="s">
        <v>1014</v>
      </c>
      <c r="H422" s="102">
        <v>3395</v>
      </c>
      <c r="I422" s="100">
        <v>3</v>
      </c>
      <c r="J422" s="105">
        <f>อุดรธานี!F213</f>
        <v>646437.97</v>
      </c>
      <c r="K422" s="104">
        <f>อุดรธานี!AO213</f>
        <v>552044.99</v>
      </c>
      <c r="L422" s="105">
        <f>อุดรธานี!AP213</f>
        <v>1067595.21</v>
      </c>
      <c r="M422" s="105">
        <f>อุดรธานี!AQ213</f>
        <v>1028267.67</v>
      </c>
      <c r="N422" s="101"/>
      <c r="O422" s="101"/>
      <c r="P422" s="101"/>
      <c r="Q422" s="93">
        <f t="shared" si="14"/>
        <v>39327.539999999921</v>
      </c>
      <c r="R422" s="94">
        <f t="shared" si="15"/>
        <v>314.46103387334313</v>
      </c>
    </row>
    <row r="423" spans="1:18" ht="24" customHeight="1" x14ac:dyDescent="0.55000000000000004">
      <c r="A423" s="100">
        <v>4</v>
      </c>
      <c r="B423" s="101" t="s">
        <v>62</v>
      </c>
      <c r="C423" s="101" t="s">
        <v>353</v>
      </c>
      <c r="D423" s="101" t="s">
        <v>157</v>
      </c>
      <c r="E423" s="101" t="s">
        <v>54</v>
      </c>
      <c r="F423" s="101" t="s">
        <v>178</v>
      </c>
      <c r="G423" s="101" t="s">
        <v>1015</v>
      </c>
      <c r="H423" s="102">
        <v>2697</v>
      </c>
      <c r="I423" s="100">
        <v>2</v>
      </c>
      <c r="J423" s="105">
        <f>อุดรธานี!F214</f>
        <v>932286.9</v>
      </c>
      <c r="K423" s="104">
        <f>อุดรธานี!AO214</f>
        <v>806324.31</v>
      </c>
      <c r="L423" s="105">
        <f>อุดรธานี!AP214</f>
        <v>895965</v>
      </c>
      <c r="M423" s="105">
        <f>อุดรธานี!AQ214</f>
        <v>911185.35</v>
      </c>
      <c r="N423" s="101"/>
      <c r="O423" s="101"/>
      <c r="P423" s="101"/>
      <c r="Q423" s="93">
        <f t="shared" si="14"/>
        <v>-15220.349999999977</v>
      </c>
      <c r="R423" s="94">
        <f t="shared" si="15"/>
        <v>332.20800889877643</v>
      </c>
    </row>
    <row r="424" spans="1:18" ht="24" customHeight="1" x14ac:dyDescent="0.55000000000000004">
      <c r="A424" s="100">
        <v>5</v>
      </c>
      <c r="B424" s="101" t="s">
        <v>62</v>
      </c>
      <c r="C424" s="101" t="s">
        <v>353</v>
      </c>
      <c r="D424" s="101" t="s">
        <v>157</v>
      </c>
      <c r="E424" s="101" t="s">
        <v>54</v>
      </c>
      <c r="F424" s="101" t="s">
        <v>178</v>
      </c>
      <c r="G424" s="101" t="s">
        <v>1016</v>
      </c>
      <c r="H424" s="102">
        <v>5919</v>
      </c>
      <c r="I424" s="100">
        <v>4</v>
      </c>
      <c r="J424" s="105">
        <f>อุดรธานี!F215</f>
        <v>1250942.1599999999</v>
      </c>
      <c r="K424" s="104">
        <f>อุดรธานี!AO215</f>
        <v>1253430.45</v>
      </c>
      <c r="L424" s="105">
        <f>อุดรธานี!AP215</f>
        <v>2093888.24</v>
      </c>
      <c r="M424" s="105">
        <f>อุดรธานี!AQ215</f>
        <v>2071691.56</v>
      </c>
      <c r="N424" s="101"/>
      <c r="O424" s="101"/>
      <c r="P424" s="101"/>
      <c r="Q424" s="93">
        <f t="shared" si="14"/>
        <v>22196.679999999935</v>
      </c>
      <c r="R424" s="94">
        <f t="shared" si="15"/>
        <v>353.75709410373372</v>
      </c>
    </row>
    <row r="425" spans="1:18" ht="24" customHeight="1" x14ac:dyDescent="0.55000000000000004">
      <c r="A425" s="100">
        <v>6</v>
      </c>
      <c r="B425" s="101" t="s">
        <v>62</v>
      </c>
      <c r="C425" s="101" t="s">
        <v>353</v>
      </c>
      <c r="D425" s="101" t="s">
        <v>157</v>
      </c>
      <c r="E425" s="101" t="s">
        <v>54</v>
      </c>
      <c r="F425" s="101" t="s">
        <v>178</v>
      </c>
      <c r="G425" s="101" t="s">
        <v>1017</v>
      </c>
      <c r="H425" s="102">
        <v>1598</v>
      </c>
      <c r="I425" s="100">
        <v>2</v>
      </c>
      <c r="J425" s="105">
        <f>อุดรธานี!F216</f>
        <v>532668.78</v>
      </c>
      <c r="K425" s="104">
        <f>อุดรธานี!AO216</f>
        <v>585061</v>
      </c>
      <c r="L425" s="105">
        <f>อุดรธานี!AP216</f>
        <v>784152.74</v>
      </c>
      <c r="M425" s="105">
        <f>อุดรธานี!AQ216</f>
        <v>731422.5</v>
      </c>
      <c r="N425" s="101"/>
      <c r="O425" s="101"/>
      <c r="P425" s="101"/>
      <c r="Q425" s="93">
        <f t="shared" si="14"/>
        <v>52730.239999999991</v>
      </c>
      <c r="R425" s="94">
        <f t="shared" si="15"/>
        <v>490.70884856070086</v>
      </c>
    </row>
    <row r="426" spans="1:18" s="112" customFormat="1" ht="24" customHeight="1" x14ac:dyDescent="0.55000000000000004">
      <c r="A426" s="106">
        <v>20</v>
      </c>
      <c r="B426" s="107" t="s">
        <v>62</v>
      </c>
      <c r="C426" s="107"/>
      <c r="D426" s="107"/>
      <c r="E426" s="107" t="s">
        <v>75</v>
      </c>
      <c r="F426" s="107"/>
      <c r="G426" s="107" t="s">
        <v>355</v>
      </c>
      <c r="H426" s="113">
        <f>SUM(H420:H425)</f>
        <v>17562</v>
      </c>
      <c r="I426" s="106"/>
      <c r="J426" s="109">
        <f>SUM(J420:J425)</f>
        <v>4543902.4800000004</v>
      </c>
      <c r="K426" s="144">
        <f>SUM(K420:K425)</f>
        <v>4223620.45</v>
      </c>
      <c r="L426" s="109">
        <f>SUM(L420:L425)</f>
        <v>6242784.4500000002</v>
      </c>
      <c r="M426" s="109">
        <f>SUM(M420:M425)</f>
        <v>5959611.4800000004</v>
      </c>
      <c r="N426" s="107">
        <v>5</v>
      </c>
      <c r="O426" s="107">
        <v>5</v>
      </c>
      <c r="P426" s="107">
        <f>N426-O426</f>
        <v>0</v>
      </c>
      <c r="Q426" s="110">
        <f t="shared" si="14"/>
        <v>283172.96999999974</v>
      </c>
      <c r="R426" s="111">
        <f>L426/H426</f>
        <v>355.47115647420566</v>
      </c>
    </row>
    <row r="427" spans="1:18" ht="24" customHeight="1" x14ac:dyDescent="0.55000000000000004">
      <c r="A427" s="100">
        <v>1</v>
      </c>
      <c r="B427" s="101" t="s">
        <v>62</v>
      </c>
      <c r="C427" s="101" t="s">
        <v>356</v>
      </c>
      <c r="D427" s="101" t="s">
        <v>357</v>
      </c>
      <c r="E427" s="101" t="s">
        <v>43</v>
      </c>
      <c r="F427" s="101" t="s">
        <v>208</v>
      </c>
      <c r="G427" s="101" t="s">
        <v>358</v>
      </c>
      <c r="H427" s="102"/>
      <c r="I427" s="100"/>
      <c r="J427" s="103"/>
      <c r="K427" s="104"/>
      <c r="L427" s="105"/>
      <c r="M427" s="105"/>
      <c r="N427" s="101"/>
      <c r="O427" s="101"/>
      <c r="P427" s="101"/>
    </row>
    <row r="428" spans="1:18" ht="24" customHeight="1" x14ac:dyDescent="0.55000000000000004">
      <c r="A428" s="100">
        <v>2</v>
      </c>
      <c r="B428" s="101" t="s">
        <v>62</v>
      </c>
      <c r="C428" s="101" t="s">
        <v>356</v>
      </c>
      <c r="D428" s="101" t="s">
        <v>357</v>
      </c>
      <c r="E428" s="101" t="s">
        <v>43</v>
      </c>
      <c r="F428" s="101" t="s">
        <v>178</v>
      </c>
      <c r="G428" s="101" t="s">
        <v>1018</v>
      </c>
      <c r="H428" s="102">
        <v>6116</v>
      </c>
      <c r="I428" s="100">
        <v>5</v>
      </c>
      <c r="J428" s="105">
        <f>อุดรธานี!F217</f>
        <v>414960.38</v>
      </c>
      <c r="K428" s="104">
        <f>อุดรธานี!AO217</f>
        <v>430470.97</v>
      </c>
      <c r="L428" s="105">
        <f>อุดรธานี!AP217</f>
        <v>1982727.12</v>
      </c>
      <c r="M428" s="105">
        <f>อุดรธานี!AQ217</f>
        <v>1922953.99</v>
      </c>
      <c r="N428" s="101"/>
      <c r="O428" s="101"/>
      <c r="P428" s="101"/>
      <c r="Q428" s="93">
        <f t="shared" si="14"/>
        <v>59773.130000000121</v>
      </c>
      <c r="R428" s="94">
        <f t="shared" si="15"/>
        <v>324.18690647482015</v>
      </c>
    </row>
    <row r="429" spans="1:18" ht="24" customHeight="1" x14ac:dyDescent="0.55000000000000004">
      <c r="A429" s="100">
        <v>3</v>
      </c>
      <c r="B429" s="101" t="s">
        <v>62</v>
      </c>
      <c r="C429" s="101" t="s">
        <v>356</v>
      </c>
      <c r="D429" s="101" t="s">
        <v>357</v>
      </c>
      <c r="E429" s="101" t="s">
        <v>43</v>
      </c>
      <c r="F429" s="101" t="s">
        <v>178</v>
      </c>
      <c r="G429" s="101" t="s">
        <v>1019</v>
      </c>
      <c r="H429" s="102">
        <v>2482</v>
      </c>
      <c r="I429" s="100">
        <v>2</v>
      </c>
      <c r="J429" s="105">
        <f>อุดรธานี!F218</f>
        <v>633467.84</v>
      </c>
      <c r="K429" s="104">
        <f>อุดรธานี!AO218</f>
        <v>561246.91</v>
      </c>
      <c r="L429" s="105">
        <f>อุดรธานี!AP218</f>
        <v>1129779.58</v>
      </c>
      <c r="M429" s="105">
        <f>อุดรธานี!AQ218</f>
        <v>1056302.92</v>
      </c>
      <c r="N429" s="101"/>
      <c r="O429" s="101"/>
      <c r="P429" s="101"/>
      <c r="Q429" s="93">
        <f t="shared" si="14"/>
        <v>73476.660000000149</v>
      </c>
      <c r="R429" s="94">
        <f t="shared" si="15"/>
        <v>455.18919419822726</v>
      </c>
    </row>
    <row r="430" spans="1:18" ht="24" customHeight="1" x14ac:dyDescent="0.55000000000000004">
      <c r="A430" s="100">
        <v>4</v>
      </c>
      <c r="B430" s="101" t="s">
        <v>62</v>
      </c>
      <c r="C430" s="101" t="s">
        <v>356</v>
      </c>
      <c r="D430" s="101" t="s">
        <v>357</v>
      </c>
      <c r="E430" s="101" t="s">
        <v>43</v>
      </c>
      <c r="F430" s="101" t="s">
        <v>178</v>
      </c>
      <c r="G430" s="101" t="s">
        <v>1020</v>
      </c>
      <c r="H430" s="102">
        <v>2658</v>
      </c>
      <c r="I430" s="100">
        <v>2</v>
      </c>
      <c r="J430" s="105">
        <f>อุดรธานี!F219</f>
        <v>421231.25</v>
      </c>
      <c r="K430" s="104">
        <f>อุดรธานี!AO219</f>
        <v>337437.42000000004</v>
      </c>
      <c r="L430" s="105">
        <f>อุดรธานี!AP219</f>
        <v>1213652.05</v>
      </c>
      <c r="M430" s="105">
        <f>อุดรธานี!AQ219</f>
        <v>1264189.6100000001</v>
      </c>
      <c r="N430" s="101"/>
      <c r="O430" s="101"/>
      <c r="P430" s="101"/>
      <c r="Q430" s="93">
        <f t="shared" si="14"/>
        <v>-50537.560000000056</v>
      </c>
      <c r="R430" s="94">
        <f t="shared" si="15"/>
        <v>456.60348006019564</v>
      </c>
    </row>
    <row r="431" spans="1:18" ht="24" customHeight="1" x14ac:dyDescent="0.55000000000000004">
      <c r="A431" s="100">
        <v>5</v>
      </c>
      <c r="B431" s="101" t="s">
        <v>62</v>
      </c>
      <c r="C431" s="101" t="s">
        <v>356</v>
      </c>
      <c r="D431" s="101" t="s">
        <v>357</v>
      </c>
      <c r="E431" s="101" t="s">
        <v>43</v>
      </c>
      <c r="F431" s="101" t="s">
        <v>178</v>
      </c>
      <c r="G431" s="101" t="s">
        <v>1021</v>
      </c>
      <c r="H431" s="102">
        <v>7912</v>
      </c>
      <c r="I431" s="100">
        <v>5</v>
      </c>
      <c r="J431" s="105">
        <f>อุดรธานี!F220</f>
        <v>689133.65</v>
      </c>
      <c r="K431" s="104">
        <f>อุดรธานี!AO220</f>
        <v>798022.55</v>
      </c>
      <c r="L431" s="105">
        <f>อุดรธานี!AP220</f>
        <v>1953822.06</v>
      </c>
      <c r="M431" s="105">
        <f>อุดรธานี!AQ220</f>
        <v>1846550.3699999999</v>
      </c>
      <c r="N431" s="101"/>
      <c r="O431" s="101"/>
      <c r="P431" s="101"/>
      <c r="Q431" s="93">
        <f t="shared" si="14"/>
        <v>107271.69000000018</v>
      </c>
      <c r="R431" s="94">
        <f t="shared" si="15"/>
        <v>246.94414307381194</v>
      </c>
    </row>
    <row r="432" spans="1:18" s="112" customFormat="1" ht="24" customHeight="1" x14ac:dyDescent="0.55000000000000004">
      <c r="A432" s="106">
        <v>21</v>
      </c>
      <c r="B432" s="107" t="s">
        <v>62</v>
      </c>
      <c r="C432" s="107"/>
      <c r="D432" s="107"/>
      <c r="E432" s="107" t="s">
        <v>75</v>
      </c>
      <c r="F432" s="107"/>
      <c r="G432" s="107" t="s">
        <v>359</v>
      </c>
      <c r="H432" s="113">
        <f>SUM(H427:H431)</f>
        <v>19168</v>
      </c>
      <c r="I432" s="106"/>
      <c r="J432" s="109">
        <f>SUM(J427:J431)</f>
        <v>2158793.12</v>
      </c>
      <c r="K432" s="109">
        <f>SUM(K427:K431)</f>
        <v>2127177.85</v>
      </c>
      <c r="L432" s="109">
        <f>SUM(L427:L431)</f>
        <v>6279980.8100000005</v>
      </c>
      <c r="M432" s="109">
        <f>SUM(M427:M431)</f>
        <v>6089996.8900000006</v>
      </c>
      <c r="N432" s="107">
        <v>4</v>
      </c>
      <c r="O432" s="107">
        <v>4</v>
      </c>
      <c r="P432" s="107">
        <f>N432-O432</f>
        <v>0</v>
      </c>
      <c r="Q432" s="110">
        <f t="shared" si="14"/>
        <v>189983.91999999993</v>
      </c>
      <c r="R432" s="111">
        <f t="shared" si="15"/>
        <v>327.6283811560935</v>
      </c>
    </row>
    <row r="433" spans="1:18" s="112" customFormat="1" ht="24" customHeight="1" thickBot="1" x14ac:dyDescent="0.6">
      <c r="A433" s="121"/>
      <c r="B433" s="122" t="s">
        <v>62</v>
      </c>
      <c r="C433" s="122" t="s">
        <v>62</v>
      </c>
      <c r="D433" s="122" t="s">
        <v>62</v>
      </c>
      <c r="E433" s="122" t="s">
        <v>62</v>
      </c>
      <c r="F433" s="122"/>
      <c r="G433" s="122" t="s">
        <v>360</v>
      </c>
      <c r="H433" s="123">
        <f>H210+H223+H236+H254+H265+H281+H289+H295+H309+H321+H338+H360+H371+H386+H393+H399+H410+H416+H419+H426+H432</f>
        <v>1027390</v>
      </c>
      <c r="I433" s="121"/>
      <c r="J433" s="124">
        <f t="shared" ref="J433:O433" si="16">J210+J223+J236+J254+J265+J281+J289+J295+J309+J321+J338+J360+J371+J386+J393+J399+J410+J416+J419+J426+J432</f>
        <v>155932742.09999999</v>
      </c>
      <c r="K433" s="125">
        <f t="shared" si="16"/>
        <v>171307347.93000001</v>
      </c>
      <c r="L433" s="124">
        <f t="shared" si="16"/>
        <v>313726608.66000003</v>
      </c>
      <c r="M433" s="124">
        <f t="shared" si="16"/>
        <v>300586627.14000005</v>
      </c>
      <c r="N433" s="122">
        <f t="shared" si="16"/>
        <v>210</v>
      </c>
      <c r="O433" s="122">
        <f t="shared" si="16"/>
        <v>210</v>
      </c>
      <c r="P433" s="122">
        <f>N433-O433</f>
        <v>0</v>
      </c>
      <c r="Q433" s="110">
        <f t="shared" si="14"/>
        <v>13139981.519999981</v>
      </c>
      <c r="R433" s="111">
        <f t="shared" si="15"/>
        <v>305.36272365898054</v>
      </c>
    </row>
    <row r="434" spans="1:18" ht="24" customHeight="1" thickTop="1" thickBot="1" x14ac:dyDescent="0.6">
      <c r="A434" s="126"/>
      <c r="B434" s="127"/>
      <c r="C434" s="127"/>
      <c r="D434" s="127"/>
      <c r="E434" s="414" t="s">
        <v>361</v>
      </c>
      <c r="F434" s="415"/>
      <c r="G434" s="416"/>
      <c r="H434" s="128"/>
      <c r="I434" s="126"/>
      <c r="J434" s="129">
        <f>J433/O433</f>
        <v>742536.86714285717</v>
      </c>
      <c r="K434" s="130">
        <f>K433/O433</f>
        <v>815749.27585714287</v>
      </c>
      <c r="L434" s="129">
        <f>L433/O433</f>
        <v>1493936.2317142859</v>
      </c>
      <c r="M434" s="129">
        <f>M433/O433</f>
        <v>1431364.8911428573</v>
      </c>
      <c r="N434" s="178"/>
      <c r="O434" s="178"/>
      <c r="P434" s="178"/>
      <c r="Q434" s="93">
        <f t="shared" si="14"/>
        <v>62571.340571428649</v>
      </c>
    </row>
    <row r="435" spans="1:18" ht="24.75" customHeight="1" thickTop="1" x14ac:dyDescent="0.55000000000000004">
      <c r="A435" s="131">
        <v>1</v>
      </c>
      <c r="B435" s="132" t="s">
        <v>58</v>
      </c>
      <c r="C435" s="132" t="s">
        <v>362</v>
      </c>
      <c r="D435" s="132" t="s">
        <v>363</v>
      </c>
      <c r="E435" s="132" t="s">
        <v>364</v>
      </c>
      <c r="F435" s="132" t="s">
        <v>175</v>
      </c>
      <c r="G435" s="132" t="s">
        <v>365</v>
      </c>
      <c r="H435" s="133"/>
      <c r="I435" s="131"/>
      <c r="J435" s="134"/>
      <c r="K435" s="135"/>
      <c r="L435" s="136"/>
      <c r="M435" s="136"/>
      <c r="N435" s="132"/>
      <c r="O435" s="132"/>
      <c r="P435" s="132"/>
    </row>
    <row r="436" spans="1:18" ht="24" customHeight="1" x14ac:dyDescent="0.55000000000000004">
      <c r="A436" s="100">
        <v>2</v>
      </c>
      <c r="B436" s="101" t="s">
        <v>58</v>
      </c>
      <c r="C436" s="101" t="s">
        <v>362</v>
      </c>
      <c r="D436" s="101" t="s">
        <v>363</v>
      </c>
      <c r="E436" s="101" t="s">
        <v>364</v>
      </c>
      <c r="F436" s="101" t="s">
        <v>178</v>
      </c>
      <c r="G436" s="101" t="s">
        <v>683</v>
      </c>
      <c r="H436" s="102">
        <v>6960</v>
      </c>
      <c r="I436" s="100">
        <v>5</v>
      </c>
      <c r="J436" s="103">
        <f>SUM('เลย '!F4)</f>
        <v>1358771.62</v>
      </c>
      <c r="K436" s="104">
        <f>SUM('เลย '!AI4)</f>
        <v>1480633.0400000003</v>
      </c>
      <c r="L436" s="105">
        <f>'เลย '!AJ4</f>
        <v>2086131.5299999998</v>
      </c>
      <c r="M436" s="105">
        <f>'เลย '!AK4</f>
        <v>1677114.2900000003</v>
      </c>
      <c r="N436" s="101"/>
      <c r="O436" s="101"/>
      <c r="P436" s="101"/>
      <c r="Q436" s="93">
        <f t="shared" si="14"/>
        <v>409017.23999999953</v>
      </c>
      <c r="R436" s="94">
        <f t="shared" si="15"/>
        <v>299.73154166666666</v>
      </c>
    </row>
    <row r="437" spans="1:18" ht="24" customHeight="1" x14ac:dyDescent="0.55000000000000004">
      <c r="A437" s="100">
        <v>3</v>
      </c>
      <c r="B437" s="101" t="s">
        <v>58</v>
      </c>
      <c r="C437" s="101" t="s">
        <v>362</v>
      </c>
      <c r="D437" s="101" t="s">
        <v>363</v>
      </c>
      <c r="E437" s="101" t="s">
        <v>364</v>
      </c>
      <c r="F437" s="101" t="s">
        <v>178</v>
      </c>
      <c r="G437" s="101" t="s">
        <v>684</v>
      </c>
      <c r="H437" s="102">
        <v>2157</v>
      </c>
      <c r="I437" s="100">
        <v>2</v>
      </c>
      <c r="J437" s="103">
        <f>SUM('เลย '!F5)</f>
        <v>337240.33</v>
      </c>
      <c r="K437" s="104">
        <f>SUM('เลย '!AI5)</f>
        <v>443066.07</v>
      </c>
      <c r="L437" s="105">
        <f>'เลย '!AJ5</f>
        <v>1164999.0699999998</v>
      </c>
      <c r="M437" s="105">
        <f>'เลย '!AK5</f>
        <v>1071230.1399999999</v>
      </c>
      <c r="N437" s="101"/>
      <c r="O437" s="101"/>
      <c r="P437" s="101"/>
      <c r="Q437" s="93">
        <f t="shared" si="14"/>
        <v>93768.929999999935</v>
      </c>
      <c r="R437" s="94">
        <f t="shared" si="15"/>
        <v>540.10156235512272</v>
      </c>
    </row>
    <row r="438" spans="1:18" ht="24" customHeight="1" x14ac:dyDescent="0.55000000000000004">
      <c r="A438" s="100">
        <v>4</v>
      </c>
      <c r="B438" s="101" t="s">
        <v>58</v>
      </c>
      <c r="C438" s="101" t="s">
        <v>362</v>
      </c>
      <c r="D438" s="101" t="s">
        <v>363</v>
      </c>
      <c r="E438" s="101" t="s">
        <v>364</v>
      </c>
      <c r="F438" s="101" t="s">
        <v>178</v>
      </c>
      <c r="G438" s="101" t="s">
        <v>685</v>
      </c>
      <c r="H438" s="102">
        <v>6575</v>
      </c>
      <c r="I438" s="100">
        <v>5</v>
      </c>
      <c r="J438" s="103">
        <f>SUM('เลย '!F6)</f>
        <v>1038673.16</v>
      </c>
      <c r="K438" s="104">
        <f>SUM('เลย '!AI6)</f>
        <v>1012933.7600000001</v>
      </c>
      <c r="L438" s="105">
        <f>'เลย '!AJ6</f>
        <v>2091278.3399999999</v>
      </c>
      <c r="M438" s="105">
        <f>'เลย '!AK6</f>
        <v>1928131.44</v>
      </c>
      <c r="N438" s="101"/>
      <c r="O438" s="101"/>
      <c r="P438" s="101"/>
      <c r="Q438" s="93">
        <f t="shared" si="14"/>
        <v>163146.89999999991</v>
      </c>
      <c r="R438" s="94">
        <f t="shared" si="15"/>
        <v>318.0651467680608</v>
      </c>
    </row>
    <row r="439" spans="1:18" ht="24" customHeight="1" x14ac:dyDescent="0.55000000000000004">
      <c r="A439" s="100">
        <v>5</v>
      </c>
      <c r="B439" s="101" t="s">
        <v>58</v>
      </c>
      <c r="C439" s="101" t="s">
        <v>362</v>
      </c>
      <c r="D439" s="101" t="s">
        <v>363</v>
      </c>
      <c r="E439" s="101" t="s">
        <v>364</v>
      </c>
      <c r="F439" s="101" t="s">
        <v>178</v>
      </c>
      <c r="G439" s="101" t="s">
        <v>686</v>
      </c>
      <c r="H439" s="102">
        <v>3382</v>
      </c>
      <c r="I439" s="100">
        <v>3</v>
      </c>
      <c r="J439" s="103">
        <f>SUM('เลย '!F7)</f>
        <v>588310.89</v>
      </c>
      <c r="K439" s="104">
        <f>SUM('เลย '!AI7)</f>
        <v>785468.54</v>
      </c>
      <c r="L439" s="105">
        <f>'เลย '!AJ7</f>
        <v>1624322.0699999998</v>
      </c>
      <c r="M439" s="105">
        <f>'เลย '!AK7</f>
        <v>1635590.92</v>
      </c>
      <c r="N439" s="101"/>
      <c r="O439" s="101"/>
      <c r="P439" s="101"/>
      <c r="Q439" s="93">
        <f t="shared" si="14"/>
        <v>-11268.850000000093</v>
      </c>
      <c r="R439" s="94">
        <f t="shared" si="15"/>
        <v>480.2844677705499</v>
      </c>
    </row>
    <row r="440" spans="1:18" ht="24" customHeight="1" x14ac:dyDescent="0.55000000000000004">
      <c r="A440" s="100">
        <v>6</v>
      </c>
      <c r="B440" s="101" t="s">
        <v>58</v>
      </c>
      <c r="C440" s="101" t="s">
        <v>362</v>
      </c>
      <c r="D440" s="101" t="s">
        <v>363</v>
      </c>
      <c r="E440" s="101" t="s">
        <v>364</v>
      </c>
      <c r="F440" s="101" t="s">
        <v>178</v>
      </c>
      <c r="G440" s="101" t="s">
        <v>687</v>
      </c>
      <c r="H440" s="102">
        <v>3200</v>
      </c>
      <c r="I440" s="100">
        <v>3</v>
      </c>
      <c r="J440" s="103">
        <f>SUM('เลย '!F8)</f>
        <v>1243022.1100000001</v>
      </c>
      <c r="K440" s="104">
        <f>SUM('เลย '!AI8)</f>
        <v>768738.25</v>
      </c>
      <c r="L440" s="105">
        <f>'เลย '!AJ8</f>
        <v>1238334.49</v>
      </c>
      <c r="M440" s="105">
        <f>'เลย '!AK8</f>
        <v>938632.29</v>
      </c>
      <c r="N440" s="101"/>
      <c r="O440" s="101"/>
      <c r="P440" s="101"/>
      <c r="Q440" s="93">
        <f t="shared" si="14"/>
        <v>299702.19999999995</v>
      </c>
      <c r="R440" s="94">
        <f t="shared" si="15"/>
        <v>386.979528125</v>
      </c>
    </row>
    <row r="441" spans="1:18" ht="24" customHeight="1" x14ac:dyDescent="0.55000000000000004">
      <c r="A441" s="100">
        <v>7</v>
      </c>
      <c r="B441" s="101" t="s">
        <v>58</v>
      </c>
      <c r="C441" s="101" t="s">
        <v>362</v>
      </c>
      <c r="D441" s="101" t="s">
        <v>363</v>
      </c>
      <c r="E441" s="101" t="s">
        <v>364</v>
      </c>
      <c r="F441" s="101" t="s">
        <v>178</v>
      </c>
      <c r="G441" s="101" t="s">
        <v>688</v>
      </c>
      <c r="H441" s="102">
        <v>3215</v>
      </c>
      <c r="I441" s="100">
        <v>3</v>
      </c>
      <c r="J441" s="103">
        <f>SUM('เลย '!F9)</f>
        <v>736215.67</v>
      </c>
      <c r="K441" s="104">
        <f>SUM('เลย '!AI9)</f>
        <v>858706.16</v>
      </c>
      <c r="L441" s="105">
        <f>'เลย '!AJ9</f>
        <v>1248814.0800000001</v>
      </c>
      <c r="M441" s="105">
        <f>'เลย '!AK9</f>
        <v>986413.11</v>
      </c>
      <c r="N441" s="101"/>
      <c r="O441" s="101"/>
      <c r="P441" s="101"/>
      <c r="Q441" s="93">
        <f t="shared" si="14"/>
        <v>262400.97000000009</v>
      </c>
      <c r="R441" s="94">
        <f t="shared" si="15"/>
        <v>388.4336174183515</v>
      </c>
    </row>
    <row r="442" spans="1:18" ht="24" customHeight="1" x14ac:dyDescent="0.55000000000000004">
      <c r="A442" s="100">
        <v>8</v>
      </c>
      <c r="B442" s="101" t="s">
        <v>58</v>
      </c>
      <c r="C442" s="101" t="s">
        <v>362</v>
      </c>
      <c r="D442" s="101" t="s">
        <v>363</v>
      </c>
      <c r="E442" s="101" t="s">
        <v>364</v>
      </c>
      <c r="F442" s="101" t="s">
        <v>178</v>
      </c>
      <c r="G442" s="101" t="s">
        <v>689</v>
      </c>
      <c r="H442" s="102">
        <v>1812</v>
      </c>
      <c r="I442" s="100">
        <v>2</v>
      </c>
      <c r="J442" s="103">
        <f>SUM('เลย '!F10)</f>
        <v>463413.49</v>
      </c>
      <c r="K442" s="104">
        <f>SUM('เลย '!AI10)</f>
        <v>576458.30999999994</v>
      </c>
      <c r="L442" s="105">
        <f>'เลย '!AJ10</f>
        <v>972049.6</v>
      </c>
      <c r="M442" s="105">
        <f>'เลย '!AK10</f>
        <v>889711.03</v>
      </c>
      <c r="N442" s="101"/>
      <c r="O442" s="101"/>
      <c r="P442" s="101"/>
      <c r="Q442" s="93">
        <f t="shared" si="14"/>
        <v>82338.569999999949</v>
      </c>
      <c r="R442" s="94">
        <f t="shared" si="15"/>
        <v>536.4512141280353</v>
      </c>
    </row>
    <row r="443" spans="1:18" ht="24" customHeight="1" x14ac:dyDescent="0.55000000000000004">
      <c r="A443" s="100">
        <v>9</v>
      </c>
      <c r="B443" s="101" t="s">
        <v>58</v>
      </c>
      <c r="C443" s="101" t="s">
        <v>362</v>
      </c>
      <c r="D443" s="101" t="s">
        <v>363</v>
      </c>
      <c r="E443" s="101" t="s">
        <v>364</v>
      </c>
      <c r="F443" s="101" t="s">
        <v>178</v>
      </c>
      <c r="G443" s="101" t="s">
        <v>690</v>
      </c>
      <c r="H443" s="102">
        <v>6309</v>
      </c>
      <c r="I443" s="100">
        <v>5</v>
      </c>
      <c r="J443" s="103">
        <f>SUM('เลย '!F11)</f>
        <v>2027939.6</v>
      </c>
      <c r="K443" s="104">
        <f>SUM('เลย '!AI11)</f>
        <v>2083519.12</v>
      </c>
      <c r="L443" s="105">
        <f>'เลย '!AJ11</f>
        <v>2210029.0300000003</v>
      </c>
      <c r="M443" s="105">
        <f>'เลย '!AK11</f>
        <v>2018220.19</v>
      </c>
      <c r="N443" s="101"/>
      <c r="O443" s="101"/>
      <c r="P443" s="101"/>
      <c r="Q443" s="93">
        <f t="shared" si="14"/>
        <v>191808.84000000032</v>
      </c>
      <c r="R443" s="94">
        <f t="shared" si="15"/>
        <v>350.29783325408152</v>
      </c>
    </row>
    <row r="444" spans="1:18" ht="24" customHeight="1" x14ac:dyDescent="0.55000000000000004">
      <c r="A444" s="100">
        <v>10</v>
      </c>
      <c r="B444" s="101" t="s">
        <v>58</v>
      </c>
      <c r="C444" s="101" t="s">
        <v>362</v>
      </c>
      <c r="D444" s="101" t="s">
        <v>363</v>
      </c>
      <c r="E444" s="101" t="s">
        <v>364</v>
      </c>
      <c r="F444" s="101" t="s">
        <v>178</v>
      </c>
      <c r="G444" s="101" t="s">
        <v>691</v>
      </c>
      <c r="H444" s="102">
        <v>2431</v>
      </c>
      <c r="I444" s="100">
        <v>2</v>
      </c>
      <c r="J444" s="103">
        <f>SUM('เลย '!F12)</f>
        <v>773892.95</v>
      </c>
      <c r="K444" s="104">
        <f>SUM('เลย '!AI12)</f>
        <v>819405.55999999994</v>
      </c>
      <c r="L444" s="105">
        <f>'เลย '!AJ12</f>
        <v>1819832.55</v>
      </c>
      <c r="M444" s="105">
        <f>'เลย '!AK12</f>
        <v>1822153.17</v>
      </c>
      <c r="N444" s="101"/>
      <c r="O444" s="101"/>
      <c r="P444" s="101"/>
      <c r="Q444" s="93">
        <f t="shared" si="14"/>
        <v>-2320.6199999998789</v>
      </c>
      <c r="R444" s="94">
        <f t="shared" si="15"/>
        <v>748.59422048539693</v>
      </c>
    </row>
    <row r="445" spans="1:18" ht="24" customHeight="1" x14ac:dyDescent="0.55000000000000004">
      <c r="A445" s="100">
        <v>11</v>
      </c>
      <c r="B445" s="101" t="s">
        <v>58</v>
      </c>
      <c r="C445" s="101" t="s">
        <v>362</v>
      </c>
      <c r="D445" s="101" t="s">
        <v>363</v>
      </c>
      <c r="E445" s="101" t="s">
        <v>364</v>
      </c>
      <c r="F445" s="101" t="s">
        <v>178</v>
      </c>
      <c r="G445" s="101" t="s">
        <v>692</v>
      </c>
      <c r="H445" s="102">
        <v>5164</v>
      </c>
      <c r="I445" s="100">
        <v>4</v>
      </c>
      <c r="J445" s="103">
        <f>SUM('เลย '!F13)</f>
        <v>1046581.47</v>
      </c>
      <c r="K445" s="104">
        <f>SUM('เลย '!AI13)</f>
        <v>1117567.57</v>
      </c>
      <c r="L445" s="105">
        <f>'เลย '!AJ13</f>
        <v>1340185.28</v>
      </c>
      <c r="M445" s="105">
        <f>'เลย '!AK13</f>
        <v>1213352.7000000002</v>
      </c>
      <c r="N445" s="101"/>
      <c r="O445" s="101"/>
      <c r="P445" s="101"/>
      <c r="Q445" s="93">
        <f t="shared" si="14"/>
        <v>126832.57999999984</v>
      </c>
      <c r="R445" s="94">
        <f t="shared" si="15"/>
        <v>259.52464756003099</v>
      </c>
    </row>
    <row r="446" spans="1:18" ht="24" customHeight="1" x14ac:dyDescent="0.55000000000000004">
      <c r="A446" s="100">
        <v>12</v>
      </c>
      <c r="B446" s="101" t="s">
        <v>58</v>
      </c>
      <c r="C446" s="101" t="s">
        <v>362</v>
      </c>
      <c r="D446" s="101" t="s">
        <v>363</v>
      </c>
      <c r="E446" s="101" t="s">
        <v>364</v>
      </c>
      <c r="F446" s="101" t="s">
        <v>178</v>
      </c>
      <c r="G446" s="101" t="s">
        <v>693</v>
      </c>
      <c r="H446" s="102">
        <v>3157</v>
      </c>
      <c r="I446" s="100">
        <v>3</v>
      </c>
      <c r="J446" s="103">
        <f>SUM('เลย '!F14)</f>
        <v>759808.81</v>
      </c>
      <c r="K446" s="104">
        <f>SUM('เลย '!AI14)</f>
        <v>627543.99000000011</v>
      </c>
      <c r="L446" s="105">
        <f>'เลย '!AJ14</f>
        <v>1622997.26</v>
      </c>
      <c r="M446" s="105">
        <f>'เลย '!AK14</f>
        <v>1344106.4100000001</v>
      </c>
      <c r="N446" s="101"/>
      <c r="O446" s="101"/>
      <c r="P446" s="101"/>
      <c r="Q446" s="93">
        <f t="shared" si="14"/>
        <v>278890.84999999986</v>
      </c>
      <c r="R446" s="94">
        <f t="shared" si="15"/>
        <v>514.09479252454867</v>
      </c>
    </row>
    <row r="447" spans="1:18" ht="24" customHeight="1" x14ac:dyDescent="0.55000000000000004">
      <c r="A447" s="100">
        <v>13</v>
      </c>
      <c r="B447" s="101" t="s">
        <v>58</v>
      </c>
      <c r="C447" s="101" t="s">
        <v>362</v>
      </c>
      <c r="D447" s="101" t="s">
        <v>363</v>
      </c>
      <c r="E447" s="101" t="s">
        <v>364</v>
      </c>
      <c r="F447" s="101" t="s">
        <v>178</v>
      </c>
      <c r="G447" s="101" t="s">
        <v>694</v>
      </c>
      <c r="H447" s="102">
        <v>5175</v>
      </c>
      <c r="I447" s="100">
        <v>4</v>
      </c>
      <c r="J447" s="103">
        <f>SUM('เลย '!F15)</f>
        <v>1216218.45</v>
      </c>
      <c r="K447" s="104">
        <f>SUM('เลย '!AI15)</f>
        <v>1250740.0699999998</v>
      </c>
      <c r="L447" s="105">
        <f>'เลย '!AJ15</f>
        <v>1765590.65</v>
      </c>
      <c r="M447" s="105">
        <f>'เลย '!AK15</f>
        <v>1770158.29</v>
      </c>
      <c r="N447" s="101"/>
      <c r="O447" s="101"/>
      <c r="P447" s="101"/>
      <c r="Q447" s="93">
        <f t="shared" si="14"/>
        <v>-4567.6400000001304</v>
      </c>
      <c r="R447" s="94">
        <f t="shared" si="15"/>
        <v>341.17693719806761</v>
      </c>
    </row>
    <row r="448" spans="1:18" ht="24" customHeight="1" x14ac:dyDescent="0.55000000000000004">
      <c r="A448" s="100">
        <v>14</v>
      </c>
      <c r="B448" s="101" t="s">
        <v>58</v>
      </c>
      <c r="C448" s="101" t="s">
        <v>362</v>
      </c>
      <c r="D448" s="101" t="s">
        <v>363</v>
      </c>
      <c r="E448" s="101" t="s">
        <v>364</v>
      </c>
      <c r="F448" s="101" t="s">
        <v>178</v>
      </c>
      <c r="G448" s="101" t="s">
        <v>695</v>
      </c>
      <c r="H448" s="102">
        <v>3202</v>
      </c>
      <c r="I448" s="100">
        <v>3</v>
      </c>
      <c r="J448" s="103">
        <f>SUM('เลย '!F16)</f>
        <v>545932.35</v>
      </c>
      <c r="K448" s="104">
        <f>SUM('เลย '!AI16)</f>
        <v>659218.29999999993</v>
      </c>
      <c r="L448" s="105">
        <f>'เลย '!AJ16</f>
        <v>1559497.04</v>
      </c>
      <c r="M448" s="105">
        <f>'เลย '!AK16</f>
        <v>1459718.11</v>
      </c>
      <c r="N448" s="101"/>
      <c r="O448" s="101"/>
      <c r="P448" s="101"/>
      <c r="Q448" s="93">
        <f t="shared" si="14"/>
        <v>99778.929999999935</v>
      </c>
      <c r="R448" s="94">
        <f t="shared" si="15"/>
        <v>487.03842598376013</v>
      </c>
    </row>
    <row r="449" spans="1:18" ht="24" customHeight="1" x14ac:dyDescent="0.55000000000000004">
      <c r="A449" s="100">
        <v>15</v>
      </c>
      <c r="B449" s="101" t="s">
        <v>58</v>
      </c>
      <c r="C449" s="101" t="s">
        <v>362</v>
      </c>
      <c r="D449" s="101" t="s">
        <v>363</v>
      </c>
      <c r="E449" s="101" t="s">
        <v>364</v>
      </c>
      <c r="F449" s="101" t="s">
        <v>178</v>
      </c>
      <c r="G449" s="101" t="s">
        <v>696</v>
      </c>
      <c r="H449" s="102">
        <v>4707</v>
      </c>
      <c r="I449" s="100">
        <v>4</v>
      </c>
      <c r="J449" s="103">
        <f>SUM('เลย '!F17)</f>
        <v>1302251.8700000001</v>
      </c>
      <c r="K449" s="104">
        <f>SUM('เลย '!AI17)</f>
        <v>1521501.7400000002</v>
      </c>
      <c r="L449" s="105">
        <f>'เลย '!AJ17</f>
        <v>1724888.54</v>
      </c>
      <c r="M449" s="105">
        <f>'เลย '!AK17</f>
        <v>1484846.8900000001</v>
      </c>
      <c r="N449" s="101"/>
      <c r="O449" s="101"/>
      <c r="P449" s="101"/>
      <c r="Q449" s="93">
        <f t="shared" si="14"/>
        <v>240041.64999999991</v>
      </c>
      <c r="R449" s="94">
        <f t="shared" si="15"/>
        <v>366.45178245166773</v>
      </c>
    </row>
    <row r="450" spans="1:18" ht="24" customHeight="1" x14ac:dyDescent="0.55000000000000004">
      <c r="A450" s="100">
        <v>16</v>
      </c>
      <c r="B450" s="101" t="s">
        <v>58</v>
      </c>
      <c r="C450" s="101" t="s">
        <v>362</v>
      </c>
      <c r="D450" s="101" t="s">
        <v>363</v>
      </c>
      <c r="E450" s="101" t="s">
        <v>364</v>
      </c>
      <c r="F450" s="101" t="s">
        <v>178</v>
      </c>
      <c r="G450" s="101" t="s">
        <v>697</v>
      </c>
      <c r="H450" s="102">
        <v>4252</v>
      </c>
      <c r="I450" s="100">
        <v>3</v>
      </c>
      <c r="J450" s="103">
        <f>SUM('เลย '!F18)</f>
        <v>784602.65</v>
      </c>
      <c r="K450" s="104">
        <f>SUM('เลย '!AI18)</f>
        <v>908163.04999999993</v>
      </c>
      <c r="L450" s="105">
        <f>'เลย '!AJ18</f>
        <v>1747573.95</v>
      </c>
      <c r="M450" s="105">
        <f>'เลย '!AK18</f>
        <v>1738292.99</v>
      </c>
      <c r="N450" s="101"/>
      <c r="O450" s="101"/>
      <c r="P450" s="101"/>
      <c r="Q450" s="93">
        <f t="shared" si="14"/>
        <v>9280.9599999999627</v>
      </c>
      <c r="R450" s="94">
        <f t="shared" si="15"/>
        <v>411.00045860771399</v>
      </c>
    </row>
    <row r="451" spans="1:18" ht="24" customHeight="1" x14ac:dyDescent="0.55000000000000004">
      <c r="A451" s="100">
        <v>17</v>
      </c>
      <c r="B451" s="101" t="s">
        <v>58</v>
      </c>
      <c r="C451" s="101" t="s">
        <v>362</v>
      </c>
      <c r="D451" s="101" t="s">
        <v>363</v>
      </c>
      <c r="E451" s="101" t="s">
        <v>364</v>
      </c>
      <c r="F451" s="101" t="s">
        <v>178</v>
      </c>
      <c r="G451" s="101" t="s">
        <v>698</v>
      </c>
      <c r="H451" s="102">
        <v>5508</v>
      </c>
      <c r="I451" s="100">
        <v>4</v>
      </c>
      <c r="J451" s="103">
        <f>SUM('เลย '!F19)</f>
        <v>1283437.8600000001</v>
      </c>
      <c r="K451" s="104">
        <f>SUM('เลย '!AI19)</f>
        <v>1336144.07</v>
      </c>
      <c r="L451" s="105">
        <f>'เลย '!AJ19</f>
        <v>1198770.1200000001</v>
      </c>
      <c r="M451" s="105">
        <f>'เลย '!AK19</f>
        <v>1247662.1299999999</v>
      </c>
      <c r="N451" s="101"/>
      <c r="O451" s="101"/>
      <c r="P451" s="101"/>
      <c r="Q451" s="93">
        <f t="shared" si="14"/>
        <v>-48892.009999999776</v>
      </c>
      <c r="R451" s="94">
        <f t="shared" si="15"/>
        <v>217.64163398692813</v>
      </c>
    </row>
    <row r="452" spans="1:18" ht="24" customHeight="1" x14ac:dyDescent="0.55000000000000004">
      <c r="A452" s="100">
        <v>18</v>
      </c>
      <c r="B452" s="101" t="s">
        <v>58</v>
      </c>
      <c r="C452" s="101" t="s">
        <v>362</v>
      </c>
      <c r="D452" s="101" t="s">
        <v>363</v>
      </c>
      <c r="E452" s="101" t="s">
        <v>364</v>
      </c>
      <c r="F452" s="101" t="s">
        <v>178</v>
      </c>
      <c r="G452" s="101" t="s">
        <v>699</v>
      </c>
      <c r="H452" s="102">
        <v>2190</v>
      </c>
      <c r="I452" s="100">
        <v>2</v>
      </c>
      <c r="J452" s="103">
        <f>SUM('เลย '!F20)</f>
        <v>347956.21</v>
      </c>
      <c r="K452" s="104">
        <f>SUM('เลย '!AI20)</f>
        <v>323544.42000000004</v>
      </c>
      <c r="L452" s="105">
        <f>'เลย '!AJ20</f>
        <v>1132778.3700000001</v>
      </c>
      <c r="M452" s="105">
        <f>'เลย '!AK20</f>
        <v>1080998.29</v>
      </c>
      <c r="N452" s="101"/>
      <c r="O452" s="101"/>
      <c r="P452" s="101"/>
      <c r="Q452" s="93">
        <f t="shared" si="14"/>
        <v>51780.080000000075</v>
      </c>
      <c r="R452" s="94">
        <f t="shared" si="15"/>
        <v>517.25039726027399</v>
      </c>
    </row>
    <row r="453" spans="1:18" ht="24" customHeight="1" x14ac:dyDescent="0.55000000000000004">
      <c r="A453" s="100">
        <v>19</v>
      </c>
      <c r="B453" s="101" t="s">
        <v>58</v>
      </c>
      <c r="C453" s="101" t="s">
        <v>362</v>
      </c>
      <c r="D453" s="101" t="s">
        <v>363</v>
      </c>
      <c r="E453" s="101" t="s">
        <v>364</v>
      </c>
      <c r="F453" s="101" t="s">
        <v>178</v>
      </c>
      <c r="G453" s="101" t="s">
        <v>700</v>
      </c>
      <c r="H453" s="102">
        <v>2432</v>
      </c>
      <c r="I453" s="100">
        <v>2</v>
      </c>
      <c r="J453" s="103">
        <f>SUM('เลย '!F21)</f>
        <v>583423.52</v>
      </c>
      <c r="K453" s="104">
        <f>SUM('เลย '!AI21)</f>
        <v>619774.43000000005</v>
      </c>
      <c r="L453" s="105">
        <f>'เลย '!AJ21</f>
        <v>1100497.55</v>
      </c>
      <c r="M453" s="105">
        <f>'เลย '!AK21</f>
        <v>1062273.02</v>
      </c>
      <c r="N453" s="101"/>
      <c r="O453" s="101"/>
      <c r="P453" s="101"/>
      <c r="Q453" s="93">
        <f t="shared" si="14"/>
        <v>38224.530000000028</v>
      </c>
      <c r="R453" s="94">
        <f t="shared" si="15"/>
        <v>452.50721628289477</v>
      </c>
    </row>
    <row r="454" spans="1:18" ht="24" customHeight="1" x14ac:dyDescent="0.55000000000000004">
      <c r="A454" s="100">
        <v>20</v>
      </c>
      <c r="B454" s="101" t="s">
        <v>58</v>
      </c>
      <c r="C454" s="101" t="s">
        <v>362</v>
      </c>
      <c r="D454" s="101" t="s">
        <v>363</v>
      </c>
      <c r="E454" s="101" t="s">
        <v>364</v>
      </c>
      <c r="F454" s="101" t="s">
        <v>178</v>
      </c>
      <c r="G454" s="101" t="s">
        <v>701</v>
      </c>
      <c r="H454" s="102">
        <v>2840</v>
      </c>
      <c r="I454" s="100">
        <v>2</v>
      </c>
      <c r="J454" s="103">
        <f>SUM('เลย '!F22)</f>
        <v>354275.74</v>
      </c>
      <c r="K454" s="104">
        <f>SUM('เลย '!AI22)</f>
        <v>466574.61</v>
      </c>
      <c r="L454" s="105">
        <f>'เลย '!AJ22</f>
        <v>938179.26</v>
      </c>
      <c r="M454" s="105">
        <f>'เลย '!AK22</f>
        <v>873361.75</v>
      </c>
      <c r="N454" s="101"/>
      <c r="O454" s="101"/>
      <c r="P454" s="101"/>
      <c r="Q454" s="93">
        <f t="shared" si="14"/>
        <v>64817.510000000009</v>
      </c>
      <c r="R454" s="94">
        <f t="shared" si="15"/>
        <v>330.34480985915491</v>
      </c>
    </row>
    <row r="455" spans="1:18" s="112" customFormat="1" ht="24" customHeight="1" x14ac:dyDescent="0.55000000000000004">
      <c r="A455" s="106">
        <v>1</v>
      </c>
      <c r="B455" s="107" t="s">
        <v>58</v>
      </c>
      <c r="C455" s="107"/>
      <c r="D455" s="107"/>
      <c r="E455" s="107" t="s">
        <v>75</v>
      </c>
      <c r="F455" s="107"/>
      <c r="G455" s="107" t="s">
        <v>366</v>
      </c>
      <c r="H455" s="113">
        <f>SUM(H435:H454)</f>
        <v>74668</v>
      </c>
      <c r="I455" s="106"/>
      <c r="J455" s="109">
        <f>SUM(J435:J454)</f>
        <v>16791968.75</v>
      </c>
      <c r="K455" s="109">
        <f>SUM(K435:K454)</f>
        <v>17659701.060000002</v>
      </c>
      <c r="L455" s="109">
        <f>SUM(L435:L454)</f>
        <v>28586748.780000001</v>
      </c>
      <c r="M455" s="109">
        <f>SUM(M435:M454)</f>
        <v>26241967.159999996</v>
      </c>
      <c r="N455" s="107">
        <v>19</v>
      </c>
      <c r="O455" s="107">
        <v>19</v>
      </c>
      <c r="P455" s="107">
        <f>N455-O455</f>
        <v>0</v>
      </c>
      <c r="Q455" s="110">
        <f t="shared" ref="Q455:Q518" si="17">L455-M455</f>
        <v>2344781.6200000048</v>
      </c>
      <c r="R455" s="111">
        <f>L455/H455</f>
        <v>382.85140595703649</v>
      </c>
    </row>
    <row r="456" spans="1:18" ht="24" customHeight="1" x14ac:dyDescent="0.55000000000000004">
      <c r="A456" s="100">
        <v>1</v>
      </c>
      <c r="B456" s="101" t="s">
        <v>58</v>
      </c>
      <c r="C456" s="101" t="s">
        <v>367</v>
      </c>
      <c r="D456" s="101" t="s">
        <v>79</v>
      </c>
      <c r="E456" s="101" t="s">
        <v>368</v>
      </c>
      <c r="F456" s="101" t="s">
        <v>208</v>
      </c>
      <c r="G456" s="101" t="s">
        <v>369</v>
      </c>
      <c r="H456" s="102"/>
      <c r="I456" s="100"/>
      <c r="J456" s="103"/>
      <c r="K456" s="104"/>
      <c r="L456" s="105"/>
      <c r="M456" s="105"/>
      <c r="N456" s="101"/>
      <c r="O456" s="101"/>
      <c r="P456" s="101"/>
    </row>
    <row r="457" spans="1:18" ht="24" customHeight="1" x14ac:dyDescent="0.55000000000000004">
      <c r="A457" s="100">
        <v>2</v>
      </c>
      <c r="B457" s="101" t="s">
        <v>58</v>
      </c>
      <c r="C457" s="101" t="s">
        <v>367</v>
      </c>
      <c r="D457" s="101" t="s">
        <v>79</v>
      </c>
      <c r="E457" s="101" t="s">
        <v>368</v>
      </c>
      <c r="F457" s="101" t="s">
        <v>178</v>
      </c>
      <c r="G457" s="101" t="s">
        <v>702</v>
      </c>
      <c r="H457" s="102">
        <v>1745</v>
      </c>
      <c r="I457" s="100">
        <v>2</v>
      </c>
      <c r="J457" s="103">
        <f>'เลย '!F23</f>
        <v>367198.37</v>
      </c>
      <c r="K457" s="104">
        <f>SUM('เลย '!AI23)</f>
        <v>335777.74</v>
      </c>
      <c r="L457" s="105">
        <f>'เลย '!AJ23</f>
        <v>684492.84000000008</v>
      </c>
      <c r="M457" s="105">
        <f>'เลย '!AK23</f>
        <v>571159.97</v>
      </c>
      <c r="N457" s="101"/>
      <c r="O457" s="101"/>
      <c r="P457" s="101"/>
      <c r="Q457" s="93">
        <f t="shared" si="17"/>
        <v>113332.87000000011</v>
      </c>
      <c r="R457" s="94">
        <f t="shared" ref="R457:R518" si="18">L457/H457</f>
        <v>392.2595071633238</v>
      </c>
    </row>
    <row r="458" spans="1:18" ht="24" customHeight="1" x14ac:dyDescent="0.55000000000000004">
      <c r="A458" s="100">
        <v>3</v>
      </c>
      <c r="B458" s="101" t="s">
        <v>58</v>
      </c>
      <c r="C458" s="101" t="s">
        <v>367</v>
      </c>
      <c r="D458" s="101" t="s">
        <v>79</v>
      </c>
      <c r="E458" s="101" t="s">
        <v>368</v>
      </c>
      <c r="F458" s="101" t="s">
        <v>178</v>
      </c>
      <c r="G458" s="101" t="s">
        <v>703</v>
      </c>
      <c r="H458" s="102">
        <v>4989</v>
      </c>
      <c r="I458" s="100">
        <v>4</v>
      </c>
      <c r="J458" s="103">
        <f>'เลย '!F24</f>
        <v>1429422.45</v>
      </c>
      <c r="K458" s="104">
        <f>SUM('เลย '!AI24)</f>
        <v>1288346.22</v>
      </c>
      <c r="L458" s="105">
        <f>'เลย '!AJ24</f>
        <v>2062634.4100000001</v>
      </c>
      <c r="M458" s="105">
        <f>'เลย '!AK24</f>
        <v>1385411.72</v>
      </c>
      <c r="N458" s="101"/>
      <c r="O458" s="101"/>
      <c r="P458" s="101"/>
      <c r="Q458" s="93">
        <f t="shared" si="17"/>
        <v>677222.69000000018</v>
      </c>
      <c r="R458" s="94">
        <f t="shared" si="18"/>
        <v>413.43644217278012</v>
      </c>
    </row>
    <row r="459" spans="1:18" ht="24" customHeight="1" x14ac:dyDescent="0.55000000000000004">
      <c r="A459" s="100">
        <v>4</v>
      </c>
      <c r="B459" s="101" t="s">
        <v>58</v>
      </c>
      <c r="C459" s="101" t="s">
        <v>367</v>
      </c>
      <c r="D459" s="101" t="s">
        <v>79</v>
      </c>
      <c r="E459" s="101" t="s">
        <v>368</v>
      </c>
      <c r="F459" s="101" t="s">
        <v>178</v>
      </c>
      <c r="G459" s="101" t="s">
        <v>704</v>
      </c>
      <c r="H459" s="102">
        <v>1240</v>
      </c>
      <c r="I459" s="100">
        <v>1</v>
      </c>
      <c r="J459" s="103">
        <f>'เลย '!F25</f>
        <v>293152.98</v>
      </c>
      <c r="K459" s="104">
        <f>SUM('เลย '!AI25)</f>
        <v>285768.06</v>
      </c>
      <c r="L459" s="105">
        <f>'เลย '!AJ25</f>
        <v>1549253.25</v>
      </c>
      <c r="M459" s="105">
        <f>'เลย '!AK25</f>
        <v>1599106.77</v>
      </c>
      <c r="N459" s="101"/>
      <c r="O459" s="101"/>
      <c r="P459" s="101"/>
      <c r="Q459" s="93">
        <f t="shared" si="17"/>
        <v>-49853.520000000019</v>
      </c>
      <c r="R459" s="94">
        <f t="shared" si="18"/>
        <v>1249.3977822580646</v>
      </c>
    </row>
    <row r="460" spans="1:18" ht="24" customHeight="1" x14ac:dyDescent="0.55000000000000004">
      <c r="A460" s="100">
        <v>5</v>
      </c>
      <c r="B460" s="101" t="s">
        <v>58</v>
      </c>
      <c r="C460" s="101" t="s">
        <v>367</v>
      </c>
      <c r="D460" s="101" t="s">
        <v>79</v>
      </c>
      <c r="E460" s="101" t="s">
        <v>368</v>
      </c>
      <c r="F460" s="101" t="s">
        <v>178</v>
      </c>
      <c r="G460" s="101" t="s">
        <v>705</v>
      </c>
      <c r="H460" s="102">
        <v>3087</v>
      </c>
      <c r="I460" s="100">
        <v>3</v>
      </c>
      <c r="J460" s="103">
        <f>'เลย '!F26</f>
        <v>506831.86</v>
      </c>
      <c r="K460" s="104">
        <f>SUM('เลย '!AI26)</f>
        <v>224255.51999999996</v>
      </c>
      <c r="L460" s="105">
        <f>'เลย '!AJ26</f>
        <v>470872.41</v>
      </c>
      <c r="M460" s="105">
        <f>'เลย '!AK26</f>
        <v>328959.52999999997</v>
      </c>
      <c r="N460" s="101"/>
      <c r="O460" s="101"/>
      <c r="P460" s="101"/>
      <c r="Q460" s="93">
        <f t="shared" si="17"/>
        <v>141912.88</v>
      </c>
      <c r="R460" s="94">
        <f t="shared" si="18"/>
        <v>152.53398445092321</v>
      </c>
    </row>
    <row r="461" spans="1:18" ht="24" customHeight="1" x14ac:dyDescent="0.55000000000000004">
      <c r="A461" s="100">
        <v>6</v>
      </c>
      <c r="B461" s="101" t="s">
        <v>58</v>
      </c>
      <c r="C461" s="101" t="s">
        <v>367</v>
      </c>
      <c r="D461" s="101" t="s">
        <v>79</v>
      </c>
      <c r="E461" s="101" t="s">
        <v>368</v>
      </c>
      <c r="F461" s="101" t="s">
        <v>178</v>
      </c>
      <c r="G461" s="101" t="s">
        <v>706</v>
      </c>
      <c r="H461" s="102">
        <v>2421</v>
      </c>
      <c r="I461" s="100">
        <v>2</v>
      </c>
      <c r="J461" s="103">
        <f>'เลย '!F27</f>
        <v>515521.2</v>
      </c>
      <c r="K461" s="104">
        <f>SUM('เลย '!AI27)</f>
        <v>450778.98000000004</v>
      </c>
      <c r="L461" s="105">
        <f>'เลย '!AJ27</f>
        <v>996533.13</v>
      </c>
      <c r="M461" s="105">
        <f>'เลย '!AK27</f>
        <v>954762.55</v>
      </c>
      <c r="N461" s="101"/>
      <c r="O461" s="101"/>
      <c r="P461" s="101"/>
      <c r="Q461" s="93">
        <f t="shared" si="17"/>
        <v>41770.579999999958</v>
      </c>
      <c r="R461" s="94">
        <f t="shared" si="18"/>
        <v>411.620458488228</v>
      </c>
    </row>
    <row r="462" spans="1:18" s="112" customFormat="1" ht="24" customHeight="1" x14ac:dyDescent="0.55000000000000004">
      <c r="A462" s="106">
        <v>2</v>
      </c>
      <c r="B462" s="107" t="s">
        <v>58</v>
      </c>
      <c r="C462" s="107"/>
      <c r="D462" s="107"/>
      <c r="E462" s="107" t="s">
        <v>75</v>
      </c>
      <c r="F462" s="107"/>
      <c r="G462" s="107" t="s">
        <v>370</v>
      </c>
      <c r="H462" s="113">
        <f>SUM(H456:H461)</f>
        <v>13482</v>
      </c>
      <c r="I462" s="106"/>
      <c r="J462" s="109">
        <f>SUM(J456:J461)</f>
        <v>3112126.86</v>
      </c>
      <c r="K462" s="109">
        <f>SUM(K456:K461)</f>
        <v>2584926.52</v>
      </c>
      <c r="L462" s="109">
        <f>SUM(L456:L461)</f>
        <v>5763786.04</v>
      </c>
      <c r="M462" s="109">
        <f>SUM(M456:M461)</f>
        <v>4839400.54</v>
      </c>
      <c r="N462" s="107">
        <v>5</v>
      </c>
      <c r="O462" s="107">
        <v>5</v>
      </c>
      <c r="P462" s="107">
        <f>N462-O462</f>
        <v>0</v>
      </c>
      <c r="Q462" s="110">
        <f t="shared" si="17"/>
        <v>924385.5</v>
      </c>
      <c r="R462" s="111">
        <f>L462/H462</f>
        <v>427.51713692330515</v>
      </c>
    </row>
    <row r="463" spans="1:18" ht="24" customHeight="1" x14ac:dyDescent="0.55000000000000004">
      <c r="A463" s="100">
        <v>1</v>
      </c>
      <c r="B463" s="101" t="s">
        <v>58</v>
      </c>
      <c r="C463" s="101" t="s">
        <v>371</v>
      </c>
      <c r="D463" s="101" t="s">
        <v>86</v>
      </c>
      <c r="E463" s="101" t="s">
        <v>372</v>
      </c>
      <c r="F463" s="101" t="s">
        <v>208</v>
      </c>
      <c r="G463" s="101" t="s">
        <v>373</v>
      </c>
      <c r="H463" s="102"/>
      <c r="I463" s="100"/>
      <c r="J463" s="103"/>
      <c r="K463" s="104"/>
      <c r="L463" s="105"/>
      <c r="M463" s="105"/>
      <c r="N463" s="101"/>
      <c r="O463" s="101"/>
      <c r="P463" s="101"/>
    </row>
    <row r="464" spans="1:18" ht="24" customHeight="1" x14ac:dyDescent="0.55000000000000004">
      <c r="A464" s="100">
        <v>2</v>
      </c>
      <c r="B464" s="101" t="s">
        <v>58</v>
      </c>
      <c r="C464" s="101" t="s">
        <v>371</v>
      </c>
      <c r="D464" s="101" t="s">
        <v>86</v>
      </c>
      <c r="E464" s="101" t="s">
        <v>372</v>
      </c>
      <c r="F464" s="101" t="s">
        <v>178</v>
      </c>
      <c r="G464" s="101" t="s">
        <v>707</v>
      </c>
      <c r="H464" s="102">
        <v>4591</v>
      </c>
      <c r="I464" s="100">
        <v>4</v>
      </c>
      <c r="J464" s="103">
        <f>'เลย '!F28</f>
        <v>1253957.19</v>
      </c>
      <c r="K464" s="104">
        <f>SUM('เลย '!AI28)</f>
        <v>1282386.6599999999</v>
      </c>
      <c r="L464" s="105">
        <f>'เลย '!AJ28</f>
        <v>2624124.4500000002</v>
      </c>
      <c r="M464" s="105">
        <f>'เลย '!AK28</f>
        <v>2193981.21</v>
      </c>
      <c r="N464" s="101"/>
      <c r="O464" s="101"/>
      <c r="P464" s="101"/>
      <c r="Q464" s="93">
        <f t="shared" si="17"/>
        <v>430143.24000000022</v>
      </c>
      <c r="R464" s="94">
        <f t="shared" si="18"/>
        <v>571.58014593770429</v>
      </c>
    </row>
    <row r="465" spans="1:18" ht="24" customHeight="1" x14ac:dyDescent="0.55000000000000004">
      <c r="A465" s="100">
        <v>3</v>
      </c>
      <c r="B465" s="101" t="s">
        <v>58</v>
      </c>
      <c r="C465" s="101" t="s">
        <v>371</v>
      </c>
      <c r="D465" s="101" t="s">
        <v>86</v>
      </c>
      <c r="E465" s="101" t="s">
        <v>372</v>
      </c>
      <c r="F465" s="101" t="s">
        <v>178</v>
      </c>
      <c r="G465" s="101" t="s">
        <v>708</v>
      </c>
      <c r="H465" s="102">
        <v>2795</v>
      </c>
      <c r="I465" s="100">
        <v>2</v>
      </c>
      <c r="J465" s="103">
        <f>'เลย '!F29</f>
        <v>782261.36</v>
      </c>
      <c r="K465" s="104">
        <f>SUM('เลย '!AI29)</f>
        <v>734988.04999999993</v>
      </c>
      <c r="L465" s="105">
        <f>'เลย '!AJ29</f>
        <v>1037863.58</v>
      </c>
      <c r="M465" s="105">
        <f>'เลย '!AK29</f>
        <v>919665</v>
      </c>
      <c r="N465" s="101"/>
      <c r="O465" s="101"/>
      <c r="P465" s="101"/>
      <c r="Q465" s="93">
        <f t="shared" si="17"/>
        <v>118198.57999999996</v>
      </c>
      <c r="R465" s="94">
        <f t="shared" si="18"/>
        <v>371.32865116279066</v>
      </c>
    </row>
    <row r="466" spans="1:18" ht="24" customHeight="1" x14ac:dyDescent="0.55000000000000004">
      <c r="A466" s="100">
        <v>4</v>
      </c>
      <c r="B466" s="101" t="s">
        <v>58</v>
      </c>
      <c r="C466" s="101" t="s">
        <v>371</v>
      </c>
      <c r="D466" s="101" t="s">
        <v>86</v>
      </c>
      <c r="E466" s="101" t="s">
        <v>372</v>
      </c>
      <c r="F466" s="101" t="s">
        <v>178</v>
      </c>
      <c r="G466" s="101" t="s">
        <v>709</v>
      </c>
      <c r="H466" s="102">
        <v>3578</v>
      </c>
      <c r="I466" s="100">
        <v>3</v>
      </c>
      <c r="J466" s="103">
        <f>'เลย '!F30</f>
        <v>1209772.19</v>
      </c>
      <c r="K466" s="104">
        <f>SUM('เลย '!AI30)</f>
        <v>1250278.9999999998</v>
      </c>
      <c r="L466" s="105">
        <f>'เลย '!AJ30</f>
        <v>1282348.27</v>
      </c>
      <c r="M466" s="105">
        <f>'เลย '!AK30</f>
        <v>931619.65</v>
      </c>
      <c r="N466" s="101"/>
      <c r="O466" s="101"/>
      <c r="P466" s="101"/>
      <c r="Q466" s="93">
        <f t="shared" si="17"/>
        <v>350728.62</v>
      </c>
      <c r="R466" s="94">
        <f t="shared" si="18"/>
        <v>358.39806316377866</v>
      </c>
    </row>
    <row r="467" spans="1:18" ht="24" customHeight="1" x14ac:dyDescent="0.55000000000000004">
      <c r="A467" s="100">
        <v>5</v>
      </c>
      <c r="B467" s="101" t="s">
        <v>58</v>
      </c>
      <c r="C467" s="101" t="s">
        <v>371</v>
      </c>
      <c r="D467" s="101" t="s">
        <v>86</v>
      </c>
      <c r="E467" s="101" t="s">
        <v>372</v>
      </c>
      <c r="F467" s="101" t="s">
        <v>178</v>
      </c>
      <c r="G467" s="101" t="s">
        <v>710</v>
      </c>
      <c r="H467" s="102">
        <v>5176</v>
      </c>
      <c r="I467" s="100">
        <v>4</v>
      </c>
      <c r="J467" s="103">
        <f>'เลย '!F31</f>
        <v>1165492.48</v>
      </c>
      <c r="K467" s="104">
        <f>SUM('เลย '!AI31)</f>
        <v>1184668.5</v>
      </c>
      <c r="L467" s="105">
        <f>'เลย '!AJ31</f>
        <v>1977787.72</v>
      </c>
      <c r="M467" s="105">
        <f>'เลย '!AK31</f>
        <v>1301279.03</v>
      </c>
      <c r="N467" s="101"/>
      <c r="O467" s="101"/>
      <c r="P467" s="101"/>
      <c r="Q467" s="93">
        <f t="shared" si="17"/>
        <v>676508.69</v>
      </c>
      <c r="R467" s="94">
        <f t="shared" si="18"/>
        <v>382.10736476043274</v>
      </c>
    </row>
    <row r="468" spans="1:18" ht="24" customHeight="1" x14ac:dyDescent="0.55000000000000004">
      <c r="A468" s="100">
        <v>6</v>
      </c>
      <c r="B468" s="101" t="s">
        <v>58</v>
      </c>
      <c r="C468" s="101" t="s">
        <v>371</v>
      </c>
      <c r="D468" s="101" t="s">
        <v>86</v>
      </c>
      <c r="E468" s="101" t="s">
        <v>372</v>
      </c>
      <c r="F468" s="101" t="s">
        <v>178</v>
      </c>
      <c r="G468" s="101" t="s">
        <v>711</v>
      </c>
      <c r="H468" s="102">
        <v>2328</v>
      </c>
      <c r="I468" s="100">
        <v>2</v>
      </c>
      <c r="J468" s="103">
        <f>'เลย '!F32</f>
        <v>712087.57</v>
      </c>
      <c r="K468" s="104">
        <f>SUM('เลย '!AI32)</f>
        <v>733252.84999999986</v>
      </c>
      <c r="L468" s="105">
        <f>'เลย '!AJ32</f>
        <v>1577802.42</v>
      </c>
      <c r="M468" s="105">
        <f>'เลย '!AK32</f>
        <v>1269133.5</v>
      </c>
      <c r="N468" s="101"/>
      <c r="O468" s="101"/>
      <c r="P468" s="101"/>
      <c r="Q468" s="93">
        <f t="shared" si="17"/>
        <v>308668.91999999993</v>
      </c>
      <c r="R468" s="94">
        <f t="shared" si="18"/>
        <v>677.75018041237115</v>
      </c>
    </row>
    <row r="469" spans="1:18" ht="24" customHeight="1" x14ac:dyDescent="0.55000000000000004">
      <c r="A469" s="100">
        <v>7</v>
      </c>
      <c r="B469" s="101" t="s">
        <v>58</v>
      </c>
      <c r="C469" s="101" t="s">
        <v>371</v>
      </c>
      <c r="D469" s="101" t="s">
        <v>86</v>
      </c>
      <c r="E469" s="101" t="s">
        <v>372</v>
      </c>
      <c r="F469" s="101" t="s">
        <v>178</v>
      </c>
      <c r="G469" s="101" t="s">
        <v>712</v>
      </c>
      <c r="H469" s="102">
        <v>1655</v>
      </c>
      <c r="I469" s="100">
        <v>2</v>
      </c>
      <c r="J469" s="103">
        <f>'เลย '!F33</f>
        <v>1133616.1499999999</v>
      </c>
      <c r="K469" s="104">
        <f>SUM('เลย '!AI33)</f>
        <v>1195952.44</v>
      </c>
      <c r="L469" s="105">
        <f>'เลย '!AJ33</f>
        <v>1352934.39</v>
      </c>
      <c r="M469" s="105">
        <f>'เลย '!AK33</f>
        <v>1038118.8899999999</v>
      </c>
      <c r="N469" s="101"/>
      <c r="O469" s="101"/>
      <c r="P469" s="101"/>
      <c r="Q469" s="93">
        <f t="shared" si="17"/>
        <v>314815.5</v>
      </c>
      <c r="R469" s="94">
        <f t="shared" si="18"/>
        <v>817.48301510574015</v>
      </c>
    </row>
    <row r="470" spans="1:18" ht="24" customHeight="1" x14ac:dyDescent="0.55000000000000004">
      <c r="A470" s="100">
        <v>8</v>
      </c>
      <c r="B470" s="101" t="s">
        <v>58</v>
      </c>
      <c r="C470" s="101" t="s">
        <v>371</v>
      </c>
      <c r="D470" s="101" t="s">
        <v>86</v>
      </c>
      <c r="E470" s="101" t="s">
        <v>372</v>
      </c>
      <c r="F470" s="101" t="s">
        <v>178</v>
      </c>
      <c r="G470" s="101" t="s">
        <v>713</v>
      </c>
      <c r="H470" s="102">
        <v>2535</v>
      </c>
      <c r="I470" s="100">
        <v>2</v>
      </c>
      <c r="J470" s="103">
        <f>'เลย '!F34</f>
        <v>598622.9</v>
      </c>
      <c r="K470" s="104">
        <f>SUM('เลย '!AI34)</f>
        <v>607300.64</v>
      </c>
      <c r="L470" s="105">
        <f>'เลย '!AJ34</f>
        <v>1812083.5</v>
      </c>
      <c r="M470" s="105">
        <f>'เลย '!AK34</f>
        <v>1570584.87</v>
      </c>
      <c r="N470" s="101"/>
      <c r="O470" s="101"/>
      <c r="P470" s="101"/>
      <c r="Q470" s="93">
        <f t="shared" si="17"/>
        <v>241498.62999999989</v>
      </c>
      <c r="R470" s="94">
        <f t="shared" si="18"/>
        <v>714.82583826429982</v>
      </c>
    </row>
    <row r="471" spans="1:18" ht="24" customHeight="1" x14ac:dyDescent="0.55000000000000004">
      <c r="A471" s="100">
        <v>9</v>
      </c>
      <c r="B471" s="101" t="s">
        <v>58</v>
      </c>
      <c r="C471" s="101" t="s">
        <v>371</v>
      </c>
      <c r="D471" s="101" t="s">
        <v>86</v>
      </c>
      <c r="E471" s="101" t="s">
        <v>372</v>
      </c>
      <c r="F471" s="101" t="s">
        <v>178</v>
      </c>
      <c r="G471" s="101" t="s">
        <v>714</v>
      </c>
      <c r="H471" s="102">
        <v>2411</v>
      </c>
      <c r="I471" s="100">
        <v>2</v>
      </c>
      <c r="J471" s="103">
        <f>'เลย '!F35</f>
        <v>682519.97</v>
      </c>
      <c r="K471" s="104">
        <f>SUM('เลย '!AI35)</f>
        <v>841233.02999999991</v>
      </c>
      <c r="L471" s="105">
        <f>'เลย '!AJ35</f>
        <v>649821.04</v>
      </c>
      <c r="M471" s="105">
        <f>'เลย '!AK35</f>
        <v>397044.08999999997</v>
      </c>
      <c r="N471" s="101"/>
      <c r="O471" s="101"/>
      <c r="P471" s="101"/>
      <c r="Q471" s="93">
        <f t="shared" si="17"/>
        <v>252776.95000000007</v>
      </c>
      <c r="R471" s="94">
        <f t="shared" si="18"/>
        <v>269.52345085026963</v>
      </c>
    </row>
    <row r="472" spans="1:18" ht="24" customHeight="1" x14ac:dyDescent="0.55000000000000004">
      <c r="A472" s="100">
        <v>10</v>
      </c>
      <c r="B472" s="101" t="s">
        <v>58</v>
      </c>
      <c r="C472" s="101" t="s">
        <v>371</v>
      </c>
      <c r="D472" s="101" t="s">
        <v>86</v>
      </c>
      <c r="E472" s="101" t="s">
        <v>372</v>
      </c>
      <c r="F472" s="101" t="s">
        <v>178</v>
      </c>
      <c r="G472" s="101" t="s">
        <v>715</v>
      </c>
      <c r="H472" s="102">
        <v>1725</v>
      </c>
      <c r="I472" s="100">
        <v>2</v>
      </c>
      <c r="J472" s="103">
        <f>'เลย '!F36</f>
        <v>654122.27</v>
      </c>
      <c r="K472" s="104">
        <f>SUM('เลย '!AI36)</f>
        <v>686704.86</v>
      </c>
      <c r="L472" s="105">
        <f>'เลย '!AJ36</f>
        <v>1305492.5</v>
      </c>
      <c r="M472" s="105">
        <f>'เลย '!AK36</f>
        <v>872071.74000000011</v>
      </c>
      <c r="N472" s="101"/>
      <c r="O472" s="101"/>
      <c r="P472" s="101"/>
      <c r="Q472" s="93">
        <f t="shared" si="17"/>
        <v>433420.75999999989</v>
      </c>
      <c r="R472" s="94">
        <f t="shared" si="18"/>
        <v>756.80724637681158</v>
      </c>
    </row>
    <row r="473" spans="1:18" ht="24" customHeight="1" x14ac:dyDescent="0.55000000000000004">
      <c r="A473" s="100">
        <v>11</v>
      </c>
      <c r="B473" s="101" t="s">
        <v>58</v>
      </c>
      <c r="C473" s="101" t="s">
        <v>371</v>
      </c>
      <c r="D473" s="101" t="s">
        <v>86</v>
      </c>
      <c r="E473" s="101" t="s">
        <v>372</v>
      </c>
      <c r="F473" s="101" t="s">
        <v>178</v>
      </c>
      <c r="G473" s="101" t="s">
        <v>716</v>
      </c>
      <c r="H473" s="102">
        <v>2404</v>
      </c>
      <c r="I473" s="100">
        <v>2</v>
      </c>
      <c r="J473" s="103">
        <f>'เลย '!F37</f>
        <v>741470.04</v>
      </c>
      <c r="K473" s="104">
        <f>SUM('เลย '!AI37)</f>
        <v>832080.62</v>
      </c>
      <c r="L473" s="105">
        <f>'เลย '!AJ37</f>
        <v>1313190.5499999998</v>
      </c>
      <c r="M473" s="105">
        <f>'เลย '!AK37</f>
        <v>1061597.25</v>
      </c>
      <c r="N473" s="101"/>
      <c r="O473" s="101"/>
      <c r="P473" s="101"/>
      <c r="Q473" s="93">
        <f t="shared" si="17"/>
        <v>251593.29999999981</v>
      </c>
      <c r="R473" s="94">
        <f t="shared" si="18"/>
        <v>546.25230865224614</v>
      </c>
    </row>
    <row r="474" spans="1:18" ht="24" customHeight="1" x14ac:dyDescent="0.55000000000000004">
      <c r="A474" s="100">
        <v>12</v>
      </c>
      <c r="B474" s="101" t="s">
        <v>58</v>
      </c>
      <c r="C474" s="101" t="s">
        <v>371</v>
      </c>
      <c r="D474" s="101" t="s">
        <v>86</v>
      </c>
      <c r="E474" s="101" t="s">
        <v>372</v>
      </c>
      <c r="F474" s="101" t="s">
        <v>178</v>
      </c>
      <c r="G474" s="101" t="s">
        <v>717</v>
      </c>
      <c r="H474" s="102">
        <v>2019</v>
      </c>
      <c r="I474" s="100">
        <v>2</v>
      </c>
      <c r="J474" s="103">
        <f>'เลย '!F38</f>
        <v>509191.71</v>
      </c>
      <c r="K474" s="104">
        <f>SUM('เลย '!AI38)</f>
        <v>557559</v>
      </c>
      <c r="L474" s="105">
        <f>'เลย '!AJ38</f>
        <v>1094657.46</v>
      </c>
      <c r="M474" s="105">
        <f>'เลย '!AK38</f>
        <v>863921.82</v>
      </c>
      <c r="N474" s="101"/>
      <c r="O474" s="101"/>
      <c r="P474" s="101"/>
      <c r="Q474" s="93">
        <f t="shared" si="17"/>
        <v>230735.64</v>
      </c>
      <c r="R474" s="94">
        <f t="shared" si="18"/>
        <v>542.17803863298661</v>
      </c>
    </row>
    <row r="475" spans="1:18" ht="24" customHeight="1" x14ac:dyDescent="0.55000000000000004">
      <c r="A475" s="100">
        <v>13</v>
      </c>
      <c r="B475" s="101" t="s">
        <v>58</v>
      </c>
      <c r="C475" s="101" t="s">
        <v>371</v>
      </c>
      <c r="D475" s="101" t="s">
        <v>86</v>
      </c>
      <c r="E475" s="101" t="s">
        <v>372</v>
      </c>
      <c r="F475" s="101" t="s">
        <v>178</v>
      </c>
      <c r="G475" s="101" t="s">
        <v>718</v>
      </c>
      <c r="H475" s="102">
        <v>2954</v>
      </c>
      <c r="I475" s="100">
        <v>2</v>
      </c>
      <c r="J475" s="103">
        <f>'เลย '!F39</f>
        <v>1294062.9099999999</v>
      </c>
      <c r="K475" s="104">
        <f>SUM('เลย '!AI39)</f>
        <v>1275355.17</v>
      </c>
      <c r="L475" s="105">
        <f>'เลย '!AJ39</f>
        <v>1246815.76</v>
      </c>
      <c r="M475" s="105">
        <f>'เลย '!AK39</f>
        <v>1030450.78</v>
      </c>
      <c r="N475" s="101"/>
      <c r="O475" s="101"/>
      <c r="P475" s="101"/>
      <c r="Q475" s="93">
        <f t="shared" si="17"/>
        <v>216364.97999999998</v>
      </c>
      <c r="R475" s="94">
        <f t="shared" si="18"/>
        <v>422.07710223425863</v>
      </c>
    </row>
    <row r="476" spans="1:18" ht="24" customHeight="1" x14ac:dyDescent="0.55000000000000004">
      <c r="A476" s="100">
        <v>14</v>
      </c>
      <c r="B476" s="101" t="s">
        <v>58</v>
      </c>
      <c r="C476" s="101" t="s">
        <v>371</v>
      </c>
      <c r="D476" s="101" t="s">
        <v>86</v>
      </c>
      <c r="E476" s="101" t="s">
        <v>372</v>
      </c>
      <c r="F476" s="101" t="s">
        <v>178</v>
      </c>
      <c r="G476" s="101" t="s">
        <v>719</v>
      </c>
      <c r="H476" s="102">
        <v>2098</v>
      </c>
      <c r="I476" s="100">
        <v>2</v>
      </c>
      <c r="J476" s="103">
        <f>'เลย '!F40</f>
        <v>746961.14</v>
      </c>
      <c r="K476" s="104">
        <f>SUM('เลย '!AI40)</f>
        <v>477971.76000000007</v>
      </c>
      <c r="L476" s="105">
        <f>'เลย '!AJ40</f>
        <v>1497439.55</v>
      </c>
      <c r="M476" s="105">
        <f>'เลย '!AK40</f>
        <v>1421615.66</v>
      </c>
      <c r="N476" s="101"/>
      <c r="O476" s="101"/>
      <c r="P476" s="101"/>
      <c r="Q476" s="93">
        <f t="shared" si="17"/>
        <v>75823.89000000013</v>
      </c>
      <c r="R476" s="94">
        <f t="shared" si="18"/>
        <v>713.74621067683506</v>
      </c>
    </row>
    <row r="477" spans="1:18" ht="24" customHeight="1" x14ac:dyDescent="0.55000000000000004">
      <c r="A477" s="100">
        <v>15</v>
      </c>
      <c r="B477" s="101" t="s">
        <v>58</v>
      </c>
      <c r="C477" s="101" t="s">
        <v>371</v>
      </c>
      <c r="D477" s="101" t="s">
        <v>86</v>
      </c>
      <c r="E477" s="101" t="s">
        <v>372</v>
      </c>
      <c r="F477" s="101" t="s">
        <v>178</v>
      </c>
      <c r="G477" s="101" t="s">
        <v>720</v>
      </c>
      <c r="H477" s="102">
        <v>2078</v>
      </c>
      <c r="I477" s="100">
        <v>2</v>
      </c>
      <c r="J477" s="103">
        <f>'เลย '!F41</f>
        <v>825221.65</v>
      </c>
      <c r="K477" s="104">
        <f>SUM('เลย '!AI41)</f>
        <v>762589.03</v>
      </c>
      <c r="L477" s="105">
        <f>'เลย '!AJ41</f>
        <v>1329349.3999999999</v>
      </c>
      <c r="M477" s="105">
        <f>'เลย '!AK41</f>
        <v>1125151.79</v>
      </c>
      <c r="N477" s="101"/>
      <c r="O477" s="101"/>
      <c r="P477" s="101"/>
      <c r="Q477" s="93">
        <f t="shared" si="17"/>
        <v>204197.60999999987</v>
      </c>
      <c r="R477" s="94">
        <f t="shared" si="18"/>
        <v>639.72540904716072</v>
      </c>
    </row>
    <row r="478" spans="1:18" s="112" customFormat="1" ht="24" customHeight="1" x14ac:dyDescent="0.55000000000000004">
      <c r="A478" s="106">
        <v>3</v>
      </c>
      <c r="B478" s="107" t="s">
        <v>58</v>
      </c>
      <c r="C478" s="107"/>
      <c r="D478" s="107"/>
      <c r="E478" s="107" t="s">
        <v>75</v>
      </c>
      <c r="F478" s="107"/>
      <c r="G478" s="107" t="s">
        <v>374</v>
      </c>
      <c r="H478" s="113">
        <f>SUM(H463:H477)</f>
        <v>38347</v>
      </c>
      <c r="I478" s="106"/>
      <c r="J478" s="109">
        <f>SUM(J463:J477)</f>
        <v>12309359.530000003</v>
      </c>
      <c r="K478" s="109">
        <f>SUM(K463:K477)</f>
        <v>12422321.609999998</v>
      </c>
      <c r="L478" s="109">
        <f>SUM(L463:L477)</f>
        <v>20101710.590000004</v>
      </c>
      <c r="M478" s="109">
        <f>SUM(M463:M477)</f>
        <v>15996235.279999997</v>
      </c>
      <c r="N478" s="107">
        <v>14</v>
      </c>
      <c r="O478" s="107">
        <v>14</v>
      </c>
      <c r="P478" s="107">
        <f>N478-O478</f>
        <v>0</v>
      </c>
      <c r="Q478" s="110">
        <f t="shared" si="17"/>
        <v>4105475.3100000061</v>
      </c>
      <c r="R478" s="111">
        <f>L478/H478</f>
        <v>524.20555949617972</v>
      </c>
    </row>
    <row r="479" spans="1:18" ht="24" customHeight="1" x14ac:dyDescent="0.55000000000000004">
      <c r="A479" s="100">
        <v>1</v>
      </c>
      <c r="B479" s="101" t="s">
        <v>58</v>
      </c>
      <c r="C479" s="101" t="s">
        <v>375</v>
      </c>
      <c r="D479" s="101" t="s">
        <v>93</v>
      </c>
      <c r="E479" s="101" t="s">
        <v>376</v>
      </c>
      <c r="F479" s="101" t="s">
        <v>208</v>
      </c>
      <c r="G479" s="101" t="s">
        <v>377</v>
      </c>
      <c r="H479" s="102"/>
      <c r="I479" s="100"/>
      <c r="J479" s="103"/>
      <c r="K479" s="104"/>
      <c r="L479" s="105"/>
      <c r="M479" s="105"/>
      <c r="N479" s="101"/>
      <c r="O479" s="101"/>
      <c r="P479" s="101"/>
    </row>
    <row r="480" spans="1:18" ht="24" customHeight="1" x14ac:dyDescent="0.55000000000000004">
      <c r="A480" s="100">
        <v>2</v>
      </c>
      <c r="B480" s="101" t="s">
        <v>58</v>
      </c>
      <c r="C480" s="101" t="s">
        <v>375</v>
      </c>
      <c r="D480" s="101" t="s">
        <v>93</v>
      </c>
      <c r="E480" s="101" t="s">
        <v>376</v>
      </c>
      <c r="F480" s="101" t="s">
        <v>178</v>
      </c>
      <c r="G480" s="101" t="s">
        <v>721</v>
      </c>
      <c r="H480" s="102">
        <v>3715</v>
      </c>
      <c r="I480" s="100">
        <v>3</v>
      </c>
      <c r="J480" s="103">
        <f>'เลย '!F42</f>
        <v>516387.31</v>
      </c>
      <c r="K480" s="104">
        <f>SUM('เลย '!AI42)</f>
        <v>551575.35</v>
      </c>
      <c r="L480" s="105">
        <f>'เลย '!AJ42</f>
        <v>1367499.74</v>
      </c>
      <c r="M480" s="105">
        <f>'เลย '!AK42</f>
        <v>1072933.79</v>
      </c>
      <c r="N480" s="101"/>
      <c r="O480" s="101"/>
      <c r="P480" s="101"/>
      <c r="Q480" s="93">
        <f t="shared" si="17"/>
        <v>294565.94999999995</v>
      </c>
      <c r="R480" s="94">
        <f t="shared" si="18"/>
        <v>368.10221803499326</v>
      </c>
    </row>
    <row r="481" spans="1:18" ht="24" customHeight="1" x14ac:dyDescent="0.55000000000000004">
      <c r="A481" s="100">
        <v>3</v>
      </c>
      <c r="B481" s="101" t="s">
        <v>58</v>
      </c>
      <c r="C481" s="101" t="s">
        <v>375</v>
      </c>
      <c r="D481" s="101" t="s">
        <v>93</v>
      </c>
      <c r="E481" s="101" t="s">
        <v>376</v>
      </c>
      <c r="F481" s="101" t="s">
        <v>178</v>
      </c>
      <c r="G481" s="101" t="s">
        <v>722</v>
      </c>
      <c r="H481" s="102">
        <v>4921</v>
      </c>
      <c r="I481" s="100">
        <v>4</v>
      </c>
      <c r="J481" s="103">
        <f>'เลย '!F43</f>
        <v>708909.35</v>
      </c>
      <c r="K481" s="104">
        <f>SUM('เลย '!AI43)</f>
        <v>888658.33000000007</v>
      </c>
      <c r="L481" s="105">
        <f>'เลย '!AJ43</f>
        <v>1955132.43</v>
      </c>
      <c r="M481" s="105">
        <f>'เลย '!AK43</f>
        <v>1604807.88</v>
      </c>
      <c r="N481" s="101"/>
      <c r="O481" s="101"/>
      <c r="P481" s="101"/>
      <c r="Q481" s="93">
        <f t="shared" si="17"/>
        <v>350324.55000000005</v>
      </c>
      <c r="R481" s="94">
        <f t="shared" si="18"/>
        <v>397.30388742125581</v>
      </c>
    </row>
    <row r="482" spans="1:18" ht="24" customHeight="1" x14ac:dyDescent="0.55000000000000004">
      <c r="A482" s="100">
        <v>4</v>
      </c>
      <c r="B482" s="101" t="s">
        <v>58</v>
      </c>
      <c r="C482" s="101" t="s">
        <v>375</v>
      </c>
      <c r="D482" s="101" t="s">
        <v>93</v>
      </c>
      <c r="E482" s="101" t="s">
        <v>376</v>
      </c>
      <c r="F482" s="101" t="s">
        <v>178</v>
      </c>
      <c r="G482" s="101" t="s">
        <v>723</v>
      </c>
      <c r="H482" s="102">
        <v>3507</v>
      </c>
      <c r="I482" s="100">
        <v>3</v>
      </c>
      <c r="J482" s="103">
        <f>'เลย '!F44</f>
        <v>866284.09</v>
      </c>
      <c r="K482" s="104">
        <f>SUM('เลย '!AI44)</f>
        <v>925437.62999999989</v>
      </c>
      <c r="L482" s="105">
        <f>'เลย '!AJ44</f>
        <v>1342839.6099999999</v>
      </c>
      <c r="M482" s="105">
        <f>'เลย '!AK44</f>
        <v>1167170.6599999999</v>
      </c>
      <c r="N482" s="101"/>
      <c r="O482" s="101"/>
      <c r="P482" s="101"/>
      <c r="Q482" s="93">
        <f t="shared" si="17"/>
        <v>175668.94999999995</v>
      </c>
      <c r="R482" s="94">
        <f t="shared" si="18"/>
        <v>382.9026546906187</v>
      </c>
    </row>
    <row r="483" spans="1:18" ht="24" customHeight="1" x14ac:dyDescent="0.55000000000000004">
      <c r="A483" s="100">
        <v>5</v>
      </c>
      <c r="B483" s="101" t="s">
        <v>58</v>
      </c>
      <c r="C483" s="101" t="s">
        <v>375</v>
      </c>
      <c r="D483" s="101" t="s">
        <v>93</v>
      </c>
      <c r="E483" s="101" t="s">
        <v>376</v>
      </c>
      <c r="F483" s="101" t="s">
        <v>178</v>
      </c>
      <c r="G483" s="101" t="s">
        <v>724</v>
      </c>
      <c r="H483" s="102">
        <v>1297</v>
      </c>
      <c r="I483" s="100">
        <v>1</v>
      </c>
      <c r="J483" s="103">
        <f>'เลย '!F45</f>
        <v>781552.66</v>
      </c>
      <c r="K483" s="104">
        <f>SUM('เลย '!AI45)</f>
        <v>885494.72</v>
      </c>
      <c r="L483" s="105">
        <f>'เลย '!AJ45</f>
        <v>1112599.28</v>
      </c>
      <c r="M483" s="105">
        <f>'เลย '!AK45</f>
        <v>855709.71</v>
      </c>
      <c r="N483" s="101"/>
      <c r="O483" s="101"/>
      <c r="P483" s="101"/>
      <c r="Q483" s="93">
        <f t="shared" si="17"/>
        <v>256889.57000000007</v>
      </c>
      <c r="R483" s="94">
        <f t="shared" si="18"/>
        <v>857.82519660755588</v>
      </c>
    </row>
    <row r="484" spans="1:18" ht="24" customHeight="1" x14ac:dyDescent="0.55000000000000004">
      <c r="A484" s="100">
        <v>6</v>
      </c>
      <c r="B484" s="101" t="s">
        <v>58</v>
      </c>
      <c r="C484" s="101" t="s">
        <v>375</v>
      </c>
      <c r="D484" s="101" t="s">
        <v>93</v>
      </c>
      <c r="E484" s="101" t="s">
        <v>376</v>
      </c>
      <c r="F484" s="101" t="s">
        <v>178</v>
      </c>
      <c r="G484" s="101" t="s">
        <v>725</v>
      </c>
      <c r="H484" s="102">
        <v>4858</v>
      </c>
      <c r="I484" s="100">
        <v>4</v>
      </c>
      <c r="J484" s="103">
        <f>'เลย '!F46</f>
        <v>779808.43</v>
      </c>
      <c r="K484" s="104">
        <f>SUM('เลย '!AI46)</f>
        <v>589887.44000000006</v>
      </c>
      <c r="L484" s="105">
        <f>'เลย '!AJ46</f>
        <v>1918431.6199999996</v>
      </c>
      <c r="M484" s="105">
        <f>'เลย '!AK46</f>
        <v>1332798.29</v>
      </c>
      <c r="N484" s="101"/>
      <c r="O484" s="101"/>
      <c r="P484" s="101"/>
      <c r="Q484" s="93">
        <f t="shared" si="17"/>
        <v>585633.32999999961</v>
      </c>
      <c r="R484" s="94">
        <f t="shared" si="18"/>
        <v>394.90152737752152</v>
      </c>
    </row>
    <row r="485" spans="1:18" ht="24" customHeight="1" x14ac:dyDescent="0.55000000000000004">
      <c r="A485" s="100">
        <v>7</v>
      </c>
      <c r="B485" s="101" t="s">
        <v>58</v>
      </c>
      <c r="C485" s="101" t="s">
        <v>375</v>
      </c>
      <c r="D485" s="101" t="s">
        <v>93</v>
      </c>
      <c r="E485" s="101" t="s">
        <v>376</v>
      </c>
      <c r="F485" s="101" t="s">
        <v>178</v>
      </c>
      <c r="G485" s="101" t="s">
        <v>726</v>
      </c>
      <c r="H485" s="102">
        <v>3362</v>
      </c>
      <c r="I485" s="100">
        <v>3</v>
      </c>
      <c r="J485" s="103">
        <f>'เลย '!F47</f>
        <v>866487.18</v>
      </c>
      <c r="K485" s="104">
        <f>SUM('เลย '!AI47)</f>
        <v>918935.88</v>
      </c>
      <c r="L485" s="105">
        <f>'เลย '!AJ47</f>
        <v>1331188.47</v>
      </c>
      <c r="M485" s="105">
        <f>'เลย '!AK47</f>
        <v>1103853.0900000001</v>
      </c>
      <c r="N485" s="101"/>
      <c r="O485" s="101"/>
      <c r="P485" s="101"/>
      <c r="Q485" s="93">
        <f t="shared" si="17"/>
        <v>227335.37999999989</v>
      </c>
      <c r="R485" s="94">
        <f t="shared" si="18"/>
        <v>395.95135930993456</v>
      </c>
    </row>
    <row r="486" spans="1:18" ht="24" customHeight="1" x14ac:dyDescent="0.55000000000000004">
      <c r="A486" s="100">
        <v>8</v>
      </c>
      <c r="B486" s="101" t="s">
        <v>58</v>
      </c>
      <c r="C486" s="101" t="s">
        <v>375</v>
      </c>
      <c r="D486" s="101" t="s">
        <v>93</v>
      </c>
      <c r="E486" s="101" t="s">
        <v>376</v>
      </c>
      <c r="F486" s="101" t="s">
        <v>178</v>
      </c>
      <c r="G486" s="101" t="s">
        <v>727</v>
      </c>
      <c r="H486" s="102">
        <v>2717</v>
      </c>
      <c r="I486" s="100">
        <v>2</v>
      </c>
      <c r="J486" s="103">
        <f>'เลย '!F48</f>
        <v>816421.81</v>
      </c>
      <c r="K486" s="104">
        <f>SUM('เลย '!AI48)</f>
        <v>859757.63000000012</v>
      </c>
      <c r="L486" s="105">
        <f>'เลย '!AJ48</f>
        <v>1341165.1499999999</v>
      </c>
      <c r="M486" s="105">
        <f>'เลย '!AK48</f>
        <v>1099219.42</v>
      </c>
      <c r="N486" s="101"/>
      <c r="O486" s="101"/>
      <c r="P486" s="101"/>
      <c r="Q486" s="93">
        <f t="shared" si="17"/>
        <v>241945.72999999998</v>
      </c>
      <c r="R486" s="94">
        <f t="shared" si="18"/>
        <v>493.61985645933009</v>
      </c>
    </row>
    <row r="487" spans="1:18" ht="24" customHeight="1" x14ac:dyDescent="0.55000000000000004">
      <c r="A487" s="100">
        <v>9</v>
      </c>
      <c r="B487" s="101" t="s">
        <v>58</v>
      </c>
      <c r="C487" s="101" t="s">
        <v>375</v>
      </c>
      <c r="D487" s="101" t="s">
        <v>93</v>
      </c>
      <c r="E487" s="101" t="s">
        <v>376</v>
      </c>
      <c r="F487" s="101" t="s">
        <v>178</v>
      </c>
      <c r="G487" s="101" t="s">
        <v>728</v>
      </c>
      <c r="H487" s="102">
        <v>1641</v>
      </c>
      <c r="I487" s="100">
        <v>2</v>
      </c>
      <c r="J487" s="103">
        <f>'เลย '!F49</f>
        <v>557609.19999999995</v>
      </c>
      <c r="K487" s="104">
        <f>SUM('เลย '!AI49)</f>
        <v>556306.54999999993</v>
      </c>
      <c r="L487" s="105">
        <f>'เลย '!AJ49</f>
        <v>631110.12</v>
      </c>
      <c r="M487" s="105">
        <f>'เลย '!AK49</f>
        <v>537130.47</v>
      </c>
      <c r="N487" s="101"/>
      <c r="O487" s="101"/>
      <c r="P487" s="101"/>
      <c r="Q487" s="93">
        <f t="shared" si="17"/>
        <v>93979.650000000023</v>
      </c>
      <c r="R487" s="94">
        <f t="shared" si="18"/>
        <v>384.58873857404024</v>
      </c>
    </row>
    <row r="488" spans="1:18" ht="24" customHeight="1" x14ac:dyDescent="0.55000000000000004">
      <c r="A488" s="100">
        <v>10</v>
      </c>
      <c r="B488" s="101" t="s">
        <v>58</v>
      </c>
      <c r="C488" s="101" t="s">
        <v>375</v>
      </c>
      <c r="D488" s="101" t="s">
        <v>93</v>
      </c>
      <c r="E488" s="101" t="s">
        <v>376</v>
      </c>
      <c r="F488" s="101" t="s">
        <v>178</v>
      </c>
      <c r="G488" s="101" t="s">
        <v>729</v>
      </c>
      <c r="H488" s="102">
        <v>2092</v>
      </c>
      <c r="I488" s="100">
        <v>2</v>
      </c>
      <c r="J488" s="103">
        <f>'เลย '!F50</f>
        <v>640850.37</v>
      </c>
      <c r="K488" s="104">
        <f>SUM('เลย '!AI50)</f>
        <v>707514.65999999992</v>
      </c>
      <c r="L488" s="105">
        <f>'เลย '!AJ50</f>
        <v>774712.2</v>
      </c>
      <c r="M488" s="105">
        <f>'เลย '!AK50</f>
        <v>571264.99</v>
      </c>
      <c r="N488" s="101"/>
      <c r="O488" s="101"/>
      <c r="P488" s="101"/>
      <c r="Q488" s="93">
        <f t="shared" si="17"/>
        <v>203447.20999999996</v>
      </c>
      <c r="R488" s="94">
        <f t="shared" si="18"/>
        <v>370.32131931166344</v>
      </c>
    </row>
    <row r="489" spans="1:18" ht="24" customHeight="1" x14ac:dyDescent="0.55000000000000004">
      <c r="A489" s="100">
        <v>11</v>
      </c>
      <c r="B489" s="101" t="s">
        <v>58</v>
      </c>
      <c r="C489" s="101" t="s">
        <v>375</v>
      </c>
      <c r="D489" s="101" t="s">
        <v>93</v>
      </c>
      <c r="E489" s="101" t="s">
        <v>376</v>
      </c>
      <c r="F489" s="101" t="s">
        <v>178</v>
      </c>
      <c r="G489" s="101" t="s">
        <v>730</v>
      </c>
      <c r="H489" s="102">
        <v>1801</v>
      </c>
      <c r="I489" s="100">
        <v>2</v>
      </c>
      <c r="J489" s="103">
        <f>'เลย '!F51</f>
        <v>529501.18999999994</v>
      </c>
      <c r="K489" s="104">
        <f>SUM('เลย '!AI51)</f>
        <v>590108.31999999995</v>
      </c>
      <c r="L489" s="105">
        <f>'เลย '!AJ51</f>
        <v>904482.88000000012</v>
      </c>
      <c r="M489" s="105">
        <f>'เลย '!AK51</f>
        <v>842769.74</v>
      </c>
      <c r="N489" s="101"/>
      <c r="O489" s="101"/>
      <c r="P489" s="101"/>
      <c r="Q489" s="93">
        <f t="shared" si="17"/>
        <v>61713.14000000013</v>
      </c>
      <c r="R489" s="94">
        <f t="shared" si="18"/>
        <v>502.21148250971692</v>
      </c>
    </row>
    <row r="490" spans="1:18" s="112" customFormat="1" ht="24" customHeight="1" x14ac:dyDescent="0.55000000000000004">
      <c r="A490" s="106">
        <v>4</v>
      </c>
      <c r="B490" s="107" t="s">
        <v>58</v>
      </c>
      <c r="C490" s="107"/>
      <c r="D490" s="107"/>
      <c r="E490" s="107" t="s">
        <v>75</v>
      </c>
      <c r="F490" s="107"/>
      <c r="G490" s="107" t="s">
        <v>378</v>
      </c>
      <c r="H490" s="113">
        <f>SUM(H479:H489)</f>
        <v>29911</v>
      </c>
      <c r="I490" s="106"/>
      <c r="J490" s="109">
        <f>SUM(J479:J489)</f>
        <v>7063811.5899999999</v>
      </c>
      <c r="K490" s="109">
        <f>SUM(K479:K489)</f>
        <v>7473676.5100000007</v>
      </c>
      <c r="L490" s="109">
        <f>SUM(L479:L489)</f>
        <v>12679161.5</v>
      </c>
      <c r="M490" s="109">
        <f>SUM(M479:M489)</f>
        <v>10187658.040000001</v>
      </c>
      <c r="N490" s="107">
        <v>10</v>
      </c>
      <c r="O490" s="107">
        <v>10</v>
      </c>
      <c r="P490" s="107">
        <f>N490-O490</f>
        <v>0</v>
      </c>
      <c r="Q490" s="110">
        <f t="shared" si="17"/>
        <v>2491503.459999999</v>
      </c>
      <c r="R490" s="111">
        <f>L490/H490</f>
        <v>423.89627561766576</v>
      </c>
    </row>
    <row r="491" spans="1:18" ht="24" customHeight="1" x14ac:dyDescent="0.55000000000000004">
      <c r="A491" s="100">
        <v>1</v>
      </c>
      <c r="B491" s="101" t="s">
        <v>58</v>
      </c>
      <c r="C491" s="101" t="s">
        <v>379</v>
      </c>
      <c r="D491" s="101" t="s">
        <v>139</v>
      </c>
      <c r="E491" s="101" t="s">
        <v>380</v>
      </c>
      <c r="F491" s="101" t="s">
        <v>327</v>
      </c>
      <c r="G491" s="101" t="s">
        <v>381</v>
      </c>
      <c r="H491" s="102"/>
      <c r="I491" s="100"/>
      <c r="J491" s="103"/>
      <c r="K491" s="104"/>
      <c r="L491" s="105"/>
      <c r="M491" s="105"/>
      <c r="N491" s="101"/>
      <c r="O491" s="101"/>
      <c r="P491" s="101"/>
    </row>
    <row r="492" spans="1:18" ht="24" customHeight="1" x14ac:dyDescent="0.55000000000000004">
      <c r="A492" s="100">
        <v>2</v>
      </c>
      <c r="B492" s="101" t="s">
        <v>58</v>
      </c>
      <c r="C492" s="101" t="s">
        <v>379</v>
      </c>
      <c r="D492" s="101" t="s">
        <v>139</v>
      </c>
      <c r="E492" s="101" t="s">
        <v>380</v>
      </c>
      <c r="F492" s="101" t="s">
        <v>178</v>
      </c>
      <c r="G492" s="101" t="s">
        <v>731</v>
      </c>
      <c r="H492" s="102">
        <v>1166</v>
      </c>
      <c r="I492" s="100">
        <v>1</v>
      </c>
      <c r="J492" s="103">
        <f>'เลย '!F52</f>
        <v>622021.28</v>
      </c>
      <c r="K492" s="104">
        <f>SUM('เลย '!AI52)</f>
        <v>618482.92000000004</v>
      </c>
      <c r="L492" s="105">
        <f>'เลย '!AJ52</f>
        <v>613201.05000000005</v>
      </c>
      <c r="M492" s="105">
        <f>'เลย '!AK52</f>
        <v>541576.32999999996</v>
      </c>
      <c r="N492" s="101"/>
      <c r="O492" s="101"/>
      <c r="P492" s="101"/>
      <c r="Q492" s="93">
        <f t="shared" si="17"/>
        <v>71624.720000000088</v>
      </c>
      <c r="R492" s="94">
        <f t="shared" si="18"/>
        <v>525.90141509433965</v>
      </c>
    </row>
    <row r="493" spans="1:18" ht="24" customHeight="1" x14ac:dyDescent="0.55000000000000004">
      <c r="A493" s="100">
        <v>3</v>
      </c>
      <c r="B493" s="101" t="s">
        <v>58</v>
      </c>
      <c r="C493" s="101" t="s">
        <v>379</v>
      </c>
      <c r="D493" s="101" t="s">
        <v>139</v>
      </c>
      <c r="E493" s="101" t="s">
        <v>380</v>
      </c>
      <c r="F493" s="101" t="s">
        <v>178</v>
      </c>
      <c r="G493" s="101" t="s">
        <v>732</v>
      </c>
      <c r="H493" s="102">
        <v>597</v>
      </c>
      <c r="I493" s="100">
        <v>1</v>
      </c>
      <c r="J493" s="103">
        <f>'เลย '!F53</f>
        <v>505353.11</v>
      </c>
      <c r="K493" s="104">
        <f>SUM('เลย '!AI53)</f>
        <v>502003.42</v>
      </c>
      <c r="L493" s="105">
        <f>'เลย '!AJ53</f>
        <v>507553.06</v>
      </c>
      <c r="M493" s="105">
        <f>'เลย '!AK53</f>
        <v>411729.94</v>
      </c>
      <c r="N493" s="101"/>
      <c r="O493" s="101"/>
      <c r="P493" s="101"/>
      <c r="Q493" s="93">
        <f t="shared" si="17"/>
        <v>95823.12</v>
      </c>
      <c r="R493" s="94">
        <f t="shared" si="18"/>
        <v>850.17262981574538</v>
      </c>
    </row>
    <row r="494" spans="1:18" ht="24" customHeight="1" x14ac:dyDescent="0.55000000000000004">
      <c r="A494" s="100">
        <v>4</v>
      </c>
      <c r="B494" s="101" t="s">
        <v>58</v>
      </c>
      <c r="C494" s="101" t="s">
        <v>379</v>
      </c>
      <c r="D494" s="101" t="s">
        <v>139</v>
      </c>
      <c r="E494" s="101" t="s">
        <v>380</v>
      </c>
      <c r="F494" s="101" t="s">
        <v>178</v>
      </c>
      <c r="G494" s="101" t="s">
        <v>733</v>
      </c>
      <c r="H494" s="102">
        <v>1918</v>
      </c>
      <c r="I494" s="100">
        <v>2</v>
      </c>
      <c r="J494" s="103">
        <f>'เลย '!F54</f>
        <v>344422.09</v>
      </c>
      <c r="K494" s="104">
        <f>SUM('เลย '!AI54)</f>
        <v>356048.63000000006</v>
      </c>
      <c r="L494" s="105">
        <f>'เลย '!AJ54</f>
        <v>934954.17999999993</v>
      </c>
      <c r="M494" s="105">
        <f>'เลย '!AK54</f>
        <v>864218.84000000008</v>
      </c>
      <c r="N494" s="101"/>
      <c r="O494" s="101"/>
      <c r="P494" s="101"/>
      <c r="Q494" s="93">
        <f t="shared" si="17"/>
        <v>70735.339999999851</v>
      </c>
      <c r="R494" s="94">
        <f t="shared" si="18"/>
        <v>487.46307612095927</v>
      </c>
    </row>
    <row r="495" spans="1:18" ht="24" customHeight="1" x14ac:dyDescent="0.55000000000000004">
      <c r="A495" s="100">
        <v>5</v>
      </c>
      <c r="B495" s="101" t="s">
        <v>58</v>
      </c>
      <c r="C495" s="101" t="s">
        <v>379</v>
      </c>
      <c r="D495" s="101" t="s">
        <v>139</v>
      </c>
      <c r="E495" s="101" t="s">
        <v>380</v>
      </c>
      <c r="F495" s="101" t="s">
        <v>178</v>
      </c>
      <c r="G495" s="101" t="s">
        <v>734</v>
      </c>
      <c r="H495" s="102">
        <v>3832</v>
      </c>
      <c r="I495" s="100">
        <v>3</v>
      </c>
      <c r="J495" s="103">
        <f>'เลย '!F55</f>
        <v>972699.43</v>
      </c>
      <c r="K495" s="104">
        <f>SUM('เลย '!AI55)</f>
        <v>1027330.63</v>
      </c>
      <c r="L495" s="105">
        <f>'เลย '!AJ55</f>
        <v>1346469.81</v>
      </c>
      <c r="M495" s="105">
        <f>'เลย '!AK55</f>
        <v>1075284.56</v>
      </c>
      <c r="N495" s="101"/>
      <c r="O495" s="101"/>
      <c r="P495" s="101"/>
      <c r="Q495" s="93">
        <f t="shared" si="17"/>
        <v>271185.25</v>
      </c>
      <c r="R495" s="94">
        <f t="shared" si="18"/>
        <v>351.37521137787058</v>
      </c>
    </row>
    <row r="496" spans="1:18" ht="24" customHeight="1" x14ac:dyDescent="0.55000000000000004">
      <c r="A496" s="100">
        <v>6</v>
      </c>
      <c r="B496" s="101" t="s">
        <v>58</v>
      </c>
      <c r="C496" s="101" t="s">
        <v>379</v>
      </c>
      <c r="D496" s="101" t="s">
        <v>139</v>
      </c>
      <c r="E496" s="101" t="s">
        <v>380</v>
      </c>
      <c r="F496" s="101" t="s">
        <v>178</v>
      </c>
      <c r="G496" s="101" t="s">
        <v>735</v>
      </c>
      <c r="H496" s="102">
        <v>4337</v>
      </c>
      <c r="I496" s="100">
        <v>3</v>
      </c>
      <c r="J496" s="103">
        <f>'เลย '!F56</f>
        <v>764575</v>
      </c>
      <c r="K496" s="104">
        <f>SUM('เลย '!AI56)</f>
        <v>791581.18</v>
      </c>
      <c r="L496" s="105">
        <f>'เลย '!AJ56</f>
        <v>1174401.7000000002</v>
      </c>
      <c r="M496" s="105">
        <f>'เลย '!AK56</f>
        <v>1059319.77</v>
      </c>
      <c r="N496" s="101"/>
      <c r="O496" s="101"/>
      <c r="P496" s="101"/>
      <c r="Q496" s="93">
        <f t="shared" si="17"/>
        <v>115081.93000000017</v>
      </c>
      <c r="R496" s="94">
        <f t="shared" si="18"/>
        <v>270.78664975789718</v>
      </c>
    </row>
    <row r="497" spans="1:18" ht="24" customHeight="1" x14ac:dyDescent="0.55000000000000004">
      <c r="A497" s="100">
        <v>7</v>
      </c>
      <c r="B497" s="101" t="s">
        <v>58</v>
      </c>
      <c r="C497" s="101" t="s">
        <v>379</v>
      </c>
      <c r="D497" s="101" t="s">
        <v>139</v>
      </c>
      <c r="E497" s="101" t="s">
        <v>380</v>
      </c>
      <c r="F497" s="101" t="s">
        <v>178</v>
      </c>
      <c r="G497" s="101" t="s">
        <v>736</v>
      </c>
      <c r="H497" s="102">
        <v>2216</v>
      </c>
      <c r="I497" s="100">
        <v>2</v>
      </c>
      <c r="J497" s="103">
        <f>'เลย '!F57</f>
        <v>437160.38</v>
      </c>
      <c r="K497" s="104">
        <f>SUM('เลย '!AI57)</f>
        <v>451072.37</v>
      </c>
      <c r="L497" s="105">
        <f>'เลย '!AJ57</f>
        <v>1039444.39</v>
      </c>
      <c r="M497" s="105">
        <f>'เลย '!AK57</f>
        <v>973188.87</v>
      </c>
      <c r="N497" s="101"/>
      <c r="O497" s="101"/>
      <c r="P497" s="101"/>
      <c r="Q497" s="93">
        <f t="shared" si="17"/>
        <v>66255.520000000019</v>
      </c>
      <c r="R497" s="94">
        <f t="shared" si="18"/>
        <v>469.06335288808663</v>
      </c>
    </row>
    <row r="498" spans="1:18" ht="24" customHeight="1" x14ac:dyDescent="0.55000000000000004">
      <c r="A498" s="100">
        <v>8</v>
      </c>
      <c r="B498" s="101" t="s">
        <v>58</v>
      </c>
      <c r="C498" s="101" t="s">
        <v>379</v>
      </c>
      <c r="D498" s="101" t="s">
        <v>139</v>
      </c>
      <c r="E498" s="101" t="s">
        <v>380</v>
      </c>
      <c r="F498" s="101" t="s">
        <v>178</v>
      </c>
      <c r="G498" s="101" t="s">
        <v>737</v>
      </c>
      <c r="H498" s="102">
        <v>1887</v>
      </c>
      <c r="I498" s="100">
        <v>2</v>
      </c>
      <c r="J498" s="103">
        <f>'เลย '!F58</f>
        <v>381712.87</v>
      </c>
      <c r="K498" s="104">
        <f>SUM('เลย '!AI58)</f>
        <v>367929.62</v>
      </c>
      <c r="L498" s="105">
        <f>'เลย '!AJ58</f>
        <v>549259.78</v>
      </c>
      <c r="M498" s="105">
        <f>'เลย '!AK58</f>
        <v>527029.38</v>
      </c>
      <c r="N498" s="101"/>
      <c r="O498" s="101"/>
      <c r="P498" s="101"/>
      <c r="Q498" s="93">
        <f t="shared" si="17"/>
        <v>22230.400000000023</v>
      </c>
      <c r="R498" s="94">
        <f t="shared" si="18"/>
        <v>291.07566507684157</v>
      </c>
    </row>
    <row r="499" spans="1:18" ht="24" customHeight="1" x14ac:dyDescent="0.55000000000000004">
      <c r="A499" s="100">
        <v>9</v>
      </c>
      <c r="B499" s="101" t="s">
        <v>58</v>
      </c>
      <c r="C499" s="101" t="s">
        <v>379</v>
      </c>
      <c r="D499" s="101" t="s">
        <v>139</v>
      </c>
      <c r="E499" s="101" t="s">
        <v>380</v>
      </c>
      <c r="F499" s="101" t="s">
        <v>178</v>
      </c>
      <c r="G499" s="101" t="s">
        <v>738</v>
      </c>
      <c r="H499" s="102">
        <v>1912</v>
      </c>
      <c r="I499" s="100">
        <v>2</v>
      </c>
      <c r="J499" s="103">
        <f>'เลย '!F59</f>
        <v>497772.82</v>
      </c>
      <c r="K499" s="104">
        <f>SUM('เลย '!AI59)</f>
        <v>525063.70000000007</v>
      </c>
      <c r="L499" s="105">
        <f>'เลย '!AJ59</f>
        <v>795542.42999999993</v>
      </c>
      <c r="M499" s="105">
        <f>'เลย '!AK59</f>
        <v>699752.58000000007</v>
      </c>
      <c r="N499" s="101"/>
      <c r="O499" s="101"/>
      <c r="P499" s="101"/>
      <c r="Q499" s="93">
        <f t="shared" si="17"/>
        <v>95789.84999999986</v>
      </c>
      <c r="R499" s="94">
        <f t="shared" si="18"/>
        <v>416.07867677824265</v>
      </c>
    </row>
    <row r="500" spans="1:18" ht="24" customHeight="1" x14ac:dyDescent="0.55000000000000004">
      <c r="A500" s="100">
        <v>10</v>
      </c>
      <c r="B500" s="101" t="s">
        <v>58</v>
      </c>
      <c r="C500" s="101" t="s">
        <v>379</v>
      </c>
      <c r="D500" s="101" t="s">
        <v>139</v>
      </c>
      <c r="E500" s="101" t="s">
        <v>380</v>
      </c>
      <c r="F500" s="101" t="s">
        <v>178</v>
      </c>
      <c r="G500" s="101" t="s">
        <v>739</v>
      </c>
      <c r="H500" s="102">
        <v>4827</v>
      </c>
      <c r="I500" s="100">
        <v>4</v>
      </c>
      <c r="J500" s="103">
        <f>'เลย '!F60</f>
        <v>631869</v>
      </c>
      <c r="K500" s="104">
        <f>SUM('เลย '!AI60)</f>
        <v>616174.18999999994</v>
      </c>
      <c r="L500" s="105">
        <f>'เลย '!AJ60</f>
        <v>2663904.6</v>
      </c>
      <c r="M500" s="105">
        <f>'เลย '!AK60</f>
        <v>2310604.67</v>
      </c>
      <c r="N500" s="101"/>
      <c r="O500" s="101"/>
      <c r="P500" s="101"/>
      <c r="Q500" s="93">
        <f t="shared" si="17"/>
        <v>353299.93000000017</v>
      </c>
      <c r="R500" s="94">
        <f t="shared" si="18"/>
        <v>551.87582349285276</v>
      </c>
    </row>
    <row r="501" spans="1:18" ht="24" customHeight="1" x14ac:dyDescent="0.55000000000000004">
      <c r="A501" s="100">
        <v>11</v>
      </c>
      <c r="B501" s="101" t="s">
        <v>58</v>
      </c>
      <c r="C501" s="101" t="s">
        <v>379</v>
      </c>
      <c r="D501" s="101" t="s">
        <v>139</v>
      </c>
      <c r="E501" s="101" t="s">
        <v>380</v>
      </c>
      <c r="F501" s="101" t="s">
        <v>178</v>
      </c>
      <c r="G501" s="101" t="s">
        <v>740</v>
      </c>
      <c r="H501" s="102">
        <v>5175</v>
      </c>
      <c r="I501" s="100">
        <v>4</v>
      </c>
      <c r="J501" s="103">
        <f>'เลย '!F61</f>
        <v>1360805.42</v>
      </c>
      <c r="K501" s="104">
        <f>SUM('เลย '!AI61)</f>
        <v>1366226.32</v>
      </c>
      <c r="L501" s="105">
        <f>'เลย '!AJ61</f>
        <v>1756596.33</v>
      </c>
      <c r="M501" s="105">
        <f>'เลย '!AK61</f>
        <v>1481569.55</v>
      </c>
      <c r="N501" s="101"/>
      <c r="O501" s="101"/>
      <c r="P501" s="101"/>
      <c r="Q501" s="93">
        <f t="shared" si="17"/>
        <v>275026.78000000003</v>
      </c>
      <c r="R501" s="94">
        <f t="shared" si="18"/>
        <v>339.43890434782611</v>
      </c>
    </row>
    <row r="502" spans="1:18" ht="24" customHeight="1" x14ac:dyDescent="0.55000000000000004">
      <c r="A502" s="100">
        <v>12</v>
      </c>
      <c r="B502" s="101" t="s">
        <v>58</v>
      </c>
      <c r="C502" s="101" t="s">
        <v>379</v>
      </c>
      <c r="D502" s="101" t="s">
        <v>139</v>
      </c>
      <c r="E502" s="101" t="s">
        <v>380</v>
      </c>
      <c r="F502" s="101" t="s">
        <v>178</v>
      </c>
      <c r="G502" s="101" t="s">
        <v>741</v>
      </c>
      <c r="H502" s="102">
        <v>3273</v>
      </c>
      <c r="I502" s="100">
        <v>3</v>
      </c>
      <c r="J502" s="103">
        <f>'เลย '!F62</f>
        <v>483286.97</v>
      </c>
      <c r="K502" s="104">
        <f>SUM('เลย '!AI62)</f>
        <v>484601.47</v>
      </c>
      <c r="L502" s="105">
        <f>'เลย '!AJ62</f>
        <v>1072059.29</v>
      </c>
      <c r="M502" s="105">
        <f>'เลย '!AK62</f>
        <v>914743.01</v>
      </c>
      <c r="N502" s="101"/>
      <c r="O502" s="101"/>
      <c r="P502" s="101"/>
      <c r="Q502" s="93">
        <f t="shared" si="17"/>
        <v>157316.28000000003</v>
      </c>
      <c r="R502" s="94">
        <f t="shared" si="18"/>
        <v>327.5463764130767</v>
      </c>
    </row>
    <row r="503" spans="1:18" ht="24" customHeight="1" x14ac:dyDescent="0.55000000000000004">
      <c r="A503" s="100">
        <v>13</v>
      </c>
      <c r="B503" s="101" t="s">
        <v>58</v>
      </c>
      <c r="C503" s="101" t="s">
        <v>379</v>
      </c>
      <c r="D503" s="101" t="s">
        <v>139</v>
      </c>
      <c r="E503" s="101" t="s">
        <v>380</v>
      </c>
      <c r="F503" s="101" t="s">
        <v>178</v>
      </c>
      <c r="G503" s="101" t="s">
        <v>742</v>
      </c>
      <c r="H503" s="102">
        <v>1988</v>
      </c>
      <c r="I503" s="100">
        <v>2</v>
      </c>
      <c r="J503" s="103">
        <f>'เลย '!F63</f>
        <v>454749.23</v>
      </c>
      <c r="K503" s="104">
        <f>SUM('เลย '!AI63)</f>
        <v>429159.47</v>
      </c>
      <c r="L503" s="105">
        <f>'เลย '!AJ63</f>
        <v>1035957.69</v>
      </c>
      <c r="M503" s="105">
        <f>'เลย '!AK63</f>
        <v>788954.27</v>
      </c>
      <c r="N503" s="101"/>
      <c r="O503" s="101"/>
      <c r="P503" s="101"/>
      <c r="Q503" s="93">
        <f t="shared" si="17"/>
        <v>247003.41999999993</v>
      </c>
      <c r="R503" s="94">
        <f t="shared" si="18"/>
        <v>521.10547786720315</v>
      </c>
    </row>
    <row r="504" spans="1:18" ht="24" customHeight="1" x14ac:dyDescent="0.55000000000000004">
      <c r="A504" s="100">
        <v>14</v>
      </c>
      <c r="B504" s="101" t="s">
        <v>58</v>
      </c>
      <c r="C504" s="101" t="s">
        <v>379</v>
      </c>
      <c r="D504" s="101" t="s">
        <v>139</v>
      </c>
      <c r="E504" s="101" t="s">
        <v>380</v>
      </c>
      <c r="F504" s="101" t="s">
        <v>178</v>
      </c>
      <c r="G504" s="101" t="s">
        <v>743</v>
      </c>
      <c r="H504" s="102">
        <v>1497</v>
      </c>
      <c r="I504" s="100">
        <v>1</v>
      </c>
      <c r="J504" s="103">
        <f>'เลย '!F64</f>
        <v>358204.59</v>
      </c>
      <c r="K504" s="104">
        <f>SUM('เลย '!AI64)</f>
        <v>338688.57</v>
      </c>
      <c r="L504" s="105">
        <f>'เลย '!AJ64</f>
        <v>729730.71</v>
      </c>
      <c r="M504" s="105">
        <f>'เลย '!AK64</f>
        <v>734573.7</v>
      </c>
      <c r="N504" s="101"/>
      <c r="O504" s="101"/>
      <c r="P504" s="101"/>
      <c r="Q504" s="93">
        <f t="shared" si="17"/>
        <v>-4842.9899999999907</v>
      </c>
      <c r="R504" s="94">
        <f t="shared" si="18"/>
        <v>487.46206412825649</v>
      </c>
    </row>
    <row r="505" spans="1:18" s="112" customFormat="1" ht="24" customHeight="1" x14ac:dyDescent="0.55000000000000004">
      <c r="A505" s="106">
        <v>5</v>
      </c>
      <c r="B505" s="107" t="s">
        <v>58</v>
      </c>
      <c r="C505" s="107"/>
      <c r="D505" s="107"/>
      <c r="E505" s="107" t="s">
        <v>75</v>
      </c>
      <c r="F505" s="107"/>
      <c r="G505" s="107" t="s">
        <v>382</v>
      </c>
      <c r="H505" s="113">
        <f>SUM(H491:H504)</f>
        <v>34625</v>
      </c>
      <c r="I505" s="106"/>
      <c r="J505" s="109">
        <f>SUM(J491:J504)</f>
        <v>7814632.1899999995</v>
      </c>
      <c r="K505" s="109">
        <f>SUM(K491:K504)</f>
        <v>7874362.4900000002</v>
      </c>
      <c r="L505" s="109">
        <f>SUM(L491:L504)</f>
        <v>14219075.02</v>
      </c>
      <c r="M505" s="109">
        <f>SUM(M491:M504)</f>
        <v>12382545.469999999</v>
      </c>
      <c r="N505" s="107">
        <v>13</v>
      </c>
      <c r="O505" s="107">
        <v>13</v>
      </c>
      <c r="P505" s="107">
        <f>N505-O505</f>
        <v>0</v>
      </c>
      <c r="Q505" s="110">
        <f t="shared" si="17"/>
        <v>1836529.5500000007</v>
      </c>
      <c r="R505" s="111">
        <f>L505/H505</f>
        <v>410.65920635379058</v>
      </c>
    </row>
    <row r="506" spans="1:18" ht="24" customHeight="1" x14ac:dyDescent="0.55000000000000004">
      <c r="A506" s="100">
        <v>1</v>
      </c>
      <c r="B506" s="101" t="s">
        <v>58</v>
      </c>
      <c r="C506" s="101" t="s">
        <v>383</v>
      </c>
      <c r="D506" s="101" t="s">
        <v>100</v>
      </c>
      <c r="E506" s="101" t="s">
        <v>384</v>
      </c>
      <c r="F506" s="101" t="s">
        <v>208</v>
      </c>
      <c r="G506" s="101" t="s">
        <v>385</v>
      </c>
      <c r="H506" s="102"/>
      <c r="I506" s="100"/>
      <c r="J506" s="103"/>
      <c r="K506" s="104"/>
      <c r="L506" s="105"/>
      <c r="M506" s="105"/>
      <c r="N506" s="101"/>
      <c r="O506" s="101"/>
      <c r="P506" s="101"/>
    </row>
    <row r="507" spans="1:18" ht="24" customHeight="1" x14ac:dyDescent="0.55000000000000004">
      <c r="A507" s="100">
        <v>2</v>
      </c>
      <c r="B507" s="101" t="s">
        <v>58</v>
      </c>
      <c r="C507" s="101" t="s">
        <v>383</v>
      </c>
      <c r="D507" s="101" t="s">
        <v>100</v>
      </c>
      <c r="E507" s="101" t="s">
        <v>384</v>
      </c>
      <c r="F507" s="101" t="s">
        <v>178</v>
      </c>
      <c r="G507" s="101" t="s">
        <v>744</v>
      </c>
      <c r="H507" s="102">
        <v>1271</v>
      </c>
      <c r="I507" s="100">
        <v>1</v>
      </c>
      <c r="J507" s="103">
        <f>'เลย '!F65</f>
        <v>582850.67000000004</v>
      </c>
      <c r="K507" s="104">
        <f>SUM('เลย '!AI65)</f>
        <v>572598.53</v>
      </c>
      <c r="L507" s="105">
        <f>'เลย '!AJ65</f>
        <v>1065231.71</v>
      </c>
      <c r="M507" s="105">
        <f>'เลย '!AK65</f>
        <v>937152.51</v>
      </c>
      <c r="N507" s="101"/>
      <c r="O507" s="101"/>
      <c r="P507" s="101"/>
      <c r="Q507" s="93">
        <f t="shared" si="17"/>
        <v>128079.19999999995</v>
      </c>
      <c r="R507" s="94">
        <f t="shared" si="18"/>
        <v>838.10520062942567</v>
      </c>
    </row>
    <row r="508" spans="1:18" ht="24" customHeight="1" x14ac:dyDescent="0.55000000000000004">
      <c r="A508" s="100">
        <v>3</v>
      </c>
      <c r="B508" s="101" t="s">
        <v>58</v>
      </c>
      <c r="C508" s="101" t="s">
        <v>383</v>
      </c>
      <c r="D508" s="101" t="s">
        <v>100</v>
      </c>
      <c r="E508" s="101" t="s">
        <v>384</v>
      </c>
      <c r="F508" s="101" t="s">
        <v>178</v>
      </c>
      <c r="G508" s="101" t="s">
        <v>745</v>
      </c>
      <c r="H508" s="102">
        <v>1365</v>
      </c>
      <c r="I508" s="100">
        <v>1</v>
      </c>
      <c r="J508" s="103">
        <f>'เลย '!F66</f>
        <v>705930.37</v>
      </c>
      <c r="K508" s="104">
        <f>SUM('เลย '!AI66)</f>
        <v>720007.93</v>
      </c>
      <c r="L508" s="105">
        <f>'เลย '!AJ66</f>
        <v>894838.59000000008</v>
      </c>
      <c r="M508" s="105">
        <f>'เลย '!AK66</f>
        <v>779218.3</v>
      </c>
      <c r="N508" s="101"/>
      <c r="O508" s="101"/>
      <c r="P508" s="101"/>
      <c r="Q508" s="93">
        <f t="shared" si="17"/>
        <v>115620.29000000004</v>
      </c>
      <c r="R508" s="94">
        <f t="shared" si="18"/>
        <v>655.55940659340661</v>
      </c>
    </row>
    <row r="509" spans="1:18" ht="24" customHeight="1" x14ac:dyDescent="0.55000000000000004">
      <c r="A509" s="100">
        <v>4</v>
      </c>
      <c r="B509" s="101" t="s">
        <v>58</v>
      </c>
      <c r="C509" s="101" t="s">
        <v>383</v>
      </c>
      <c r="D509" s="101" t="s">
        <v>100</v>
      </c>
      <c r="E509" s="101" t="s">
        <v>384</v>
      </c>
      <c r="F509" s="101" t="s">
        <v>178</v>
      </c>
      <c r="G509" s="101" t="s">
        <v>746</v>
      </c>
      <c r="H509" s="102">
        <v>2637</v>
      </c>
      <c r="I509" s="100">
        <v>2</v>
      </c>
      <c r="J509" s="103">
        <f>'เลย '!F67</f>
        <v>642819.44999999995</v>
      </c>
      <c r="K509" s="104">
        <f>SUM('เลย '!AI67)</f>
        <v>677155.36</v>
      </c>
      <c r="L509" s="105">
        <f>'เลย '!AJ67</f>
        <v>1002243.21</v>
      </c>
      <c r="M509" s="105">
        <f>'เลย '!AK67</f>
        <v>884005.69000000006</v>
      </c>
      <c r="N509" s="101"/>
      <c r="O509" s="101"/>
      <c r="P509" s="101"/>
      <c r="Q509" s="93">
        <f t="shared" si="17"/>
        <v>118237.5199999999</v>
      </c>
      <c r="R509" s="94">
        <f t="shared" si="18"/>
        <v>380.0694766780432</v>
      </c>
    </row>
    <row r="510" spans="1:18" ht="24" customHeight="1" x14ac:dyDescent="0.55000000000000004">
      <c r="A510" s="100">
        <v>5</v>
      </c>
      <c r="B510" s="101" t="s">
        <v>58</v>
      </c>
      <c r="C510" s="101" t="s">
        <v>383</v>
      </c>
      <c r="D510" s="101" t="s">
        <v>100</v>
      </c>
      <c r="E510" s="101" t="s">
        <v>384</v>
      </c>
      <c r="F510" s="101" t="s">
        <v>178</v>
      </c>
      <c r="G510" s="101" t="s">
        <v>747</v>
      </c>
      <c r="H510" s="102">
        <v>1170</v>
      </c>
      <c r="I510" s="100">
        <v>1</v>
      </c>
      <c r="J510" s="103">
        <f>'เลย '!F68</f>
        <v>384015.29</v>
      </c>
      <c r="K510" s="104">
        <f>SUM('เลย '!AI68)</f>
        <v>414558.22</v>
      </c>
      <c r="L510" s="105">
        <f>'เลย '!AJ68</f>
        <v>1057117.1499999999</v>
      </c>
      <c r="M510" s="105">
        <f>'เลย '!AK68</f>
        <v>986460.47</v>
      </c>
      <c r="N510" s="101"/>
      <c r="O510" s="101"/>
      <c r="P510" s="101"/>
      <c r="Q510" s="93">
        <f t="shared" si="17"/>
        <v>70656.679999999935</v>
      </c>
      <c r="R510" s="94">
        <f t="shared" si="18"/>
        <v>903.51893162393151</v>
      </c>
    </row>
    <row r="511" spans="1:18" ht="24" customHeight="1" x14ac:dyDescent="0.55000000000000004">
      <c r="A511" s="100">
        <v>6</v>
      </c>
      <c r="B511" s="101" t="s">
        <v>58</v>
      </c>
      <c r="C511" s="101" t="s">
        <v>383</v>
      </c>
      <c r="D511" s="101" t="s">
        <v>100</v>
      </c>
      <c r="E511" s="101" t="s">
        <v>384</v>
      </c>
      <c r="F511" s="101" t="s">
        <v>178</v>
      </c>
      <c r="G511" s="101" t="s">
        <v>748</v>
      </c>
      <c r="H511" s="102">
        <v>892</v>
      </c>
      <c r="I511" s="100">
        <v>1</v>
      </c>
      <c r="J511" s="103">
        <f>'เลย '!F69</f>
        <v>367702.26</v>
      </c>
      <c r="K511" s="104">
        <f>SUM('เลย '!AI69)</f>
        <v>365219.02</v>
      </c>
      <c r="L511" s="105">
        <f>'เลย '!AJ69</f>
        <v>663963.47</v>
      </c>
      <c r="M511" s="105">
        <f>'เลย '!AK69</f>
        <v>598703.52</v>
      </c>
      <c r="N511" s="101"/>
      <c r="O511" s="101"/>
      <c r="P511" s="101"/>
      <c r="Q511" s="93">
        <f t="shared" si="17"/>
        <v>65259.949999999953</v>
      </c>
      <c r="R511" s="94">
        <f t="shared" si="18"/>
        <v>744.35366591928243</v>
      </c>
    </row>
    <row r="512" spans="1:18" s="112" customFormat="1" ht="24" customHeight="1" x14ac:dyDescent="0.55000000000000004">
      <c r="A512" s="106">
        <v>6</v>
      </c>
      <c r="B512" s="107" t="s">
        <v>58</v>
      </c>
      <c r="C512" s="107"/>
      <c r="D512" s="107"/>
      <c r="E512" s="107" t="s">
        <v>75</v>
      </c>
      <c r="F512" s="107"/>
      <c r="G512" s="107" t="s">
        <v>386</v>
      </c>
      <c r="H512" s="113">
        <f>SUM(H506:H511)</f>
        <v>7335</v>
      </c>
      <c r="I512" s="106"/>
      <c r="J512" s="109">
        <f>SUM(J506:J511)</f>
        <v>2683318.04</v>
      </c>
      <c r="K512" s="109">
        <f>SUM(K506:K511)</f>
        <v>2749539.06</v>
      </c>
      <c r="L512" s="109">
        <f>SUM(L506:L511)</f>
        <v>4683394.13</v>
      </c>
      <c r="M512" s="109">
        <f>SUM(M506:M511)</f>
        <v>4185540.4899999998</v>
      </c>
      <c r="N512" s="107">
        <v>5</v>
      </c>
      <c r="O512" s="107">
        <v>5</v>
      </c>
      <c r="P512" s="107">
        <f>N512-O512</f>
        <v>0</v>
      </c>
      <c r="Q512" s="110">
        <f t="shared" si="17"/>
        <v>497853.64000000013</v>
      </c>
      <c r="R512" s="111">
        <f>L512/H512</f>
        <v>638.49954055896387</v>
      </c>
    </row>
    <row r="513" spans="1:18" ht="24" customHeight="1" x14ac:dyDescent="0.55000000000000004">
      <c r="A513" s="100">
        <v>1</v>
      </c>
      <c r="B513" s="101" t="s">
        <v>58</v>
      </c>
      <c r="C513" s="101" t="s">
        <v>387</v>
      </c>
      <c r="D513" s="101" t="s">
        <v>107</v>
      </c>
      <c r="E513" s="101" t="s">
        <v>388</v>
      </c>
      <c r="F513" s="101" t="s">
        <v>208</v>
      </c>
      <c r="G513" s="101" t="s">
        <v>389</v>
      </c>
      <c r="H513" s="102"/>
      <c r="I513" s="100"/>
      <c r="J513" s="103"/>
      <c r="K513" s="104"/>
      <c r="L513" s="105"/>
      <c r="M513" s="105"/>
      <c r="N513" s="101"/>
      <c r="O513" s="101"/>
      <c r="P513" s="101"/>
    </row>
    <row r="514" spans="1:18" ht="24" customHeight="1" x14ac:dyDescent="0.55000000000000004">
      <c r="A514" s="100">
        <v>2</v>
      </c>
      <c r="B514" s="101" t="s">
        <v>58</v>
      </c>
      <c r="C514" s="101" t="s">
        <v>387</v>
      </c>
      <c r="D514" s="101" t="s">
        <v>107</v>
      </c>
      <c r="E514" s="101" t="s">
        <v>388</v>
      </c>
      <c r="F514" s="101" t="s">
        <v>178</v>
      </c>
      <c r="G514" s="101" t="s">
        <v>749</v>
      </c>
      <c r="H514" s="102">
        <v>2178</v>
      </c>
      <c r="I514" s="100">
        <v>2</v>
      </c>
      <c r="J514" s="103">
        <f>'เลย '!F70</f>
        <v>251575.4</v>
      </c>
      <c r="K514" s="104">
        <f>SUM('เลย '!AI70)</f>
        <v>208875.33000000002</v>
      </c>
      <c r="L514" s="105">
        <f>'เลย '!AJ70</f>
        <v>1077161.17</v>
      </c>
      <c r="M514" s="105">
        <f>'เลย '!AK70</f>
        <v>1070190.1200000001</v>
      </c>
      <c r="N514" s="101"/>
      <c r="O514" s="101"/>
      <c r="P514" s="101"/>
      <c r="Q514" s="93">
        <f t="shared" si="17"/>
        <v>6971.0499999998137</v>
      </c>
      <c r="R514" s="94">
        <f t="shared" si="18"/>
        <v>494.56435720844809</v>
      </c>
    </row>
    <row r="515" spans="1:18" ht="24" customHeight="1" x14ac:dyDescent="0.55000000000000004">
      <c r="A515" s="100">
        <v>3</v>
      </c>
      <c r="B515" s="101" t="s">
        <v>58</v>
      </c>
      <c r="C515" s="101" t="s">
        <v>387</v>
      </c>
      <c r="D515" s="101" t="s">
        <v>107</v>
      </c>
      <c r="E515" s="101" t="s">
        <v>388</v>
      </c>
      <c r="F515" s="101" t="s">
        <v>178</v>
      </c>
      <c r="G515" s="101" t="s">
        <v>750</v>
      </c>
      <c r="H515" s="102">
        <v>3937</v>
      </c>
      <c r="I515" s="100">
        <v>3</v>
      </c>
      <c r="J515" s="103">
        <f>'เลย '!F71</f>
        <v>1062677.02</v>
      </c>
      <c r="K515" s="104">
        <f>SUM('เลย '!AI71)</f>
        <v>1046156.2100000001</v>
      </c>
      <c r="L515" s="105">
        <f>'เลย '!AJ71</f>
        <v>2093780.11</v>
      </c>
      <c r="M515" s="105">
        <f>'เลย '!AK71</f>
        <v>1613158.55</v>
      </c>
      <c r="N515" s="101"/>
      <c r="O515" s="101"/>
      <c r="P515" s="101"/>
      <c r="Q515" s="93">
        <f t="shared" si="17"/>
        <v>480621.56000000006</v>
      </c>
      <c r="R515" s="94">
        <f t="shared" si="18"/>
        <v>531.82121158242319</v>
      </c>
    </row>
    <row r="516" spans="1:18" ht="24" customHeight="1" x14ac:dyDescent="0.55000000000000004">
      <c r="A516" s="100">
        <v>4</v>
      </c>
      <c r="B516" s="101" t="s">
        <v>58</v>
      </c>
      <c r="C516" s="101" t="s">
        <v>387</v>
      </c>
      <c r="D516" s="101" t="s">
        <v>107</v>
      </c>
      <c r="E516" s="101" t="s">
        <v>388</v>
      </c>
      <c r="F516" s="101" t="s">
        <v>178</v>
      </c>
      <c r="G516" s="101" t="s">
        <v>751</v>
      </c>
      <c r="H516" s="102">
        <v>1575</v>
      </c>
      <c r="I516" s="100">
        <v>2</v>
      </c>
      <c r="J516" s="103">
        <f>'เลย '!F72</f>
        <v>499767.61</v>
      </c>
      <c r="K516" s="104">
        <f>SUM('เลย '!AI72)</f>
        <v>461558.34999999992</v>
      </c>
      <c r="L516" s="105">
        <f>'เลย '!AJ72</f>
        <v>827521.64</v>
      </c>
      <c r="M516" s="105">
        <f>'เลย '!AK72</f>
        <v>641695.56000000006</v>
      </c>
      <c r="N516" s="101"/>
      <c r="O516" s="101"/>
      <c r="P516" s="101"/>
      <c r="Q516" s="93">
        <f t="shared" si="17"/>
        <v>185826.07999999996</v>
      </c>
      <c r="R516" s="94">
        <f t="shared" si="18"/>
        <v>525.41056507936514</v>
      </c>
    </row>
    <row r="517" spans="1:18" ht="24" customHeight="1" x14ac:dyDescent="0.55000000000000004">
      <c r="A517" s="100">
        <v>5</v>
      </c>
      <c r="B517" s="101" t="s">
        <v>58</v>
      </c>
      <c r="C517" s="101" t="s">
        <v>387</v>
      </c>
      <c r="D517" s="101" t="s">
        <v>107</v>
      </c>
      <c r="E517" s="101" t="s">
        <v>388</v>
      </c>
      <c r="F517" s="101" t="s">
        <v>178</v>
      </c>
      <c r="G517" s="101" t="s">
        <v>752</v>
      </c>
      <c r="H517" s="102">
        <v>1425</v>
      </c>
      <c r="I517" s="100">
        <v>1</v>
      </c>
      <c r="J517" s="103">
        <f>'เลย '!F73</f>
        <v>290490.64</v>
      </c>
      <c r="K517" s="104">
        <f>SUM('เลย '!AI73)</f>
        <v>251870.16</v>
      </c>
      <c r="L517" s="105">
        <f>'เลย '!AJ73</f>
        <v>1191256.07</v>
      </c>
      <c r="M517" s="105">
        <f>'เลย '!AK73</f>
        <v>992663.54999999993</v>
      </c>
      <c r="N517" s="101"/>
      <c r="O517" s="101"/>
      <c r="P517" s="101"/>
      <c r="Q517" s="93">
        <f t="shared" si="17"/>
        <v>198592.52000000014</v>
      </c>
      <c r="R517" s="94">
        <f t="shared" si="18"/>
        <v>835.9691719298246</v>
      </c>
    </row>
    <row r="518" spans="1:18" ht="24" customHeight="1" x14ac:dyDescent="0.55000000000000004">
      <c r="A518" s="100">
        <v>6</v>
      </c>
      <c r="B518" s="101" t="s">
        <v>58</v>
      </c>
      <c r="C518" s="101" t="s">
        <v>387</v>
      </c>
      <c r="D518" s="101" t="s">
        <v>107</v>
      </c>
      <c r="E518" s="101" t="s">
        <v>388</v>
      </c>
      <c r="F518" s="101" t="s">
        <v>178</v>
      </c>
      <c r="G518" s="101" t="s">
        <v>753</v>
      </c>
      <c r="H518" s="102">
        <v>1893</v>
      </c>
      <c r="I518" s="100">
        <v>2</v>
      </c>
      <c r="J518" s="103">
        <f>'เลย '!F74</f>
        <v>193718.78</v>
      </c>
      <c r="K518" s="104">
        <f>SUM('เลย '!AI74)</f>
        <v>68401.679999999993</v>
      </c>
      <c r="L518" s="105">
        <f>'เลย '!AJ74</f>
        <v>939629.67999999993</v>
      </c>
      <c r="M518" s="105">
        <f>'เลย '!AK74</f>
        <v>994038.9800000001</v>
      </c>
      <c r="N518" s="101"/>
      <c r="O518" s="101"/>
      <c r="P518" s="101"/>
      <c r="Q518" s="93">
        <f t="shared" si="17"/>
        <v>-54409.300000000163</v>
      </c>
      <c r="R518" s="94">
        <f t="shared" si="18"/>
        <v>496.3706708927628</v>
      </c>
    </row>
    <row r="519" spans="1:18" ht="24" customHeight="1" x14ac:dyDescent="0.55000000000000004">
      <c r="A519" s="100">
        <v>7</v>
      </c>
      <c r="B519" s="101" t="s">
        <v>58</v>
      </c>
      <c r="C519" s="101" t="s">
        <v>387</v>
      </c>
      <c r="D519" s="101" t="s">
        <v>107</v>
      </c>
      <c r="E519" s="101" t="s">
        <v>388</v>
      </c>
      <c r="F519" s="101" t="s">
        <v>178</v>
      </c>
      <c r="G519" s="101" t="s">
        <v>754</v>
      </c>
      <c r="H519" s="102">
        <v>2527</v>
      </c>
      <c r="I519" s="100">
        <v>2</v>
      </c>
      <c r="J519" s="103">
        <f>'เลย '!F75</f>
        <v>842692.86</v>
      </c>
      <c r="K519" s="104">
        <f>SUM('เลย '!AI75)</f>
        <v>843721.6</v>
      </c>
      <c r="L519" s="105">
        <f>'เลย '!AJ75</f>
        <v>1696365.46</v>
      </c>
      <c r="M519" s="105">
        <f>'เลย '!AK75</f>
        <v>1332998.1499999999</v>
      </c>
      <c r="N519" s="101"/>
      <c r="O519" s="101"/>
      <c r="P519" s="101"/>
      <c r="Q519" s="93">
        <f t="shared" ref="Q519:Q582" si="19">L519-M519</f>
        <v>363367.31000000006</v>
      </c>
      <c r="R519" s="94">
        <f t="shared" ref="R519:R581" si="20">L519/H519</f>
        <v>671.29618519984172</v>
      </c>
    </row>
    <row r="520" spans="1:18" s="112" customFormat="1" ht="24" customHeight="1" x14ac:dyDescent="0.55000000000000004">
      <c r="A520" s="106">
        <v>7</v>
      </c>
      <c r="B520" s="107" t="s">
        <v>58</v>
      </c>
      <c r="C520" s="107"/>
      <c r="D520" s="107"/>
      <c r="E520" s="107" t="s">
        <v>75</v>
      </c>
      <c r="F520" s="107"/>
      <c r="G520" s="107" t="s">
        <v>390</v>
      </c>
      <c r="H520" s="113">
        <f>SUM(H513:H519)</f>
        <v>13535</v>
      </c>
      <c r="I520" s="106"/>
      <c r="J520" s="109">
        <f>SUM(J513:J519)</f>
        <v>3140922.3099999996</v>
      </c>
      <c r="K520" s="109">
        <f>SUM(K513:K519)</f>
        <v>2880583.3299999996</v>
      </c>
      <c r="L520" s="109">
        <f>SUM(L513:L519)</f>
        <v>7825714.1299999999</v>
      </c>
      <c r="M520" s="109">
        <f>SUM(M513:M519)</f>
        <v>6644744.9100000001</v>
      </c>
      <c r="N520" s="107">
        <v>6</v>
      </c>
      <c r="O520" s="107">
        <v>6</v>
      </c>
      <c r="P520" s="107">
        <f>N520-O520</f>
        <v>0</v>
      </c>
      <c r="Q520" s="110">
        <f t="shared" si="19"/>
        <v>1180969.2199999997</v>
      </c>
      <c r="R520" s="111">
        <f>L520/H520</f>
        <v>578.18353380125598</v>
      </c>
    </row>
    <row r="521" spans="1:18" ht="24" customHeight="1" x14ac:dyDescent="0.55000000000000004">
      <c r="A521" s="100">
        <v>1</v>
      </c>
      <c r="B521" s="101" t="s">
        <v>58</v>
      </c>
      <c r="C521" s="101" t="s">
        <v>391</v>
      </c>
      <c r="D521" s="101" t="s">
        <v>114</v>
      </c>
      <c r="E521" s="101" t="s">
        <v>392</v>
      </c>
      <c r="F521" s="101" t="s">
        <v>208</v>
      </c>
      <c r="G521" s="101" t="s">
        <v>393</v>
      </c>
      <c r="H521" s="102"/>
      <c r="I521" s="100"/>
      <c r="J521" s="103"/>
      <c r="K521" s="104"/>
      <c r="L521" s="105"/>
      <c r="M521" s="105"/>
      <c r="N521" s="101"/>
      <c r="O521" s="101"/>
      <c r="P521" s="101"/>
    </row>
    <row r="522" spans="1:18" ht="24" customHeight="1" x14ac:dyDescent="0.55000000000000004">
      <c r="A522" s="100">
        <v>2</v>
      </c>
      <c r="B522" s="101" t="s">
        <v>58</v>
      </c>
      <c r="C522" s="101" t="s">
        <v>391</v>
      </c>
      <c r="D522" s="101" t="s">
        <v>114</v>
      </c>
      <c r="E522" s="101" t="s">
        <v>392</v>
      </c>
      <c r="F522" s="101" t="s">
        <v>178</v>
      </c>
      <c r="G522" s="101" t="s">
        <v>755</v>
      </c>
      <c r="H522" s="102">
        <v>1798</v>
      </c>
      <c r="I522" s="100">
        <v>2</v>
      </c>
      <c r="J522" s="103">
        <f>'เลย '!F76</f>
        <v>420457.55</v>
      </c>
      <c r="K522" s="104">
        <f>SUM('เลย '!AI76)</f>
        <v>406151.83999999997</v>
      </c>
      <c r="L522" s="105">
        <f>'เลย '!AJ76</f>
        <v>745311.22</v>
      </c>
      <c r="M522" s="105">
        <f>'เลย '!AK76</f>
        <v>502566.64000000007</v>
      </c>
      <c r="N522" s="101"/>
      <c r="O522" s="101"/>
      <c r="P522" s="101"/>
      <c r="Q522" s="93">
        <f t="shared" si="19"/>
        <v>242744.5799999999</v>
      </c>
      <c r="R522" s="94">
        <f t="shared" si="20"/>
        <v>414.52236929922134</v>
      </c>
    </row>
    <row r="523" spans="1:18" ht="24" customHeight="1" x14ac:dyDescent="0.55000000000000004">
      <c r="A523" s="100">
        <v>3</v>
      </c>
      <c r="B523" s="101" t="s">
        <v>58</v>
      </c>
      <c r="C523" s="101" t="s">
        <v>391</v>
      </c>
      <c r="D523" s="101" t="s">
        <v>114</v>
      </c>
      <c r="E523" s="101" t="s">
        <v>392</v>
      </c>
      <c r="F523" s="101" t="s">
        <v>178</v>
      </c>
      <c r="G523" s="101" t="s">
        <v>756</v>
      </c>
      <c r="H523" s="102">
        <v>2341</v>
      </c>
      <c r="I523" s="100">
        <v>2</v>
      </c>
      <c r="J523" s="103">
        <f>'เลย '!F77</f>
        <v>574700.28</v>
      </c>
      <c r="K523" s="104">
        <f>SUM('เลย '!AI77)</f>
        <v>515362.48000000004</v>
      </c>
      <c r="L523" s="105">
        <f>'เลย '!AJ77</f>
        <v>1136324.1599999999</v>
      </c>
      <c r="M523" s="105">
        <f>'เลย '!AK77</f>
        <v>308667.47000000003</v>
      </c>
      <c r="N523" s="101"/>
      <c r="O523" s="101"/>
      <c r="P523" s="101"/>
      <c r="Q523" s="93">
        <f t="shared" si="19"/>
        <v>827656.69</v>
      </c>
      <c r="R523" s="94">
        <f t="shared" si="20"/>
        <v>485.4011789833404</v>
      </c>
    </row>
    <row r="524" spans="1:18" ht="24" customHeight="1" x14ac:dyDescent="0.55000000000000004">
      <c r="A524" s="100">
        <v>4</v>
      </c>
      <c r="B524" s="101" t="s">
        <v>58</v>
      </c>
      <c r="C524" s="101" t="s">
        <v>391</v>
      </c>
      <c r="D524" s="101" t="s">
        <v>114</v>
      </c>
      <c r="E524" s="101" t="s">
        <v>392</v>
      </c>
      <c r="F524" s="101" t="s">
        <v>178</v>
      </c>
      <c r="G524" s="101" t="s">
        <v>757</v>
      </c>
      <c r="H524" s="102">
        <v>2890</v>
      </c>
      <c r="I524" s="100">
        <v>2</v>
      </c>
      <c r="J524" s="103">
        <f>'เลย '!F78</f>
        <v>445418.1</v>
      </c>
      <c r="K524" s="104">
        <f>SUM('เลย '!AI78)</f>
        <v>347696.74999999994</v>
      </c>
      <c r="L524" s="105">
        <f>'เลย '!AJ78</f>
        <v>957168.4</v>
      </c>
      <c r="M524" s="105">
        <f>'เลย '!AK78</f>
        <v>684160.82000000007</v>
      </c>
      <c r="N524" s="101"/>
      <c r="O524" s="101"/>
      <c r="P524" s="101"/>
      <c r="Q524" s="93">
        <f t="shared" si="19"/>
        <v>273007.57999999996</v>
      </c>
      <c r="R524" s="94">
        <f t="shared" si="20"/>
        <v>331.2001384083045</v>
      </c>
    </row>
    <row r="525" spans="1:18" ht="24" customHeight="1" x14ac:dyDescent="0.55000000000000004">
      <c r="A525" s="100">
        <v>5</v>
      </c>
      <c r="B525" s="101" t="s">
        <v>58</v>
      </c>
      <c r="C525" s="101" t="s">
        <v>391</v>
      </c>
      <c r="D525" s="101" t="s">
        <v>114</v>
      </c>
      <c r="E525" s="101" t="s">
        <v>392</v>
      </c>
      <c r="F525" s="101" t="s">
        <v>178</v>
      </c>
      <c r="G525" s="101" t="s">
        <v>758</v>
      </c>
      <c r="H525" s="102">
        <v>2426</v>
      </c>
      <c r="I525" s="100">
        <v>2</v>
      </c>
      <c r="J525" s="103">
        <f>'เลย '!F79</f>
        <v>827256.25</v>
      </c>
      <c r="K525" s="104">
        <f>SUM('เลย '!AI79)</f>
        <v>798025.6</v>
      </c>
      <c r="L525" s="105">
        <f>'เลย '!AJ79</f>
        <v>1006001.89</v>
      </c>
      <c r="M525" s="105">
        <f>'เลย '!AK79</f>
        <v>774061.45</v>
      </c>
      <c r="N525" s="101"/>
      <c r="O525" s="101"/>
      <c r="P525" s="101"/>
      <c r="Q525" s="93">
        <f t="shared" si="19"/>
        <v>231940.44000000006</v>
      </c>
      <c r="R525" s="94">
        <f t="shared" si="20"/>
        <v>414.67514014839242</v>
      </c>
    </row>
    <row r="526" spans="1:18" ht="24" customHeight="1" x14ac:dyDescent="0.55000000000000004">
      <c r="A526" s="100">
        <v>6</v>
      </c>
      <c r="B526" s="101" t="s">
        <v>58</v>
      </c>
      <c r="C526" s="101" t="s">
        <v>391</v>
      </c>
      <c r="D526" s="101" t="s">
        <v>114</v>
      </c>
      <c r="E526" s="101" t="s">
        <v>392</v>
      </c>
      <c r="F526" s="101" t="s">
        <v>178</v>
      </c>
      <c r="G526" s="101" t="s">
        <v>759</v>
      </c>
      <c r="H526" s="102">
        <v>4213</v>
      </c>
      <c r="I526" s="100">
        <v>3</v>
      </c>
      <c r="J526" s="103">
        <f>'เลย '!F80</f>
        <v>933894.74</v>
      </c>
      <c r="K526" s="104">
        <f>SUM('เลย '!AI80)</f>
        <v>933921.74</v>
      </c>
      <c r="L526" s="105">
        <f>'เลย '!AJ80</f>
        <v>610553.31000000006</v>
      </c>
      <c r="M526" s="105">
        <f>'เลย '!AK80</f>
        <v>447048.1</v>
      </c>
      <c r="N526" s="101"/>
      <c r="O526" s="101"/>
      <c r="P526" s="101"/>
      <c r="Q526" s="93">
        <f t="shared" si="19"/>
        <v>163505.21000000008</v>
      </c>
      <c r="R526" s="94">
        <f t="shared" si="20"/>
        <v>144.92126987894613</v>
      </c>
    </row>
    <row r="527" spans="1:18" ht="24" customHeight="1" x14ac:dyDescent="0.55000000000000004">
      <c r="A527" s="100">
        <v>7</v>
      </c>
      <c r="B527" s="101" t="s">
        <v>58</v>
      </c>
      <c r="C527" s="101" t="s">
        <v>391</v>
      </c>
      <c r="D527" s="101" t="s">
        <v>114</v>
      </c>
      <c r="E527" s="101" t="s">
        <v>392</v>
      </c>
      <c r="F527" s="101" t="s">
        <v>178</v>
      </c>
      <c r="G527" s="101" t="s">
        <v>760</v>
      </c>
      <c r="H527" s="102">
        <v>2664</v>
      </c>
      <c r="I527" s="100">
        <v>2</v>
      </c>
      <c r="J527" s="103">
        <f>'เลย '!F81</f>
        <v>722916.39</v>
      </c>
      <c r="K527" s="104">
        <f>SUM('เลย '!AI81)</f>
        <v>729217.39</v>
      </c>
      <c r="L527" s="105">
        <f>'เลย '!AJ81</f>
        <v>1016819.9299999999</v>
      </c>
      <c r="M527" s="105">
        <f>'เลย '!AK81</f>
        <v>855089.15</v>
      </c>
      <c r="N527" s="101"/>
      <c r="O527" s="101"/>
      <c r="P527" s="101"/>
      <c r="Q527" s="93">
        <f t="shared" si="19"/>
        <v>161730.77999999991</v>
      </c>
      <c r="R527" s="94">
        <f t="shared" si="20"/>
        <v>381.68916291291288</v>
      </c>
    </row>
    <row r="528" spans="1:18" ht="24" customHeight="1" x14ac:dyDescent="0.55000000000000004">
      <c r="A528" s="100">
        <v>8</v>
      </c>
      <c r="B528" s="101" t="s">
        <v>58</v>
      </c>
      <c r="C528" s="101" t="s">
        <v>391</v>
      </c>
      <c r="D528" s="101" t="s">
        <v>114</v>
      </c>
      <c r="E528" s="101" t="s">
        <v>392</v>
      </c>
      <c r="F528" s="101" t="s">
        <v>178</v>
      </c>
      <c r="G528" s="101" t="s">
        <v>761</v>
      </c>
      <c r="H528" s="102">
        <v>642</v>
      </c>
      <c r="I528" s="100">
        <v>1</v>
      </c>
      <c r="J528" s="103">
        <f>'เลย '!F82</f>
        <v>200763.9</v>
      </c>
      <c r="K528" s="104">
        <f>SUM('เลย '!AI82)</f>
        <v>183369.28</v>
      </c>
      <c r="L528" s="105">
        <f>'เลย '!AJ82</f>
        <v>645017.49</v>
      </c>
      <c r="M528" s="105">
        <f>'เลย '!AK82</f>
        <v>537030.98</v>
      </c>
      <c r="N528" s="101"/>
      <c r="O528" s="101"/>
      <c r="P528" s="101"/>
      <c r="Q528" s="93">
        <f t="shared" si="19"/>
        <v>107986.51000000001</v>
      </c>
      <c r="R528" s="94">
        <f t="shared" si="20"/>
        <v>1004.7001401869159</v>
      </c>
    </row>
    <row r="529" spans="1:18" ht="24" customHeight="1" x14ac:dyDescent="0.55000000000000004">
      <c r="A529" s="100">
        <v>9</v>
      </c>
      <c r="B529" s="101" t="s">
        <v>58</v>
      </c>
      <c r="C529" s="101" t="s">
        <v>391</v>
      </c>
      <c r="D529" s="101" t="s">
        <v>114</v>
      </c>
      <c r="E529" s="101" t="s">
        <v>392</v>
      </c>
      <c r="F529" s="101" t="s">
        <v>178</v>
      </c>
      <c r="G529" s="101" t="s">
        <v>762</v>
      </c>
      <c r="H529" s="102">
        <v>701</v>
      </c>
      <c r="I529" s="100">
        <v>1</v>
      </c>
      <c r="J529" s="103">
        <f>'เลย '!F83</f>
        <v>606483</v>
      </c>
      <c r="K529" s="104">
        <f>SUM('เลย '!AI83)</f>
        <v>550380.21</v>
      </c>
      <c r="L529" s="105">
        <f>'เลย '!AJ83</f>
        <v>384374.81000000006</v>
      </c>
      <c r="M529" s="105">
        <f>'เลย '!AK83</f>
        <v>237809.41000000003</v>
      </c>
      <c r="N529" s="101"/>
      <c r="O529" s="101"/>
      <c r="P529" s="101"/>
      <c r="Q529" s="93">
        <f t="shared" si="19"/>
        <v>146565.40000000002</v>
      </c>
      <c r="R529" s="94">
        <f t="shared" si="20"/>
        <v>548.32355206847365</v>
      </c>
    </row>
    <row r="530" spans="1:18" ht="24" customHeight="1" x14ac:dyDescent="0.55000000000000004">
      <c r="A530" s="100">
        <v>10</v>
      </c>
      <c r="B530" s="101" t="s">
        <v>58</v>
      </c>
      <c r="C530" s="101" t="s">
        <v>391</v>
      </c>
      <c r="D530" s="101" t="s">
        <v>114</v>
      </c>
      <c r="E530" s="101" t="s">
        <v>392</v>
      </c>
      <c r="F530" s="101" t="s">
        <v>178</v>
      </c>
      <c r="G530" s="101" t="s">
        <v>763</v>
      </c>
      <c r="H530" s="102">
        <v>803</v>
      </c>
      <c r="I530" s="100">
        <v>1</v>
      </c>
      <c r="J530" s="103">
        <f>'เลย '!F84</f>
        <v>504057.06</v>
      </c>
      <c r="K530" s="104">
        <f>SUM('เลย '!AI84)</f>
        <v>416039.89</v>
      </c>
      <c r="L530" s="105">
        <f>'เลย '!AJ84</f>
        <v>670422</v>
      </c>
      <c r="M530" s="105">
        <f>'เลย '!AK84</f>
        <v>627639.29</v>
      </c>
      <c r="N530" s="101"/>
      <c r="O530" s="101"/>
      <c r="P530" s="101"/>
      <c r="Q530" s="93">
        <f t="shared" si="19"/>
        <v>42782.709999999963</v>
      </c>
      <c r="R530" s="94">
        <f t="shared" si="20"/>
        <v>834.89663760896633</v>
      </c>
    </row>
    <row r="531" spans="1:18" s="112" customFormat="1" ht="24" customHeight="1" x14ac:dyDescent="0.55000000000000004">
      <c r="A531" s="106">
        <v>8</v>
      </c>
      <c r="B531" s="107" t="s">
        <v>58</v>
      </c>
      <c r="C531" s="107"/>
      <c r="D531" s="107"/>
      <c r="E531" s="107" t="s">
        <v>75</v>
      </c>
      <c r="F531" s="107"/>
      <c r="G531" s="107" t="s">
        <v>394</v>
      </c>
      <c r="H531" s="113">
        <f>SUM(H522:H530)</f>
        <v>18478</v>
      </c>
      <c r="I531" s="106"/>
      <c r="J531" s="109">
        <f>SUM(J521:J530)</f>
        <v>5235947.2699999996</v>
      </c>
      <c r="K531" s="109">
        <f>SUM(K521:K530)</f>
        <v>4880165.18</v>
      </c>
      <c r="L531" s="109">
        <f>SUM(L521:L530)</f>
        <v>7171993.2100000009</v>
      </c>
      <c r="M531" s="109">
        <f>SUM(M521:M530)</f>
        <v>4974073.3099999996</v>
      </c>
      <c r="N531" s="107">
        <v>9</v>
      </c>
      <c r="O531" s="107">
        <v>9</v>
      </c>
      <c r="P531" s="107">
        <f>N531-O531</f>
        <v>0</v>
      </c>
      <c r="Q531" s="110">
        <f t="shared" si="19"/>
        <v>2197919.9000000013</v>
      </c>
      <c r="R531" s="111">
        <f>L531/H531</f>
        <v>388.1368768264964</v>
      </c>
    </row>
    <row r="532" spans="1:18" ht="24" customHeight="1" x14ac:dyDescent="0.55000000000000004">
      <c r="A532" s="100">
        <v>1</v>
      </c>
      <c r="B532" s="101" t="s">
        <v>58</v>
      </c>
      <c r="C532" s="101" t="s">
        <v>395</v>
      </c>
      <c r="D532" s="101" t="s">
        <v>121</v>
      </c>
      <c r="E532" s="101" t="s">
        <v>396</v>
      </c>
      <c r="F532" s="101" t="s">
        <v>208</v>
      </c>
      <c r="G532" s="101" t="s">
        <v>397</v>
      </c>
      <c r="H532" s="102"/>
      <c r="I532" s="100"/>
      <c r="J532" s="103"/>
      <c r="K532" s="104"/>
      <c r="L532" s="105"/>
      <c r="M532" s="105"/>
      <c r="N532" s="101"/>
      <c r="O532" s="101"/>
      <c r="P532" s="101"/>
    </row>
    <row r="533" spans="1:18" ht="24" customHeight="1" x14ac:dyDescent="0.55000000000000004">
      <c r="A533" s="100">
        <v>2</v>
      </c>
      <c r="B533" s="101" t="s">
        <v>58</v>
      </c>
      <c r="C533" s="101" t="s">
        <v>395</v>
      </c>
      <c r="D533" s="101" t="s">
        <v>121</v>
      </c>
      <c r="E533" s="101" t="s">
        <v>396</v>
      </c>
      <c r="F533" s="101" t="s">
        <v>178</v>
      </c>
      <c r="G533" s="101" t="s">
        <v>764</v>
      </c>
      <c r="H533" s="102">
        <v>3708</v>
      </c>
      <c r="I533" s="100">
        <v>3</v>
      </c>
      <c r="J533" s="103">
        <f>'เลย '!F85</f>
        <v>630786.66</v>
      </c>
      <c r="K533" s="104">
        <f>SUM('เลย '!AI85)</f>
        <v>687578.27</v>
      </c>
      <c r="L533" s="105">
        <f>'เลย '!AJ85</f>
        <v>1159997.08</v>
      </c>
      <c r="M533" s="105">
        <f>'เลย '!AK85</f>
        <v>954783.1</v>
      </c>
      <c r="N533" s="101"/>
      <c r="O533" s="101"/>
      <c r="P533" s="101"/>
      <c r="Q533" s="93">
        <f t="shared" si="19"/>
        <v>205213.9800000001</v>
      </c>
      <c r="R533" s="94">
        <f t="shared" si="20"/>
        <v>312.83632146709817</v>
      </c>
    </row>
    <row r="534" spans="1:18" ht="24" customHeight="1" x14ac:dyDescent="0.55000000000000004">
      <c r="A534" s="100">
        <v>3</v>
      </c>
      <c r="B534" s="101" t="s">
        <v>58</v>
      </c>
      <c r="C534" s="101" t="s">
        <v>395</v>
      </c>
      <c r="D534" s="101" t="s">
        <v>121</v>
      </c>
      <c r="E534" s="101" t="s">
        <v>396</v>
      </c>
      <c r="F534" s="101" t="s">
        <v>178</v>
      </c>
      <c r="G534" s="101" t="s">
        <v>765</v>
      </c>
      <c r="H534" s="102">
        <v>7673</v>
      </c>
      <c r="I534" s="100">
        <v>5</v>
      </c>
      <c r="J534" s="103">
        <f>'เลย '!F86</f>
        <v>530737.53</v>
      </c>
      <c r="K534" s="104">
        <f>SUM('เลย '!AI86)</f>
        <v>753542.15</v>
      </c>
      <c r="L534" s="105">
        <f>'เลย '!AJ86</f>
        <v>1120814.8500000001</v>
      </c>
      <c r="M534" s="105">
        <f>'เลย '!AK86</f>
        <v>1246410.02</v>
      </c>
      <c r="N534" s="101"/>
      <c r="O534" s="101"/>
      <c r="P534" s="101"/>
      <c r="Q534" s="93">
        <f t="shared" si="19"/>
        <v>-125595.16999999993</v>
      </c>
      <c r="R534" s="94">
        <f t="shared" si="20"/>
        <v>146.07257265737002</v>
      </c>
    </row>
    <row r="535" spans="1:18" ht="24" customHeight="1" x14ac:dyDescent="0.55000000000000004">
      <c r="A535" s="100">
        <v>4</v>
      </c>
      <c r="B535" s="101" t="s">
        <v>58</v>
      </c>
      <c r="C535" s="101" t="s">
        <v>395</v>
      </c>
      <c r="D535" s="101" t="s">
        <v>121</v>
      </c>
      <c r="E535" s="101" t="s">
        <v>396</v>
      </c>
      <c r="F535" s="101" t="s">
        <v>178</v>
      </c>
      <c r="G535" s="101" t="s">
        <v>766</v>
      </c>
      <c r="H535" s="102">
        <v>6916</v>
      </c>
      <c r="I535" s="100">
        <v>5</v>
      </c>
      <c r="J535" s="103">
        <f>'เลย '!F87</f>
        <v>1442436.79</v>
      </c>
      <c r="K535" s="104">
        <f>SUM('เลย '!AI87)</f>
        <v>1559739.59</v>
      </c>
      <c r="L535" s="105">
        <f>'เลย '!AJ87</f>
        <v>1851848.5699999998</v>
      </c>
      <c r="M535" s="105">
        <f>'เลย '!AK87</f>
        <v>1823731.57</v>
      </c>
      <c r="N535" s="101"/>
      <c r="O535" s="101"/>
      <c r="P535" s="101"/>
      <c r="Q535" s="93">
        <f t="shared" si="19"/>
        <v>28116.999999999767</v>
      </c>
      <c r="R535" s="94">
        <f t="shared" si="20"/>
        <v>267.76295112781952</v>
      </c>
    </row>
    <row r="536" spans="1:18" ht="24" customHeight="1" x14ac:dyDescent="0.55000000000000004">
      <c r="A536" s="100">
        <v>5</v>
      </c>
      <c r="B536" s="101" t="s">
        <v>58</v>
      </c>
      <c r="C536" s="101" t="s">
        <v>395</v>
      </c>
      <c r="D536" s="101" t="s">
        <v>121</v>
      </c>
      <c r="E536" s="101" t="s">
        <v>396</v>
      </c>
      <c r="F536" s="101" t="s">
        <v>178</v>
      </c>
      <c r="G536" s="101" t="s">
        <v>767</v>
      </c>
      <c r="H536" s="102">
        <v>4950</v>
      </c>
      <c r="I536" s="100">
        <v>4</v>
      </c>
      <c r="J536" s="103">
        <f>'เลย '!F88</f>
        <v>790927.26</v>
      </c>
      <c r="K536" s="104">
        <f>SUM('เลย '!AI88)</f>
        <v>611992.29</v>
      </c>
      <c r="L536" s="105">
        <f>'เลย '!AJ88</f>
        <v>1291293.31</v>
      </c>
      <c r="M536" s="105">
        <f>'เลย '!AK88</f>
        <v>1185665.1500000001</v>
      </c>
      <c r="N536" s="101"/>
      <c r="O536" s="101"/>
      <c r="P536" s="101"/>
      <c r="Q536" s="93">
        <f t="shared" si="19"/>
        <v>105628.15999999992</v>
      </c>
      <c r="R536" s="94">
        <f t="shared" si="20"/>
        <v>260.86733535353534</v>
      </c>
    </row>
    <row r="537" spans="1:18" ht="24" customHeight="1" x14ac:dyDescent="0.55000000000000004">
      <c r="A537" s="100">
        <v>6</v>
      </c>
      <c r="B537" s="101" t="s">
        <v>58</v>
      </c>
      <c r="C537" s="101" t="s">
        <v>395</v>
      </c>
      <c r="D537" s="101" t="s">
        <v>121</v>
      </c>
      <c r="E537" s="101" t="s">
        <v>396</v>
      </c>
      <c r="F537" s="101" t="s">
        <v>178</v>
      </c>
      <c r="G537" s="101" t="s">
        <v>768</v>
      </c>
      <c r="H537" s="102">
        <v>3876</v>
      </c>
      <c r="I537" s="100">
        <v>3</v>
      </c>
      <c r="J537" s="103">
        <f>'เลย '!F89</f>
        <v>370395.39</v>
      </c>
      <c r="K537" s="104">
        <f>SUM('เลย '!AI89)</f>
        <v>756727.13</v>
      </c>
      <c r="L537" s="105">
        <f>'เลย '!AJ89</f>
        <v>732767.16</v>
      </c>
      <c r="M537" s="105">
        <f>'เลย '!AK89</f>
        <v>916985.73</v>
      </c>
      <c r="N537" s="101"/>
      <c r="O537" s="101"/>
      <c r="P537" s="101"/>
      <c r="Q537" s="93">
        <f t="shared" si="19"/>
        <v>-184218.56999999995</v>
      </c>
      <c r="R537" s="94">
        <f t="shared" si="20"/>
        <v>189.05241486068113</v>
      </c>
    </row>
    <row r="538" spans="1:18" ht="24" customHeight="1" x14ac:dyDescent="0.55000000000000004">
      <c r="A538" s="100">
        <v>7</v>
      </c>
      <c r="B538" s="101" t="s">
        <v>58</v>
      </c>
      <c r="C538" s="101" t="s">
        <v>395</v>
      </c>
      <c r="D538" s="101" t="s">
        <v>121</v>
      </c>
      <c r="E538" s="101" t="s">
        <v>396</v>
      </c>
      <c r="F538" s="101" t="s">
        <v>178</v>
      </c>
      <c r="G538" s="101" t="s">
        <v>769</v>
      </c>
      <c r="H538" s="102">
        <v>1854</v>
      </c>
      <c r="I538" s="100">
        <v>2</v>
      </c>
      <c r="J538" s="103">
        <f>'เลย '!F90</f>
        <v>269851.84000000003</v>
      </c>
      <c r="K538" s="104">
        <f>SUM('เลย '!AI90)</f>
        <v>24405.700000000012</v>
      </c>
      <c r="L538" s="105">
        <f>'เลย '!AJ90</f>
        <v>490403.06</v>
      </c>
      <c r="M538" s="105">
        <f>'เลย '!AK90</f>
        <v>567323.34000000008</v>
      </c>
      <c r="N538" s="101"/>
      <c r="O538" s="101"/>
      <c r="P538" s="101"/>
      <c r="Q538" s="93">
        <f t="shared" si="19"/>
        <v>-76920.280000000086</v>
      </c>
      <c r="R538" s="94">
        <f t="shared" si="20"/>
        <v>264.51081984897519</v>
      </c>
    </row>
    <row r="539" spans="1:18" ht="24" customHeight="1" x14ac:dyDescent="0.55000000000000004">
      <c r="A539" s="100">
        <v>8</v>
      </c>
      <c r="B539" s="101" t="s">
        <v>58</v>
      </c>
      <c r="C539" s="101" t="s">
        <v>395</v>
      </c>
      <c r="D539" s="101" t="s">
        <v>121</v>
      </c>
      <c r="E539" s="101" t="s">
        <v>396</v>
      </c>
      <c r="F539" s="101" t="s">
        <v>178</v>
      </c>
      <c r="G539" s="101" t="s">
        <v>770</v>
      </c>
      <c r="H539" s="102">
        <v>6037</v>
      </c>
      <c r="I539" s="100">
        <v>5</v>
      </c>
      <c r="J539" s="103">
        <f>'เลย '!F91</f>
        <v>343049.84</v>
      </c>
      <c r="K539" s="104">
        <f>SUM('เลย '!AI91)</f>
        <v>527803.20000000007</v>
      </c>
      <c r="L539" s="105">
        <f>'เลย '!AJ91</f>
        <v>1643683.4</v>
      </c>
      <c r="M539" s="105">
        <f>'เลย '!AK91</f>
        <v>1542911.98</v>
      </c>
      <c r="N539" s="101"/>
      <c r="O539" s="101"/>
      <c r="P539" s="101"/>
      <c r="Q539" s="93">
        <f t="shared" si="19"/>
        <v>100771.41999999993</v>
      </c>
      <c r="R539" s="94">
        <f t="shared" si="20"/>
        <v>272.26824581745899</v>
      </c>
    </row>
    <row r="540" spans="1:18" ht="24" customHeight="1" x14ac:dyDescent="0.55000000000000004">
      <c r="A540" s="100">
        <v>9</v>
      </c>
      <c r="B540" s="101" t="s">
        <v>58</v>
      </c>
      <c r="C540" s="101" t="s">
        <v>395</v>
      </c>
      <c r="D540" s="101" t="s">
        <v>121</v>
      </c>
      <c r="E540" s="101" t="s">
        <v>396</v>
      </c>
      <c r="F540" s="101" t="s">
        <v>178</v>
      </c>
      <c r="G540" s="101" t="s">
        <v>771</v>
      </c>
      <c r="H540" s="102">
        <v>1678</v>
      </c>
      <c r="I540" s="100">
        <v>2</v>
      </c>
      <c r="J540" s="103">
        <f>'เลย '!F92</f>
        <v>443847.22</v>
      </c>
      <c r="K540" s="104">
        <f>SUM('เลย '!AI92)</f>
        <v>263359.55999999994</v>
      </c>
      <c r="L540" s="105">
        <f>'เลย '!AJ92</f>
        <v>1428644.8199999998</v>
      </c>
      <c r="M540" s="105">
        <f>'เลย '!AK92</f>
        <v>1094076.47</v>
      </c>
      <c r="N540" s="101"/>
      <c r="O540" s="101"/>
      <c r="P540" s="101"/>
      <c r="Q540" s="93">
        <f t="shared" si="19"/>
        <v>334568.34999999986</v>
      </c>
      <c r="R540" s="94">
        <f t="shared" si="20"/>
        <v>851.39738974970192</v>
      </c>
    </row>
    <row r="541" spans="1:18" ht="24" customHeight="1" x14ac:dyDescent="0.55000000000000004">
      <c r="A541" s="100">
        <v>10</v>
      </c>
      <c r="B541" s="101" t="s">
        <v>58</v>
      </c>
      <c r="C541" s="101" t="s">
        <v>395</v>
      </c>
      <c r="D541" s="101" t="s">
        <v>121</v>
      </c>
      <c r="E541" s="101" t="s">
        <v>396</v>
      </c>
      <c r="F541" s="101" t="s">
        <v>178</v>
      </c>
      <c r="G541" s="101" t="s">
        <v>772</v>
      </c>
      <c r="H541" s="102">
        <v>3501</v>
      </c>
      <c r="I541" s="100">
        <v>3</v>
      </c>
      <c r="J541" s="103">
        <f>'เลย '!F93</f>
        <v>562521.22</v>
      </c>
      <c r="K541" s="104">
        <f>SUM('เลย '!AI93)</f>
        <v>368996.66999999993</v>
      </c>
      <c r="L541" s="105">
        <f>'เลย '!AJ93</f>
        <v>319135.64</v>
      </c>
      <c r="M541" s="105">
        <f>'เลย '!AK93</f>
        <v>500468.75</v>
      </c>
      <c r="N541" s="101"/>
      <c r="O541" s="101"/>
      <c r="P541" s="101"/>
      <c r="Q541" s="93">
        <f t="shared" si="19"/>
        <v>-181333.11</v>
      </c>
      <c r="R541" s="94">
        <f t="shared" si="20"/>
        <v>91.155566980862616</v>
      </c>
    </row>
    <row r="542" spans="1:18" ht="24" customHeight="1" x14ac:dyDescent="0.55000000000000004">
      <c r="A542" s="100">
        <v>11</v>
      </c>
      <c r="B542" s="101" t="s">
        <v>58</v>
      </c>
      <c r="C542" s="101" t="s">
        <v>395</v>
      </c>
      <c r="D542" s="101" t="s">
        <v>121</v>
      </c>
      <c r="E542" s="101" t="s">
        <v>396</v>
      </c>
      <c r="F542" s="101" t="s">
        <v>178</v>
      </c>
      <c r="G542" s="101" t="s">
        <v>773</v>
      </c>
      <c r="H542" s="102">
        <v>3131</v>
      </c>
      <c r="I542" s="100">
        <v>3</v>
      </c>
      <c r="J542" s="103">
        <f>'เลย '!F94</f>
        <v>530167.21</v>
      </c>
      <c r="K542" s="104">
        <f>SUM('เลย '!AI94)</f>
        <v>492434.77999999991</v>
      </c>
      <c r="L542" s="105">
        <f>'เลย '!AJ94</f>
        <v>1008965.4</v>
      </c>
      <c r="M542" s="105">
        <f>'เลย '!AK94</f>
        <v>1083226.1200000001</v>
      </c>
      <c r="N542" s="101"/>
      <c r="O542" s="101"/>
      <c r="P542" s="101"/>
      <c r="Q542" s="93">
        <f t="shared" si="19"/>
        <v>-74260.720000000088</v>
      </c>
      <c r="R542" s="94">
        <f t="shared" si="20"/>
        <v>322.25020760140529</v>
      </c>
    </row>
    <row r="543" spans="1:18" ht="24" customHeight="1" x14ac:dyDescent="0.55000000000000004">
      <c r="A543" s="100">
        <v>12</v>
      </c>
      <c r="B543" s="101" t="s">
        <v>58</v>
      </c>
      <c r="C543" s="101" t="s">
        <v>395</v>
      </c>
      <c r="D543" s="101" t="s">
        <v>121</v>
      </c>
      <c r="E543" s="101" t="s">
        <v>396</v>
      </c>
      <c r="F543" s="101" t="s">
        <v>178</v>
      </c>
      <c r="G543" s="101" t="s">
        <v>774</v>
      </c>
      <c r="H543" s="102">
        <v>3078</v>
      </c>
      <c r="I543" s="100">
        <v>3</v>
      </c>
      <c r="J543" s="103">
        <f>'เลย '!F95</f>
        <v>367739.93</v>
      </c>
      <c r="K543" s="104">
        <f>SUM('เลย '!AI95)</f>
        <v>381123.33999999997</v>
      </c>
      <c r="L543" s="105">
        <f>'เลย '!AJ95</f>
        <v>651180.93999999994</v>
      </c>
      <c r="M543" s="105">
        <f>'เลย '!AK95</f>
        <v>748309.83000000007</v>
      </c>
      <c r="N543" s="101"/>
      <c r="O543" s="101"/>
      <c r="P543" s="101"/>
      <c r="Q543" s="93">
        <f t="shared" si="19"/>
        <v>-97128.89000000013</v>
      </c>
      <c r="R543" s="94">
        <f t="shared" si="20"/>
        <v>211.55975958414552</v>
      </c>
    </row>
    <row r="544" spans="1:18" ht="24" customHeight="1" x14ac:dyDescent="0.55000000000000004">
      <c r="A544" s="100">
        <v>13</v>
      </c>
      <c r="B544" s="101" t="s">
        <v>58</v>
      </c>
      <c r="C544" s="101" t="s">
        <v>395</v>
      </c>
      <c r="D544" s="101" t="s">
        <v>121</v>
      </c>
      <c r="E544" s="101" t="s">
        <v>396</v>
      </c>
      <c r="F544" s="101" t="s">
        <v>178</v>
      </c>
      <c r="G544" s="101" t="s">
        <v>775</v>
      </c>
      <c r="H544" s="102">
        <v>4356</v>
      </c>
      <c r="I544" s="100">
        <v>3</v>
      </c>
      <c r="J544" s="103">
        <f>'เลย '!F96</f>
        <v>818900.72</v>
      </c>
      <c r="K544" s="104">
        <f>SUM('เลย '!AI96)</f>
        <v>837267.94</v>
      </c>
      <c r="L544" s="105">
        <f>'เลย '!AJ96</f>
        <v>709281.75</v>
      </c>
      <c r="M544" s="105">
        <f>'เลย '!AK96</f>
        <v>498477.5</v>
      </c>
      <c r="N544" s="101"/>
      <c r="O544" s="101"/>
      <c r="P544" s="101"/>
      <c r="Q544" s="93">
        <f t="shared" si="19"/>
        <v>210804.25</v>
      </c>
      <c r="R544" s="94">
        <f t="shared" si="20"/>
        <v>162.82868457300276</v>
      </c>
    </row>
    <row r="545" spans="1:18" ht="24" customHeight="1" x14ac:dyDescent="0.55000000000000004">
      <c r="A545" s="100">
        <v>14</v>
      </c>
      <c r="B545" s="101" t="s">
        <v>58</v>
      </c>
      <c r="C545" s="101" t="s">
        <v>395</v>
      </c>
      <c r="D545" s="101" t="s">
        <v>121</v>
      </c>
      <c r="E545" s="101" t="s">
        <v>396</v>
      </c>
      <c r="F545" s="101" t="s">
        <v>178</v>
      </c>
      <c r="G545" s="101" t="s">
        <v>776</v>
      </c>
      <c r="H545" s="102">
        <v>5580</v>
      </c>
      <c r="I545" s="100">
        <v>4</v>
      </c>
      <c r="J545" s="103">
        <f>'เลย '!F97</f>
        <v>346159.86</v>
      </c>
      <c r="K545" s="104">
        <f>SUM('เลย '!AI97)</f>
        <v>549265.6</v>
      </c>
      <c r="L545" s="105">
        <f>'เลย '!AJ97</f>
        <v>396702</v>
      </c>
      <c r="M545" s="105">
        <f>'เลย '!AK97</f>
        <v>659024.79</v>
      </c>
      <c r="N545" s="101"/>
      <c r="O545" s="101"/>
      <c r="P545" s="101"/>
      <c r="Q545" s="93">
        <f t="shared" si="19"/>
        <v>-262322.79000000004</v>
      </c>
      <c r="R545" s="94">
        <f t="shared" si="20"/>
        <v>71.093548387096774</v>
      </c>
    </row>
    <row r="546" spans="1:18" ht="24" customHeight="1" x14ac:dyDescent="0.55000000000000004">
      <c r="A546" s="100">
        <v>15</v>
      </c>
      <c r="B546" s="101" t="s">
        <v>58</v>
      </c>
      <c r="C546" s="101" t="s">
        <v>395</v>
      </c>
      <c r="D546" s="101" t="s">
        <v>121</v>
      </c>
      <c r="E546" s="101" t="s">
        <v>396</v>
      </c>
      <c r="F546" s="101" t="s">
        <v>178</v>
      </c>
      <c r="G546" s="101" t="s">
        <v>777</v>
      </c>
      <c r="H546" s="102">
        <v>4092</v>
      </c>
      <c r="I546" s="100">
        <v>3</v>
      </c>
      <c r="J546" s="103">
        <f>'เลย '!F98</f>
        <v>439939.4</v>
      </c>
      <c r="K546" s="104">
        <f>SUM('เลย '!AI98)</f>
        <v>576261.42000000004</v>
      </c>
      <c r="L546" s="105">
        <f>'เลย '!AJ98</f>
        <v>1201924.79</v>
      </c>
      <c r="M546" s="105">
        <f>'เลย '!AK98</f>
        <v>1185777.75</v>
      </c>
      <c r="N546" s="101"/>
      <c r="O546" s="101"/>
      <c r="P546" s="101"/>
      <c r="Q546" s="93">
        <f t="shared" si="19"/>
        <v>16147.040000000037</v>
      </c>
      <c r="R546" s="94">
        <f t="shared" si="20"/>
        <v>293.72551075268819</v>
      </c>
    </row>
    <row r="547" spans="1:18" ht="24" customHeight="1" x14ac:dyDescent="0.55000000000000004">
      <c r="A547" s="100">
        <v>16</v>
      </c>
      <c r="B547" s="101" t="s">
        <v>58</v>
      </c>
      <c r="C547" s="101" t="s">
        <v>395</v>
      </c>
      <c r="D547" s="101" t="s">
        <v>121</v>
      </c>
      <c r="E547" s="101" t="s">
        <v>396</v>
      </c>
      <c r="F547" s="101" t="s">
        <v>178</v>
      </c>
      <c r="G547" s="101" t="s">
        <v>778</v>
      </c>
      <c r="H547" s="102">
        <v>5915</v>
      </c>
      <c r="I547" s="100">
        <v>4</v>
      </c>
      <c r="J547" s="103">
        <f>'เลย '!F99</f>
        <v>1503095.46</v>
      </c>
      <c r="K547" s="104">
        <f>SUM('เลย '!AI99)</f>
        <v>1562167.7</v>
      </c>
      <c r="L547" s="105">
        <f>'เลย '!AJ99</f>
        <v>2161106.34</v>
      </c>
      <c r="M547" s="105">
        <f>'เลย '!AK99</f>
        <v>2303069.83</v>
      </c>
      <c r="N547" s="101"/>
      <c r="O547" s="101"/>
      <c r="P547" s="101"/>
      <c r="Q547" s="93">
        <f t="shared" si="19"/>
        <v>-141963.49000000022</v>
      </c>
      <c r="R547" s="94">
        <f t="shared" si="20"/>
        <v>365.36032797971257</v>
      </c>
    </row>
    <row r="548" spans="1:18" ht="24" customHeight="1" x14ac:dyDescent="0.55000000000000004">
      <c r="A548" s="100">
        <v>17</v>
      </c>
      <c r="B548" s="101" t="s">
        <v>58</v>
      </c>
      <c r="C548" s="101" t="s">
        <v>395</v>
      </c>
      <c r="D548" s="101" t="s">
        <v>121</v>
      </c>
      <c r="E548" s="101" t="s">
        <v>396</v>
      </c>
      <c r="F548" s="101" t="s">
        <v>178</v>
      </c>
      <c r="G548" s="101" t="s">
        <v>779</v>
      </c>
      <c r="H548" s="102">
        <v>3232</v>
      </c>
      <c r="I548" s="100">
        <v>3</v>
      </c>
      <c r="J548" s="103">
        <f>'เลย '!F100</f>
        <v>249131.48</v>
      </c>
      <c r="K548" s="104">
        <f>SUM('เลย '!AI100)</f>
        <v>207468.95</v>
      </c>
      <c r="L548" s="105">
        <f>'เลย '!AJ100</f>
        <v>291507.37</v>
      </c>
      <c r="M548" s="105">
        <f>'เลย '!AK100</f>
        <v>538539.26</v>
      </c>
      <c r="N548" s="101"/>
      <c r="O548" s="101"/>
      <c r="P548" s="101"/>
      <c r="Q548" s="93">
        <f t="shared" si="19"/>
        <v>-247031.89</v>
      </c>
      <c r="R548" s="94">
        <f t="shared" si="20"/>
        <v>90.194112004950497</v>
      </c>
    </row>
    <row r="549" spans="1:18" ht="24" customHeight="1" x14ac:dyDescent="0.55000000000000004">
      <c r="A549" s="100">
        <v>18</v>
      </c>
      <c r="B549" s="101" t="s">
        <v>58</v>
      </c>
      <c r="C549" s="101" t="s">
        <v>395</v>
      </c>
      <c r="D549" s="101" t="s">
        <v>121</v>
      </c>
      <c r="E549" s="101" t="s">
        <v>396</v>
      </c>
      <c r="F549" s="101" t="s">
        <v>178</v>
      </c>
      <c r="G549" s="101" t="s">
        <v>780</v>
      </c>
      <c r="H549" s="102">
        <v>4642</v>
      </c>
      <c r="I549" s="100">
        <v>4</v>
      </c>
      <c r="J549" s="103">
        <f>'เลย '!F101</f>
        <v>103300.96</v>
      </c>
      <c r="K549" s="104">
        <f>SUM('เลย '!AI101)</f>
        <v>143713.45000000001</v>
      </c>
      <c r="L549" s="105">
        <f>'เลย '!AJ101</f>
        <v>1284521.71</v>
      </c>
      <c r="M549" s="105">
        <f>'เลย '!AK101</f>
        <v>1621306.62</v>
      </c>
      <c r="N549" s="101"/>
      <c r="O549" s="101"/>
      <c r="P549" s="101"/>
      <c r="Q549" s="93">
        <f t="shared" si="19"/>
        <v>-336784.91000000015</v>
      </c>
      <c r="R549" s="94">
        <f t="shared" si="20"/>
        <v>276.71730073244288</v>
      </c>
    </row>
    <row r="550" spans="1:18" s="112" customFormat="1" ht="24" customHeight="1" x14ac:dyDescent="0.55000000000000004">
      <c r="A550" s="106">
        <v>9</v>
      </c>
      <c r="B550" s="107" t="s">
        <v>58</v>
      </c>
      <c r="C550" s="107"/>
      <c r="D550" s="107"/>
      <c r="E550" s="107" t="s">
        <v>75</v>
      </c>
      <c r="F550" s="107"/>
      <c r="G550" s="107" t="s">
        <v>398</v>
      </c>
      <c r="H550" s="113">
        <f>SUM(H532:H549)</f>
        <v>74219</v>
      </c>
      <c r="I550" s="106"/>
      <c r="J550" s="109">
        <f>SUM(J532:J549)</f>
        <v>9742988.7700000014</v>
      </c>
      <c r="K550" s="109">
        <f>SUM(K532:K549)</f>
        <v>10303847.739999996</v>
      </c>
      <c r="L550" s="109">
        <f>SUM(L532:L549)</f>
        <v>17743778.189999998</v>
      </c>
      <c r="M550" s="109">
        <f>SUM(M532:M549)</f>
        <v>18470087.810000002</v>
      </c>
      <c r="N550" s="107">
        <v>17</v>
      </c>
      <c r="O550" s="107">
        <v>17</v>
      </c>
      <c r="P550" s="107">
        <f>N550-O550</f>
        <v>0</v>
      </c>
      <c r="Q550" s="110">
        <f t="shared" si="19"/>
        <v>-726309.62000000477</v>
      </c>
      <c r="R550" s="111">
        <f>L550/H550</f>
        <v>239.07325873428633</v>
      </c>
    </row>
    <row r="551" spans="1:18" ht="24" customHeight="1" x14ac:dyDescent="0.55000000000000004">
      <c r="A551" s="100">
        <v>1</v>
      </c>
      <c r="B551" s="101" t="s">
        <v>58</v>
      </c>
      <c r="C551" s="101" t="s">
        <v>399</v>
      </c>
      <c r="D551" s="101" t="s">
        <v>126</v>
      </c>
      <c r="E551" s="101" t="s">
        <v>400</v>
      </c>
      <c r="F551" s="101" t="s">
        <v>208</v>
      </c>
      <c r="G551" s="101" t="s">
        <v>401</v>
      </c>
      <c r="H551" s="102"/>
      <c r="I551" s="100"/>
      <c r="J551" s="103"/>
      <c r="K551" s="104"/>
      <c r="L551" s="105"/>
      <c r="M551" s="105"/>
      <c r="N551" s="101"/>
      <c r="O551" s="101"/>
      <c r="P551" s="101"/>
    </row>
    <row r="552" spans="1:18" ht="24" customHeight="1" x14ac:dyDescent="0.55000000000000004">
      <c r="A552" s="100">
        <v>2</v>
      </c>
      <c r="B552" s="101" t="s">
        <v>58</v>
      </c>
      <c r="C552" s="101" t="s">
        <v>399</v>
      </c>
      <c r="D552" s="101" t="s">
        <v>126</v>
      </c>
      <c r="E552" s="101" t="s">
        <v>400</v>
      </c>
      <c r="F552" s="101" t="s">
        <v>178</v>
      </c>
      <c r="G552" s="101" t="s">
        <v>781</v>
      </c>
      <c r="H552" s="102">
        <v>2514</v>
      </c>
      <c r="I552" s="100">
        <v>2</v>
      </c>
      <c r="J552" s="103">
        <f>'เลย '!F102</f>
        <v>382819.13</v>
      </c>
      <c r="K552" s="104">
        <f>SUM('เลย '!AI102)</f>
        <v>330344.66000000003</v>
      </c>
      <c r="L552" s="105">
        <f>'เลย '!AJ102</f>
        <v>932005.87</v>
      </c>
      <c r="M552" s="105">
        <f>'เลย '!AK102</f>
        <v>884358.33</v>
      </c>
      <c r="N552" s="101"/>
      <c r="O552" s="101"/>
      <c r="P552" s="101"/>
      <c r="Q552" s="93">
        <f t="shared" si="19"/>
        <v>47647.540000000037</v>
      </c>
      <c r="R552" s="94">
        <f t="shared" si="20"/>
        <v>370.72628082736674</v>
      </c>
    </row>
    <row r="553" spans="1:18" ht="24" customHeight="1" x14ac:dyDescent="0.55000000000000004">
      <c r="A553" s="100">
        <v>3</v>
      </c>
      <c r="B553" s="101" t="s">
        <v>58</v>
      </c>
      <c r="C553" s="101" t="s">
        <v>399</v>
      </c>
      <c r="D553" s="101" t="s">
        <v>126</v>
      </c>
      <c r="E553" s="101" t="s">
        <v>400</v>
      </c>
      <c r="F553" s="101" t="s">
        <v>178</v>
      </c>
      <c r="G553" s="101" t="s">
        <v>782</v>
      </c>
      <c r="H553" s="102">
        <v>5396</v>
      </c>
      <c r="I553" s="100">
        <v>4</v>
      </c>
      <c r="J553" s="103">
        <f>'เลย '!F103</f>
        <v>219164.12</v>
      </c>
      <c r="K553" s="104">
        <f>SUM('เลย '!AI103)</f>
        <v>290210.93</v>
      </c>
      <c r="L553" s="105">
        <f>'เลย '!AJ103</f>
        <v>299925.03000000003</v>
      </c>
      <c r="M553" s="105">
        <f>'เลย '!AK103</f>
        <v>375712.33</v>
      </c>
      <c r="N553" s="101"/>
      <c r="O553" s="101"/>
      <c r="P553" s="101"/>
      <c r="Q553" s="93">
        <f t="shared" si="19"/>
        <v>-75787.299999999988</v>
      </c>
      <c r="R553" s="94">
        <f t="shared" si="20"/>
        <v>55.582844699777617</v>
      </c>
    </row>
    <row r="554" spans="1:18" ht="24" customHeight="1" x14ac:dyDescent="0.55000000000000004">
      <c r="A554" s="100">
        <v>4</v>
      </c>
      <c r="B554" s="101" t="s">
        <v>58</v>
      </c>
      <c r="C554" s="101" t="s">
        <v>399</v>
      </c>
      <c r="D554" s="101" t="s">
        <v>126</v>
      </c>
      <c r="E554" s="101" t="s">
        <v>400</v>
      </c>
      <c r="F554" s="101" t="s">
        <v>178</v>
      </c>
      <c r="G554" s="101" t="s">
        <v>783</v>
      </c>
      <c r="H554" s="102">
        <v>2862</v>
      </c>
      <c r="I554" s="100">
        <v>2</v>
      </c>
      <c r="J554" s="103">
        <f>'เลย '!F104</f>
        <v>222864.56</v>
      </c>
      <c r="K554" s="104">
        <f>SUM('เลย '!AI104)</f>
        <v>232016.97000000003</v>
      </c>
      <c r="L554" s="105">
        <f>'เลย '!AJ104</f>
        <v>1102827.75</v>
      </c>
      <c r="M554" s="105">
        <f>'เลย '!AK104</f>
        <v>956310.2</v>
      </c>
      <c r="N554" s="101"/>
      <c r="O554" s="101"/>
      <c r="P554" s="101"/>
      <c r="Q554" s="93">
        <f t="shared" si="19"/>
        <v>146517.55000000005</v>
      </c>
      <c r="R554" s="94">
        <f t="shared" si="20"/>
        <v>385.33464360587004</v>
      </c>
    </row>
    <row r="555" spans="1:18" ht="24" customHeight="1" x14ac:dyDescent="0.55000000000000004">
      <c r="A555" s="100">
        <v>5</v>
      </c>
      <c r="B555" s="101" t="s">
        <v>58</v>
      </c>
      <c r="C555" s="101" t="s">
        <v>399</v>
      </c>
      <c r="D555" s="101" t="s">
        <v>126</v>
      </c>
      <c r="E555" s="101" t="s">
        <v>400</v>
      </c>
      <c r="F555" s="101" t="s">
        <v>178</v>
      </c>
      <c r="G555" s="101" t="s">
        <v>784</v>
      </c>
      <c r="H555" s="102">
        <v>3194</v>
      </c>
      <c r="I555" s="100">
        <v>3</v>
      </c>
      <c r="J555" s="103">
        <f>'เลย '!F105</f>
        <v>446294.29</v>
      </c>
      <c r="K555" s="248">
        <f>SUM('เลย '!AI105)</f>
        <v>473670.36</v>
      </c>
      <c r="L555" s="105">
        <f>'เลย '!AJ105</f>
        <v>916798.15999999992</v>
      </c>
      <c r="M555" s="105">
        <f>'เลย '!AK105</f>
        <v>847198.65</v>
      </c>
      <c r="N555" s="101"/>
      <c r="O555" s="101"/>
      <c r="P555" s="101"/>
      <c r="Q555" s="93">
        <f t="shared" si="19"/>
        <v>69599.509999999893</v>
      </c>
      <c r="R555" s="94">
        <f t="shared" si="20"/>
        <v>287.03762053850966</v>
      </c>
    </row>
    <row r="556" spans="1:18" ht="24" customHeight="1" x14ac:dyDescent="0.55000000000000004">
      <c r="A556" s="100">
        <v>6</v>
      </c>
      <c r="B556" s="101" t="s">
        <v>58</v>
      </c>
      <c r="C556" s="101" t="s">
        <v>399</v>
      </c>
      <c r="D556" s="101" t="s">
        <v>126</v>
      </c>
      <c r="E556" s="101" t="s">
        <v>400</v>
      </c>
      <c r="F556" s="101" t="s">
        <v>178</v>
      </c>
      <c r="G556" s="101" t="s">
        <v>785</v>
      </c>
      <c r="H556" s="102">
        <v>4181</v>
      </c>
      <c r="I556" s="100">
        <v>3</v>
      </c>
      <c r="J556" s="103">
        <f>'เลย '!F106</f>
        <v>326152.65999999997</v>
      </c>
      <c r="K556" s="104">
        <f>SUM('เลย '!AI106)</f>
        <v>303751.68999999994</v>
      </c>
      <c r="L556" s="105">
        <f>'เลย '!AJ106</f>
        <v>555611.92999999993</v>
      </c>
      <c r="M556" s="105">
        <f>'เลย '!AK106</f>
        <v>606099.57999999996</v>
      </c>
      <c r="N556" s="101"/>
      <c r="O556" s="101"/>
      <c r="P556" s="101"/>
      <c r="Q556" s="93">
        <f t="shared" si="19"/>
        <v>-50487.650000000023</v>
      </c>
      <c r="R556" s="94">
        <f t="shared" si="20"/>
        <v>132.8897225544128</v>
      </c>
    </row>
    <row r="557" spans="1:18" s="112" customFormat="1" ht="24" customHeight="1" x14ac:dyDescent="0.55000000000000004">
      <c r="A557" s="106">
        <v>10</v>
      </c>
      <c r="B557" s="107" t="s">
        <v>58</v>
      </c>
      <c r="C557" s="107"/>
      <c r="D557" s="107"/>
      <c r="E557" s="107" t="s">
        <v>75</v>
      </c>
      <c r="F557" s="107"/>
      <c r="G557" s="107" t="s">
        <v>402</v>
      </c>
      <c r="H557" s="113">
        <f>SUM(H551:H556)</f>
        <v>18147</v>
      </c>
      <c r="I557" s="106"/>
      <c r="J557" s="109">
        <f>SUM(J551:J556)</f>
        <v>1597294.76</v>
      </c>
      <c r="K557" s="109">
        <f>SUM(K551:K556)</f>
        <v>1629994.6099999999</v>
      </c>
      <c r="L557" s="109">
        <f>SUM(L551:L556)</f>
        <v>3807168.7399999993</v>
      </c>
      <c r="M557" s="109">
        <f>SUM(M551:M556)</f>
        <v>3669679.09</v>
      </c>
      <c r="N557" s="107">
        <v>5</v>
      </c>
      <c r="O557" s="107">
        <v>5</v>
      </c>
      <c r="P557" s="107">
        <f>N557-O557</f>
        <v>0</v>
      </c>
      <c r="Q557" s="110">
        <f t="shared" si="19"/>
        <v>137489.64999999944</v>
      </c>
      <c r="R557" s="111">
        <f>L557/H557</f>
        <v>209.79604011682369</v>
      </c>
    </row>
    <row r="558" spans="1:18" ht="24" customHeight="1" x14ac:dyDescent="0.55000000000000004">
      <c r="A558" s="100">
        <v>1</v>
      </c>
      <c r="B558" s="101" t="s">
        <v>58</v>
      </c>
      <c r="C558" s="101" t="s">
        <v>403</v>
      </c>
      <c r="D558" s="101" t="s">
        <v>131</v>
      </c>
      <c r="E558" s="101" t="s">
        <v>404</v>
      </c>
      <c r="F558" s="101" t="s">
        <v>208</v>
      </c>
      <c r="G558" s="101" t="s">
        <v>405</v>
      </c>
      <c r="H558" s="102"/>
      <c r="I558" s="100"/>
      <c r="J558" s="103"/>
      <c r="K558" s="104"/>
      <c r="L558" s="105"/>
      <c r="M558" s="105"/>
      <c r="N558" s="101"/>
      <c r="O558" s="101"/>
      <c r="P558" s="101"/>
    </row>
    <row r="559" spans="1:18" ht="24" customHeight="1" x14ac:dyDescent="0.55000000000000004">
      <c r="A559" s="100">
        <v>2</v>
      </c>
      <c r="B559" s="101" t="s">
        <v>58</v>
      </c>
      <c r="C559" s="101" t="s">
        <v>403</v>
      </c>
      <c r="D559" s="101" t="s">
        <v>131</v>
      </c>
      <c r="E559" s="101" t="s">
        <v>404</v>
      </c>
      <c r="F559" s="101" t="s">
        <v>178</v>
      </c>
      <c r="G559" s="101" t="s">
        <v>786</v>
      </c>
      <c r="H559" s="102">
        <v>4592</v>
      </c>
      <c r="I559" s="100">
        <v>4</v>
      </c>
      <c r="J559" s="103">
        <f>'เลย '!F107</f>
        <v>1136217.1599999999</v>
      </c>
      <c r="K559" s="104">
        <f>SUM('เลย '!AI107)</f>
        <v>1180890.73</v>
      </c>
      <c r="L559" s="105">
        <f>'เลย '!AJ107</f>
        <v>2079140.05</v>
      </c>
      <c r="M559" s="105">
        <f>'เลย '!AK107</f>
        <v>1514189.32</v>
      </c>
      <c r="N559" s="101"/>
      <c r="O559" s="101"/>
      <c r="P559" s="101"/>
      <c r="Q559" s="93">
        <f t="shared" si="19"/>
        <v>564950.73</v>
      </c>
      <c r="R559" s="94">
        <f t="shared" si="20"/>
        <v>452.77440113240419</v>
      </c>
    </row>
    <row r="560" spans="1:18" ht="24" customHeight="1" x14ac:dyDescent="0.55000000000000004">
      <c r="A560" s="100">
        <v>3</v>
      </c>
      <c r="B560" s="101" t="s">
        <v>58</v>
      </c>
      <c r="C560" s="101" t="s">
        <v>403</v>
      </c>
      <c r="D560" s="101" t="s">
        <v>131</v>
      </c>
      <c r="E560" s="101" t="s">
        <v>404</v>
      </c>
      <c r="F560" s="101" t="s">
        <v>178</v>
      </c>
      <c r="G560" s="101" t="s">
        <v>787</v>
      </c>
      <c r="H560" s="102">
        <v>1410</v>
      </c>
      <c r="I560" s="100">
        <v>1</v>
      </c>
      <c r="J560" s="103">
        <f>'เลย '!F108</f>
        <v>367030.04</v>
      </c>
      <c r="K560" s="104">
        <f>SUM('เลย '!AI108)</f>
        <v>395654.36</v>
      </c>
      <c r="L560" s="105">
        <f>'เลย '!AJ108</f>
        <v>1102452.05</v>
      </c>
      <c r="M560" s="105">
        <f>'เลย '!AK108</f>
        <v>1006133.91</v>
      </c>
      <c r="N560" s="101"/>
      <c r="O560" s="101"/>
      <c r="P560" s="101"/>
      <c r="Q560" s="93">
        <f t="shared" si="19"/>
        <v>96318.140000000014</v>
      </c>
      <c r="R560" s="94">
        <f>L560/H560</f>
        <v>781.8808865248227</v>
      </c>
    </row>
    <row r="561" spans="1:18" ht="24" customHeight="1" x14ac:dyDescent="0.55000000000000004">
      <c r="A561" s="100">
        <v>4</v>
      </c>
      <c r="B561" s="101" t="s">
        <v>58</v>
      </c>
      <c r="C561" s="101" t="s">
        <v>403</v>
      </c>
      <c r="D561" s="101" t="s">
        <v>131</v>
      </c>
      <c r="E561" s="101" t="s">
        <v>404</v>
      </c>
      <c r="F561" s="101" t="s">
        <v>178</v>
      </c>
      <c r="G561" s="101" t="s">
        <v>788</v>
      </c>
      <c r="H561" s="102">
        <v>4166</v>
      </c>
      <c r="I561" s="100">
        <v>3</v>
      </c>
      <c r="J561" s="103">
        <f>'เลย '!F109</f>
        <v>787099.76</v>
      </c>
      <c r="K561" s="104">
        <f>SUM('เลย '!AI109)</f>
        <v>804421.55</v>
      </c>
      <c r="L561" s="105">
        <f>'เลย '!AJ109</f>
        <v>1426105.81</v>
      </c>
      <c r="M561" s="105">
        <f>'เลย '!AK109</f>
        <v>1412731.91</v>
      </c>
      <c r="N561" s="101"/>
      <c r="O561" s="101"/>
      <c r="P561" s="101"/>
      <c r="Q561" s="93">
        <f t="shared" si="19"/>
        <v>13373.90000000014</v>
      </c>
      <c r="R561" s="94">
        <f t="shared" si="20"/>
        <v>342.32016562650023</v>
      </c>
    </row>
    <row r="562" spans="1:18" ht="24" customHeight="1" x14ac:dyDescent="0.55000000000000004">
      <c r="A562" s="100">
        <v>5</v>
      </c>
      <c r="B562" s="101" t="s">
        <v>58</v>
      </c>
      <c r="C562" s="101" t="s">
        <v>403</v>
      </c>
      <c r="D562" s="101" t="s">
        <v>131</v>
      </c>
      <c r="E562" s="101" t="s">
        <v>404</v>
      </c>
      <c r="F562" s="101" t="s">
        <v>178</v>
      </c>
      <c r="G562" s="101" t="s">
        <v>789</v>
      </c>
      <c r="H562" s="102">
        <v>3743</v>
      </c>
      <c r="I562" s="100">
        <v>3</v>
      </c>
      <c r="J562" s="103">
        <f>'เลย '!F110</f>
        <v>1171368.06</v>
      </c>
      <c r="K562" s="104">
        <f>SUM('เลย '!AI110)</f>
        <v>1177154.3800000001</v>
      </c>
      <c r="L562" s="105">
        <f>'เลย '!AJ110</f>
        <v>1576453.16</v>
      </c>
      <c r="M562" s="105">
        <f>'เลย '!AK110</f>
        <v>913536.97</v>
      </c>
      <c r="N562" s="101"/>
      <c r="O562" s="101"/>
      <c r="P562" s="101"/>
      <c r="Q562" s="93">
        <f t="shared" si="19"/>
        <v>662916.18999999994</v>
      </c>
      <c r="R562" s="94">
        <f t="shared" si="20"/>
        <v>421.1737002404488</v>
      </c>
    </row>
    <row r="563" spans="1:18" ht="24" customHeight="1" x14ac:dyDescent="0.55000000000000004">
      <c r="A563" s="100">
        <v>6</v>
      </c>
      <c r="B563" s="101" t="s">
        <v>58</v>
      </c>
      <c r="C563" s="101" t="s">
        <v>403</v>
      </c>
      <c r="D563" s="101" t="s">
        <v>131</v>
      </c>
      <c r="E563" s="101" t="s">
        <v>404</v>
      </c>
      <c r="F563" s="101" t="s">
        <v>178</v>
      </c>
      <c r="G563" s="101" t="s">
        <v>790</v>
      </c>
      <c r="H563" s="102">
        <v>1729</v>
      </c>
      <c r="I563" s="100">
        <v>2</v>
      </c>
      <c r="J563" s="103">
        <f>'เลย '!F111</f>
        <v>451252.74</v>
      </c>
      <c r="K563" s="104">
        <f>SUM('เลย '!AI111)</f>
        <v>466353.82999999996</v>
      </c>
      <c r="L563" s="105">
        <f>'เลย '!AJ111</f>
        <v>856800.95</v>
      </c>
      <c r="M563" s="105">
        <f>'เลย '!AK111</f>
        <v>743865.22000000009</v>
      </c>
      <c r="N563" s="101"/>
      <c r="O563" s="101"/>
      <c r="P563" s="101"/>
      <c r="Q563" s="93">
        <f t="shared" si="19"/>
        <v>112935.72999999986</v>
      </c>
      <c r="R563" s="94">
        <f t="shared" si="20"/>
        <v>495.54710815500289</v>
      </c>
    </row>
    <row r="564" spans="1:18" s="112" customFormat="1" ht="24" customHeight="1" x14ac:dyDescent="0.55000000000000004">
      <c r="A564" s="106">
        <v>11</v>
      </c>
      <c r="B564" s="107" t="s">
        <v>58</v>
      </c>
      <c r="C564" s="107"/>
      <c r="D564" s="107"/>
      <c r="E564" s="107" t="s">
        <v>75</v>
      </c>
      <c r="F564" s="107"/>
      <c r="G564" s="107" t="s">
        <v>406</v>
      </c>
      <c r="H564" s="113">
        <f>SUM(H558:H563)</f>
        <v>15640</v>
      </c>
      <c r="I564" s="106"/>
      <c r="J564" s="109">
        <f>SUM(J558:J563)</f>
        <v>3912967.76</v>
      </c>
      <c r="K564" s="109">
        <f>SUM(K558:K563)</f>
        <v>4024474.8499999996</v>
      </c>
      <c r="L564" s="109">
        <f>SUM(L558:L563)</f>
        <v>7040952.0200000005</v>
      </c>
      <c r="M564" s="109">
        <f>SUM(M558:M563)</f>
        <v>5590457.3299999991</v>
      </c>
      <c r="N564" s="107">
        <v>5</v>
      </c>
      <c r="O564" s="107">
        <v>5</v>
      </c>
      <c r="P564" s="107">
        <f>N564-O564</f>
        <v>0</v>
      </c>
      <c r="Q564" s="110">
        <f t="shared" si="19"/>
        <v>1450494.6900000013</v>
      </c>
      <c r="R564" s="111">
        <f>L564/H564</f>
        <v>450.18874808184148</v>
      </c>
    </row>
    <row r="565" spans="1:18" ht="24" customHeight="1" x14ac:dyDescent="0.55000000000000004">
      <c r="A565" s="100">
        <v>1</v>
      </c>
      <c r="B565" s="101" t="s">
        <v>58</v>
      </c>
      <c r="C565" s="101" t="s">
        <v>407</v>
      </c>
      <c r="D565" s="101" t="s">
        <v>135</v>
      </c>
      <c r="E565" s="101" t="s">
        <v>408</v>
      </c>
      <c r="F565" s="101" t="s">
        <v>208</v>
      </c>
      <c r="G565" s="101" t="s">
        <v>409</v>
      </c>
      <c r="H565" s="102"/>
      <c r="I565" s="100"/>
      <c r="J565" s="103"/>
      <c r="K565" s="104"/>
      <c r="L565" s="105"/>
      <c r="M565" s="105"/>
      <c r="N565" s="101"/>
      <c r="O565" s="101"/>
      <c r="P565" s="101"/>
    </row>
    <row r="566" spans="1:18" ht="24" customHeight="1" x14ac:dyDescent="0.55000000000000004">
      <c r="A566" s="100">
        <v>2</v>
      </c>
      <c r="B566" s="101" t="s">
        <v>58</v>
      </c>
      <c r="C566" s="101" t="s">
        <v>407</v>
      </c>
      <c r="D566" s="101" t="s">
        <v>135</v>
      </c>
      <c r="E566" s="101" t="s">
        <v>408</v>
      </c>
      <c r="F566" s="101" t="s">
        <v>178</v>
      </c>
      <c r="G566" s="101" t="s">
        <v>791</v>
      </c>
      <c r="H566" s="102">
        <v>5248</v>
      </c>
      <c r="I566" s="100">
        <v>4</v>
      </c>
      <c r="J566" s="103">
        <f>'เลย '!F112</f>
        <v>1202896.8</v>
      </c>
      <c r="K566" s="104">
        <f>SUM('เลย '!AI112)</f>
        <v>1056376.76</v>
      </c>
      <c r="L566" s="105">
        <f>'เลย '!AJ112</f>
        <v>1682749.24</v>
      </c>
      <c r="M566" s="105">
        <f>'เลย '!AK112</f>
        <v>1554835.25</v>
      </c>
      <c r="N566" s="101"/>
      <c r="O566" s="101"/>
      <c r="P566" s="101"/>
      <c r="Q566" s="93">
        <f t="shared" si="19"/>
        <v>127913.98999999999</v>
      </c>
      <c r="R566" s="94">
        <f t="shared" si="20"/>
        <v>320.64581554878049</v>
      </c>
    </row>
    <row r="567" spans="1:18" ht="24" customHeight="1" x14ac:dyDescent="0.55000000000000004">
      <c r="A567" s="100">
        <v>3</v>
      </c>
      <c r="B567" s="101" t="s">
        <v>58</v>
      </c>
      <c r="C567" s="101" t="s">
        <v>407</v>
      </c>
      <c r="D567" s="101" t="s">
        <v>135</v>
      </c>
      <c r="E567" s="101" t="s">
        <v>408</v>
      </c>
      <c r="F567" s="101" t="s">
        <v>178</v>
      </c>
      <c r="G567" s="101" t="s">
        <v>792</v>
      </c>
      <c r="H567" s="102">
        <v>5149</v>
      </c>
      <c r="I567" s="100">
        <v>4</v>
      </c>
      <c r="J567" s="103">
        <f>'เลย '!F113</f>
        <v>1060016.1399999999</v>
      </c>
      <c r="K567" s="104">
        <f>SUM('เลย '!AI113)</f>
        <v>888925.62999999989</v>
      </c>
      <c r="L567" s="105">
        <f>'เลย '!AJ113</f>
        <v>1773127.13</v>
      </c>
      <c r="M567" s="105">
        <f>'เลย '!AK113</f>
        <v>1890836.28</v>
      </c>
      <c r="N567" s="101"/>
      <c r="O567" s="101"/>
      <c r="P567" s="101"/>
      <c r="Q567" s="93">
        <f t="shared" si="19"/>
        <v>-117709.15000000014</v>
      </c>
      <c r="R567" s="94">
        <f t="shared" si="20"/>
        <v>344.36339677607299</v>
      </c>
    </row>
    <row r="568" spans="1:18" ht="24" customHeight="1" x14ac:dyDescent="0.55000000000000004">
      <c r="A568" s="100">
        <v>4</v>
      </c>
      <c r="B568" s="101" t="s">
        <v>58</v>
      </c>
      <c r="C568" s="101" t="s">
        <v>407</v>
      </c>
      <c r="D568" s="101" t="s">
        <v>135</v>
      </c>
      <c r="E568" s="101" t="s">
        <v>408</v>
      </c>
      <c r="F568" s="101" t="s">
        <v>178</v>
      </c>
      <c r="G568" s="101" t="s">
        <v>793</v>
      </c>
      <c r="H568" s="102">
        <v>2799</v>
      </c>
      <c r="I568" s="100">
        <v>2</v>
      </c>
      <c r="J568" s="103">
        <f>'เลย '!F114</f>
        <v>716539.34</v>
      </c>
      <c r="K568" s="104">
        <f>SUM('เลย '!AI114)</f>
        <v>789453.34</v>
      </c>
      <c r="L568" s="105">
        <f>'เลย '!AJ114</f>
        <v>900564.97</v>
      </c>
      <c r="M568" s="105">
        <f>'เลย '!AK114</f>
        <v>777683.87000000011</v>
      </c>
      <c r="N568" s="101"/>
      <c r="O568" s="101"/>
      <c r="P568" s="101"/>
      <c r="Q568" s="93">
        <f t="shared" si="19"/>
        <v>122881.09999999986</v>
      </c>
      <c r="R568" s="94">
        <f t="shared" si="20"/>
        <v>321.74525544837439</v>
      </c>
    </row>
    <row r="569" spans="1:18" ht="24" customHeight="1" x14ac:dyDescent="0.55000000000000004">
      <c r="A569" s="100">
        <v>5</v>
      </c>
      <c r="B569" s="101" t="s">
        <v>58</v>
      </c>
      <c r="C569" s="101" t="s">
        <v>407</v>
      </c>
      <c r="D569" s="101" t="s">
        <v>135</v>
      </c>
      <c r="E569" s="101" t="s">
        <v>408</v>
      </c>
      <c r="F569" s="101" t="s">
        <v>178</v>
      </c>
      <c r="G569" s="101" t="s">
        <v>794</v>
      </c>
      <c r="H569" s="102">
        <v>4310</v>
      </c>
      <c r="I569" s="100">
        <v>3</v>
      </c>
      <c r="J569" s="103">
        <f>'เลย '!F115</f>
        <v>458163.39</v>
      </c>
      <c r="K569" s="104">
        <f>SUM('เลย '!AI115)</f>
        <v>497707.16000000003</v>
      </c>
      <c r="L569" s="105">
        <f>'เลย '!AJ115</f>
        <v>1592559.9</v>
      </c>
      <c r="M569" s="105">
        <f>'เลย '!AK115</f>
        <v>1514045.4</v>
      </c>
      <c r="N569" s="101"/>
      <c r="O569" s="101"/>
      <c r="P569" s="101"/>
      <c r="Q569" s="93">
        <f t="shared" si="19"/>
        <v>78514.5</v>
      </c>
      <c r="R569" s="94">
        <f t="shared" si="20"/>
        <v>369.50345707656612</v>
      </c>
    </row>
    <row r="570" spans="1:18" ht="24" customHeight="1" x14ac:dyDescent="0.55000000000000004">
      <c r="A570" s="100">
        <v>6</v>
      </c>
      <c r="B570" s="101" t="s">
        <v>58</v>
      </c>
      <c r="C570" s="101" t="s">
        <v>407</v>
      </c>
      <c r="D570" s="101" t="s">
        <v>135</v>
      </c>
      <c r="E570" s="101" t="s">
        <v>408</v>
      </c>
      <c r="F570" s="101" t="s">
        <v>178</v>
      </c>
      <c r="G570" s="101" t="s">
        <v>795</v>
      </c>
      <c r="H570" s="102">
        <v>1491</v>
      </c>
      <c r="I570" s="100">
        <v>1</v>
      </c>
      <c r="J570" s="103">
        <f>'เลย '!F116</f>
        <v>389077.82</v>
      </c>
      <c r="K570" s="104">
        <f>SUM('เลย '!AI116)</f>
        <v>431377.37</v>
      </c>
      <c r="L570" s="105">
        <f>'เลย '!AJ116</f>
        <v>596082.26</v>
      </c>
      <c r="M570" s="105">
        <f>'เลย '!AK116</f>
        <v>551288.04999999993</v>
      </c>
      <c r="N570" s="101"/>
      <c r="O570" s="101"/>
      <c r="P570" s="101"/>
      <c r="Q570" s="93">
        <f t="shared" si="19"/>
        <v>44794.210000000079</v>
      </c>
      <c r="R570" s="94">
        <f t="shared" si="20"/>
        <v>399.78689470154262</v>
      </c>
    </row>
    <row r="571" spans="1:18" ht="24" customHeight="1" x14ac:dyDescent="0.55000000000000004">
      <c r="A571" s="100">
        <v>7</v>
      </c>
      <c r="B571" s="101" t="s">
        <v>58</v>
      </c>
      <c r="C571" s="101" t="s">
        <v>407</v>
      </c>
      <c r="D571" s="101" t="s">
        <v>135</v>
      </c>
      <c r="E571" s="101" t="s">
        <v>408</v>
      </c>
      <c r="F571" s="101" t="s">
        <v>178</v>
      </c>
      <c r="G571" s="101" t="s">
        <v>796</v>
      </c>
      <c r="H571" s="102">
        <v>4741</v>
      </c>
      <c r="I571" s="100">
        <v>4</v>
      </c>
      <c r="J571" s="103">
        <f>'เลย '!F117</f>
        <v>1130343.8400000001</v>
      </c>
      <c r="K571" s="104">
        <f>SUM('เลย '!AI117)</f>
        <v>1088814.32</v>
      </c>
      <c r="L571" s="105">
        <f>'เลย '!AJ117</f>
        <v>2026174.45</v>
      </c>
      <c r="M571" s="105">
        <f>'เลย '!AK117</f>
        <v>1900884.33</v>
      </c>
      <c r="N571" s="101"/>
      <c r="O571" s="101"/>
      <c r="P571" s="101"/>
      <c r="Q571" s="93">
        <f t="shared" si="19"/>
        <v>125290.11999999988</v>
      </c>
      <c r="R571" s="94">
        <f t="shared" si="20"/>
        <v>427.37280109681501</v>
      </c>
    </row>
    <row r="572" spans="1:18" s="112" customFormat="1" ht="24" customHeight="1" x14ac:dyDescent="0.55000000000000004">
      <c r="A572" s="106">
        <v>12</v>
      </c>
      <c r="B572" s="107" t="s">
        <v>58</v>
      </c>
      <c r="C572" s="107"/>
      <c r="D572" s="107"/>
      <c r="E572" s="107" t="s">
        <v>75</v>
      </c>
      <c r="F572" s="107"/>
      <c r="G572" s="107" t="s">
        <v>410</v>
      </c>
      <c r="H572" s="113">
        <f>SUM(H565:H571)</f>
        <v>23738</v>
      </c>
      <c r="I572" s="106"/>
      <c r="J572" s="109">
        <f>SUM(J565:J571)</f>
        <v>4957037.33</v>
      </c>
      <c r="K572" s="109">
        <f>SUM(K565:K571)</f>
        <v>4752654.58</v>
      </c>
      <c r="L572" s="109">
        <f>SUM(L565:L571)</f>
        <v>8571257.9499999993</v>
      </c>
      <c r="M572" s="109">
        <f>SUM(M565:M571)</f>
        <v>8189573.1800000006</v>
      </c>
      <c r="N572" s="107">
        <v>6</v>
      </c>
      <c r="O572" s="107">
        <v>6</v>
      </c>
      <c r="P572" s="107">
        <f>N572-O572</f>
        <v>0</v>
      </c>
      <c r="Q572" s="110">
        <f t="shared" si="19"/>
        <v>381684.76999999862</v>
      </c>
      <c r="R572" s="111">
        <f>L572/H572</f>
        <v>361.07751074226974</v>
      </c>
    </row>
    <row r="573" spans="1:18" ht="24" customHeight="1" x14ac:dyDescent="0.55000000000000004">
      <c r="A573" s="100">
        <v>1</v>
      </c>
      <c r="B573" s="101" t="s">
        <v>58</v>
      </c>
      <c r="C573" s="101" t="s">
        <v>411</v>
      </c>
      <c r="D573" s="101" t="s">
        <v>142</v>
      </c>
      <c r="E573" s="101" t="s">
        <v>412</v>
      </c>
      <c r="F573" s="101" t="s">
        <v>208</v>
      </c>
      <c r="G573" s="101" t="s">
        <v>413</v>
      </c>
      <c r="H573" s="102"/>
      <c r="I573" s="100"/>
      <c r="J573" s="103"/>
      <c r="K573" s="104"/>
      <c r="L573" s="105"/>
      <c r="M573" s="105"/>
      <c r="N573" s="101"/>
      <c r="O573" s="101"/>
      <c r="P573" s="101"/>
    </row>
    <row r="574" spans="1:18" ht="24" customHeight="1" x14ac:dyDescent="0.55000000000000004">
      <c r="A574" s="100">
        <v>2</v>
      </c>
      <c r="B574" s="101" t="s">
        <v>58</v>
      </c>
      <c r="C574" s="101" t="s">
        <v>411</v>
      </c>
      <c r="D574" s="101" t="s">
        <v>142</v>
      </c>
      <c r="E574" s="101" t="s">
        <v>412</v>
      </c>
      <c r="F574" s="101" t="s">
        <v>178</v>
      </c>
      <c r="G574" s="101" t="s">
        <v>797</v>
      </c>
      <c r="H574" s="102">
        <v>3544</v>
      </c>
      <c r="I574" s="100">
        <v>3</v>
      </c>
      <c r="J574" s="103">
        <f>'เลย '!F118</f>
        <v>893957.49</v>
      </c>
      <c r="K574" s="104">
        <f>SUM('เลย '!AI118)</f>
        <v>937285.59</v>
      </c>
      <c r="L574" s="105">
        <f>'เลย '!AJ118</f>
        <v>1063924.1800000002</v>
      </c>
      <c r="M574" s="105">
        <f>'เลย '!AK118</f>
        <v>856581.17999999993</v>
      </c>
      <c r="N574" s="101"/>
      <c r="O574" s="101"/>
      <c r="P574" s="101"/>
      <c r="Q574" s="93">
        <f t="shared" si="19"/>
        <v>207343.00000000023</v>
      </c>
      <c r="R574" s="94">
        <f t="shared" si="20"/>
        <v>300.20433972911968</v>
      </c>
    </row>
    <row r="575" spans="1:18" ht="24" customHeight="1" x14ac:dyDescent="0.55000000000000004">
      <c r="A575" s="100">
        <v>3</v>
      </c>
      <c r="B575" s="101" t="s">
        <v>58</v>
      </c>
      <c r="C575" s="101" t="s">
        <v>411</v>
      </c>
      <c r="D575" s="101" t="s">
        <v>142</v>
      </c>
      <c r="E575" s="101" t="s">
        <v>412</v>
      </c>
      <c r="F575" s="101" t="s">
        <v>178</v>
      </c>
      <c r="G575" s="101" t="s">
        <v>798</v>
      </c>
      <c r="H575" s="102">
        <v>3372</v>
      </c>
      <c r="I575" s="100">
        <v>3</v>
      </c>
      <c r="J575" s="103">
        <f>'เลย '!F119</f>
        <v>1178421.45</v>
      </c>
      <c r="K575" s="104">
        <f>SUM('เลย '!AI119)</f>
        <v>1261806.52</v>
      </c>
      <c r="L575" s="105">
        <f>'เลย '!AJ119</f>
        <v>1007687.81</v>
      </c>
      <c r="M575" s="105">
        <f>'เลย '!AK119</f>
        <v>789283.63</v>
      </c>
      <c r="N575" s="101"/>
      <c r="O575" s="101"/>
      <c r="P575" s="101"/>
      <c r="Q575" s="93">
        <f t="shared" si="19"/>
        <v>218404.18000000005</v>
      </c>
      <c r="R575" s="94">
        <f t="shared" si="20"/>
        <v>298.83980130486361</v>
      </c>
    </row>
    <row r="576" spans="1:18" ht="24" customHeight="1" x14ac:dyDescent="0.55000000000000004">
      <c r="A576" s="100">
        <v>4</v>
      </c>
      <c r="B576" s="101" t="s">
        <v>58</v>
      </c>
      <c r="C576" s="101" t="s">
        <v>411</v>
      </c>
      <c r="D576" s="101" t="s">
        <v>142</v>
      </c>
      <c r="E576" s="101" t="s">
        <v>412</v>
      </c>
      <c r="F576" s="101" t="s">
        <v>178</v>
      </c>
      <c r="G576" s="101" t="s">
        <v>799</v>
      </c>
      <c r="H576" s="102">
        <v>3603</v>
      </c>
      <c r="I576" s="100">
        <v>3</v>
      </c>
      <c r="J576" s="103">
        <f>'เลย '!F120</f>
        <v>975075.22</v>
      </c>
      <c r="K576" s="104">
        <f>SUM('เลย '!AI120)</f>
        <v>884209.02999999991</v>
      </c>
      <c r="L576" s="105">
        <f>'เลย '!AJ120</f>
        <v>924335.79</v>
      </c>
      <c r="M576" s="105">
        <f>'เลย '!AK120</f>
        <v>759647.32</v>
      </c>
      <c r="N576" s="101"/>
      <c r="O576" s="101"/>
      <c r="P576" s="101"/>
      <c r="Q576" s="93">
        <f t="shared" si="19"/>
        <v>164688.47000000009</v>
      </c>
      <c r="R576" s="94">
        <f t="shared" si="20"/>
        <v>256.54615320566194</v>
      </c>
    </row>
    <row r="577" spans="1:18" ht="24" customHeight="1" x14ac:dyDescent="0.55000000000000004">
      <c r="A577" s="100">
        <v>5</v>
      </c>
      <c r="B577" s="101" t="s">
        <v>58</v>
      </c>
      <c r="C577" s="101" t="s">
        <v>411</v>
      </c>
      <c r="D577" s="101" t="s">
        <v>142</v>
      </c>
      <c r="E577" s="101" t="s">
        <v>412</v>
      </c>
      <c r="F577" s="101" t="s">
        <v>178</v>
      </c>
      <c r="G577" s="101" t="s">
        <v>800</v>
      </c>
      <c r="H577" s="102">
        <v>4008</v>
      </c>
      <c r="I577" s="100">
        <v>3</v>
      </c>
      <c r="J577" s="103">
        <f>'เลย '!F121</f>
        <v>863746.27</v>
      </c>
      <c r="K577" s="104">
        <f>SUM('เลย '!AI121)</f>
        <v>899538.37000000011</v>
      </c>
      <c r="L577" s="105">
        <f>'เลย '!AJ121</f>
        <v>1352658.33</v>
      </c>
      <c r="M577" s="105">
        <f>'เลย '!AK121</f>
        <v>1339504.8999999999</v>
      </c>
      <c r="N577" s="101"/>
      <c r="O577" s="101"/>
      <c r="P577" s="101"/>
      <c r="Q577" s="93">
        <f t="shared" si="19"/>
        <v>13153.430000000168</v>
      </c>
      <c r="R577" s="94">
        <f t="shared" si="20"/>
        <v>337.48960329341321</v>
      </c>
    </row>
    <row r="578" spans="1:18" ht="24" customHeight="1" x14ac:dyDescent="0.55000000000000004">
      <c r="A578" s="100">
        <v>6</v>
      </c>
      <c r="B578" s="101" t="s">
        <v>58</v>
      </c>
      <c r="C578" s="101" t="s">
        <v>411</v>
      </c>
      <c r="D578" s="101" t="s">
        <v>142</v>
      </c>
      <c r="E578" s="101" t="s">
        <v>412</v>
      </c>
      <c r="F578" s="101" t="s">
        <v>178</v>
      </c>
      <c r="G578" s="101" t="s">
        <v>801</v>
      </c>
      <c r="H578" s="102">
        <v>1495</v>
      </c>
      <c r="I578" s="100">
        <v>1</v>
      </c>
      <c r="J578" s="103">
        <f>'เลย '!F122</f>
        <v>471073.45</v>
      </c>
      <c r="K578" s="104">
        <f>SUM('เลย '!AI122)</f>
        <v>526340.63</v>
      </c>
      <c r="L578" s="105">
        <f>'เลย '!AJ122</f>
        <v>766323.71</v>
      </c>
      <c r="M578" s="105">
        <f>'เลย '!AK122</f>
        <v>613321.62000000011</v>
      </c>
      <c r="N578" s="101"/>
      <c r="O578" s="101"/>
      <c r="P578" s="101"/>
      <c r="Q578" s="93">
        <f t="shared" si="19"/>
        <v>153002.08999999985</v>
      </c>
      <c r="R578" s="94">
        <f t="shared" si="20"/>
        <v>512.59111036789295</v>
      </c>
    </row>
    <row r="579" spans="1:18" ht="24" customHeight="1" x14ac:dyDescent="0.55000000000000004">
      <c r="A579" s="100">
        <v>7</v>
      </c>
      <c r="B579" s="101" t="s">
        <v>58</v>
      </c>
      <c r="C579" s="101" t="s">
        <v>411</v>
      </c>
      <c r="D579" s="101" t="s">
        <v>142</v>
      </c>
      <c r="E579" s="101" t="s">
        <v>412</v>
      </c>
      <c r="F579" s="101" t="s">
        <v>178</v>
      </c>
      <c r="G579" s="101" t="s">
        <v>802</v>
      </c>
      <c r="H579" s="102">
        <v>2456</v>
      </c>
      <c r="I579" s="100">
        <v>2</v>
      </c>
      <c r="J579" s="103">
        <f>'เลย '!F123</f>
        <v>634034.93000000005</v>
      </c>
      <c r="K579" s="104">
        <f>SUM('เลย '!AI123)</f>
        <v>707653.81</v>
      </c>
      <c r="L579" s="105">
        <f>'เลย '!AJ123</f>
        <v>822290.8</v>
      </c>
      <c r="M579" s="105">
        <f>'เลย '!AK123</f>
        <v>697760.24</v>
      </c>
      <c r="N579" s="101"/>
      <c r="O579" s="101"/>
      <c r="P579" s="101"/>
      <c r="Q579" s="93">
        <f t="shared" si="19"/>
        <v>124530.56000000006</v>
      </c>
      <c r="R579" s="94">
        <f t="shared" si="20"/>
        <v>334.80895765472314</v>
      </c>
    </row>
    <row r="580" spans="1:18" ht="24" customHeight="1" x14ac:dyDescent="0.55000000000000004">
      <c r="A580" s="100">
        <v>8</v>
      </c>
      <c r="B580" s="101" t="s">
        <v>58</v>
      </c>
      <c r="C580" s="101" t="s">
        <v>411</v>
      </c>
      <c r="D580" s="101" t="s">
        <v>142</v>
      </c>
      <c r="E580" s="101" t="s">
        <v>412</v>
      </c>
      <c r="F580" s="101" t="s">
        <v>178</v>
      </c>
      <c r="G580" s="101" t="s">
        <v>803</v>
      </c>
      <c r="H580" s="102">
        <v>3265</v>
      </c>
      <c r="I580" s="100">
        <v>3</v>
      </c>
      <c r="J580" s="103">
        <f>'เลย '!F124</f>
        <v>755749.63</v>
      </c>
      <c r="K580" s="104">
        <f>SUM('เลย '!AI124)</f>
        <v>877650.39</v>
      </c>
      <c r="L580" s="105">
        <f>'เลย '!AJ124</f>
        <v>965709.58000000007</v>
      </c>
      <c r="M580" s="105">
        <f>'เลย '!AK124</f>
        <v>843854.51</v>
      </c>
      <c r="N580" s="101"/>
      <c r="O580" s="101"/>
      <c r="P580" s="101"/>
      <c r="Q580" s="93">
        <f t="shared" si="19"/>
        <v>121855.07000000007</v>
      </c>
      <c r="R580" s="94">
        <f t="shared" si="20"/>
        <v>295.77628790199083</v>
      </c>
    </row>
    <row r="581" spans="1:18" ht="24" customHeight="1" x14ac:dyDescent="0.55000000000000004">
      <c r="A581" s="100">
        <v>9</v>
      </c>
      <c r="B581" s="101" t="s">
        <v>58</v>
      </c>
      <c r="C581" s="101" t="s">
        <v>411</v>
      </c>
      <c r="D581" s="101" t="s">
        <v>142</v>
      </c>
      <c r="E581" s="101" t="s">
        <v>412</v>
      </c>
      <c r="F581" s="101" t="s">
        <v>178</v>
      </c>
      <c r="G581" s="101" t="s">
        <v>804</v>
      </c>
      <c r="H581" s="102">
        <v>2444</v>
      </c>
      <c r="I581" s="100">
        <v>2</v>
      </c>
      <c r="J581" s="103">
        <f>'เลย '!F125</f>
        <v>543135.26</v>
      </c>
      <c r="K581" s="104">
        <f>SUM('เลย '!AI125)</f>
        <v>509414.56</v>
      </c>
      <c r="L581" s="105">
        <f>'เลย '!AJ125</f>
        <v>1153118.97</v>
      </c>
      <c r="M581" s="105">
        <f>'เลย '!AK125</f>
        <v>996742.08</v>
      </c>
      <c r="N581" s="101"/>
      <c r="O581" s="101"/>
      <c r="P581" s="101"/>
      <c r="Q581" s="93">
        <f t="shared" si="19"/>
        <v>156376.89000000001</v>
      </c>
      <c r="R581" s="94">
        <f t="shared" si="20"/>
        <v>471.81627250409161</v>
      </c>
    </row>
    <row r="582" spans="1:18" s="112" customFormat="1" ht="24" customHeight="1" x14ac:dyDescent="0.55000000000000004">
      <c r="A582" s="106">
        <v>13</v>
      </c>
      <c r="B582" s="107" t="s">
        <v>58</v>
      </c>
      <c r="C582" s="107"/>
      <c r="D582" s="107"/>
      <c r="E582" s="107" t="s">
        <v>75</v>
      </c>
      <c r="F582" s="107"/>
      <c r="G582" s="107" t="s">
        <v>414</v>
      </c>
      <c r="H582" s="113">
        <f>SUM(H573:H581)</f>
        <v>24187</v>
      </c>
      <c r="I582" s="106"/>
      <c r="J582" s="109">
        <f>SUM(J573:J581)</f>
        <v>6315193.6999999993</v>
      </c>
      <c r="K582" s="109">
        <f>SUM(K573:K581)</f>
        <v>6603898.8999999985</v>
      </c>
      <c r="L582" s="109">
        <f>SUM(L573:L581)</f>
        <v>8056049.1699999999</v>
      </c>
      <c r="M582" s="109">
        <f>SUM(M573:M581)</f>
        <v>6896695.4800000004</v>
      </c>
      <c r="N582" s="107">
        <v>8</v>
      </c>
      <c r="O582" s="107">
        <v>8</v>
      </c>
      <c r="P582" s="107">
        <f>N582-O582</f>
        <v>0</v>
      </c>
      <c r="Q582" s="110">
        <f t="shared" si="19"/>
        <v>1159353.6899999995</v>
      </c>
      <c r="R582" s="111">
        <f>L582/H582</f>
        <v>333.0735175920949</v>
      </c>
    </row>
    <row r="583" spans="1:18" ht="24" customHeight="1" x14ac:dyDescent="0.55000000000000004">
      <c r="A583" s="100">
        <v>1</v>
      </c>
      <c r="B583" s="101" t="s">
        <v>58</v>
      </c>
      <c r="C583" s="101" t="s">
        <v>415</v>
      </c>
      <c r="D583" s="101" t="s">
        <v>145</v>
      </c>
      <c r="E583" s="101" t="s">
        <v>416</v>
      </c>
      <c r="F583" s="101" t="s">
        <v>208</v>
      </c>
      <c r="G583" s="101" t="s">
        <v>417</v>
      </c>
      <c r="H583" s="102"/>
      <c r="I583" s="100"/>
      <c r="J583" s="103"/>
      <c r="K583" s="104"/>
      <c r="L583" s="105"/>
      <c r="M583" s="105"/>
      <c r="N583" s="101"/>
      <c r="O583" s="101"/>
      <c r="P583" s="101"/>
    </row>
    <row r="584" spans="1:18" ht="24" customHeight="1" x14ac:dyDescent="0.55000000000000004">
      <c r="A584" s="100">
        <v>2</v>
      </c>
      <c r="B584" s="101" t="s">
        <v>58</v>
      </c>
      <c r="C584" s="101" t="s">
        <v>415</v>
      </c>
      <c r="D584" s="101" t="s">
        <v>145</v>
      </c>
      <c r="E584" s="101" t="s">
        <v>416</v>
      </c>
      <c r="F584" s="101" t="s">
        <v>178</v>
      </c>
      <c r="G584" s="101" t="s">
        <v>805</v>
      </c>
      <c r="H584" s="102">
        <v>5041</v>
      </c>
      <c r="I584" s="100">
        <v>4</v>
      </c>
      <c r="J584" s="103">
        <f>'เลย '!F126</f>
        <v>606822</v>
      </c>
      <c r="K584" s="104">
        <f>SUM('เลย '!AI126)</f>
        <v>555670.41</v>
      </c>
      <c r="L584" s="105">
        <f>'เลย '!AJ126</f>
        <v>1558243.58</v>
      </c>
      <c r="M584" s="105">
        <f>'เลย '!AK126</f>
        <v>1502603.26</v>
      </c>
      <c r="N584" s="101"/>
      <c r="O584" s="101"/>
      <c r="P584" s="101"/>
      <c r="Q584" s="93">
        <f t="shared" ref="Q584:Q646" si="21">L584-M584</f>
        <v>55640.320000000065</v>
      </c>
      <c r="R584" s="94">
        <f t="shared" ref="R584:R646" si="22">L584/H584</f>
        <v>309.11398135290619</v>
      </c>
    </row>
    <row r="585" spans="1:18" ht="24" customHeight="1" x14ac:dyDescent="0.55000000000000004">
      <c r="A585" s="100">
        <v>3</v>
      </c>
      <c r="B585" s="101" t="s">
        <v>58</v>
      </c>
      <c r="C585" s="101" t="s">
        <v>415</v>
      </c>
      <c r="D585" s="101" t="s">
        <v>145</v>
      </c>
      <c r="E585" s="101" t="s">
        <v>416</v>
      </c>
      <c r="F585" s="101" t="s">
        <v>178</v>
      </c>
      <c r="G585" s="101" t="s">
        <v>806</v>
      </c>
      <c r="H585" s="102">
        <v>2924</v>
      </c>
      <c r="I585" s="100">
        <v>2</v>
      </c>
      <c r="J585" s="103">
        <f>'เลย '!F127</f>
        <v>637540.56999999995</v>
      </c>
      <c r="K585" s="104">
        <f>SUM('เลย '!AI127)</f>
        <v>629890.92999999993</v>
      </c>
      <c r="L585" s="105">
        <f>'เลย '!AJ127</f>
        <v>1139208.3999999999</v>
      </c>
      <c r="M585" s="105">
        <f>'เลย '!AK127</f>
        <v>1198230.73</v>
      </c>
      <c r="N585" s="101"/>
      <c r="O585" s="101"/>
      <c r="P585" s="101"/>
      <c r="Q585" s="93">
        <f t="shared" si="21"/>
        <v>-59022.330000000075</v>
      </c>
      <c r="R585" s="94">
        <f t="shared" si="22"/>
        <v>389.60615595075234</v>
      </c>
    </row>
    <row r="586" spans="1:18" ht="24" customHeight="1" x14ac:dyDescent="0.55000000000000004">
      <c r="A586" s="100">
        <v>4</v>
      </c>
      <c r="B586" s="101" t="s">
        <v>58</v>
      </c>
      <c r="C586" s="101" t="s">
        <v>415</v>
      </c>
      <c r="D586" s="101" t="s">
        <v>145</v>
      </c>
      <c r="E586" s="101" t="s">
        <v>416</v>
      </c>
      <c r="F586" s="101" t="s">
        <v>178</v>
      </c>
      <c r="G586" s="101" t="s">
        <v>807</v>
      </c>
      <c r="H586" s="102">
        <v>5642</v>
      </c>
      <c r="I586" s="100">
        <v>4</v>
      </c>
      <c r="J586" s="103">
        <f>'เลย '!F128</f>
        <v>910425.09</v>
      </c>
      <c r="K586" s="104">
        <f>SUM('เลย '!AI128)</f>
        <v>870080.33</v>
      </c>
      <c r="L586" s="105">
        <f>'เลย '!AJ128</f>
        <v>2338136.59</v>
      </c>
      <c r="M586" s="105">
        <f>'เลย '!AK128</f>
        <v>2165563.4499999997</v>
      </c>
      <c r="N586" s="101"/>
      <c r="O586" s="101"/>
      <c r="P586" s="101"/>
      <c r="Q586" s="93">
        <f t="shared" si="21"/>
        <v>172573.14000000013</v>
      </c>
      <c r="R586" s="94">
        <f t="shared" si="22"/>
        <v>414.41626905352712</v>
      </c>
    </row>
    <row r="587" spans="1:18" ht="24" customHeight="1" x14ac:dyDescent="0.55000000000000004">
      <c r="A587" s="100">
        <v>5</v>
      </c>
      <c r="B587" s="101" t="s">
        <v>58</v>
      </c>
      <c r="C587" s="101" t="s">
        <v>415</v>
      </c>
      <c r="D587" s="101" t="s">
        <v>145</v>
      </c>
      <c r="E587" s="101" t="s">
        <v>416</v>
      </c>
      <c r="F587" s="101" t="s">
        <v>178</v>
      </c>
      <c r="G587" s="101" t="s">
        <v>808</v>
      </c>
      <c r="H587" s="102">
        <v>2953</v>
      </c>
      <c r="I587" s="100">
        <v>2</v>
      </c>
      <c r="J587" s="103">
        <f>'เลย '!F129</f>
        <v>815619.73</v>
      </c>
      <c r="K587" s="104">
        <f>SUM('เลย '!AI129)</f>
        <v>772798.26</v>
      </c>
      <c r="L587" s="105">
        <f>'เลย '!AJ129</f>
        <v>1073379.32</v>
      </c>
      <c r="M587" s="105">
        <f>'เลย '!AK129</f>
        <v>1012334</v>
      </c>
      <c r="N587" s="101"/>
      <c r="O587" s="101"/>
      <c r="P587" s="101"/>
      <c r="Q587" s="93">
        <f t="shared" si="21"/>
        <v>61045.320000000065</v>
      </c>
      <c r="R587" s="94">
        <f t="shared" si="22"/>
        <v>363.48774805282767</v>
      </c>
    </row>
    <row r="588" spans="1:18" ht="24" customHeight="1" x14ac:dyDescent="0.55000000000000004">
      <c r="A588" s="100">
        <v>6</v>
      </c>
      <c r="B588" s="101" t="s">
        <v>58</v>
      </c>
      <c r="C588" s="101" t="s">
        <v>415</v>
      </c>
      <c r="D588" s="101" t="s">
        <v>145</v>
      </c>
      <c r="E588" s="101" t="s">
        <v>416</v>
      </c>
      <c r="F588" s="101" t="s">
        <v>178</v>
      </c>
      <c r="G588" s="101" t="s">
        <v>809</v>
      </c>
      <c r="H588" s="102">
        <v>2821</v>
      </c>
      <c r="I588" s="100">
        <v>2</v>
      </c>
      <c r="J588" s="103">
        <f>'เลย '!F130</f>
        <v>269510.64</v>
      </c>
      <c r="K588" s="104">
        <f>SUM('เลย '!AI130)</f>
        <v>232507.38</v>
      </c>
      <c r="L588" s="105">
        <f>'เลย '!AJ130</f>
        <v>709043.75</v>
      </c>
      <c r="M588" s="105">
        <f>'เลย '!AK130</f>
        <v>669812.68999999994</v>
      </c>
      <c r="N588" s="101"/>
      <c r="O588" s="101"/>
      <c r="P588" s="101"/>
      <c r="Q588" s="93">
        <f t="shared" si="21"/>
        <v>39231.060000000056</v>
      </c>
      <c r="R588" s="94">
        <f t="shared" si="22"/>
        <v>251.34482453030841</v>
      </c>
    </row>
    <row r="589" spans="1:18" s="112" customFormat="1" ht="24" customHeight="1" x14ac:dyDescent="0.55000000000000004">
      <c r="A589" s="106">
        <v>14</v>
      </c>
      <c r="B589" s="107" t="s">
        <v>58</v>
      </c>
      <c r="C589" s="107"/>
      <c r="D589" s="107"/>
      <c r="E589" s="107" t="s">
        <v>75</v>
      </c>
      <c r="F589" s="107"/>
      <c r="G589" s="107" t="s">
        <v>418</v>
      </c>
      <c r="H589" s="113">
        <f>SUM(H583:H588)</f>
        <v>19381</v>
      </c>
      <c r="I589" s="106"/>
      <c r="J589" s="109">
        <f>SUM(J583:J588)</f>
        <v>3239918.03</v>
      </c>
      <c r="K589" s="109">
        <f>SUM(K583:K588)</f>
        <v>3060947.3099999996</v>
      </c>
      <c r="L589" s="109">
        <f>SUM(L583:L588)</f>
        <v>6818011.6400000006</v>
      </c>
      <c r="M589" s="109">
        <f>SUM(M583:M588)</f>
        <v>6548544.129999999</v>
      </c>
      <c r="N589" s="107">
        <v>5</v>
      </c>
      <c r="O589" s="107">
        <v>5</v>
      </c>
      <c r="P589" s="107">
        <f>N589-O589</f>
        <v>0</v>
      </c>
      <c r="Q589" s="110">
        <f t="shared" si="21"/>
        <v>269467.51000000164</v>
      </c>
      <c r="R589" s="111">
        <f t="shared" si="22"/>
        <v>351.78843403333167</v>
      </c>
    </row>
    <row r="590" spans="1:18" s="112" customFormat="1" ht="24.75" customHeight="1" thickBot="1" x14ac:dyDescent="0.6">
      <c r="A590" s="121"/>
      <c r="B590" s="122" t="s">
        <v>58</v>
      </c>
      <c r="C590" s="122" t="s">
        <v>58</v>
      </c>
      <c r="D590" s="122" t="s">
        <v>58</v>
      </c>
      <c r="E590" s="122" t="s">
        <v>58</v>
      </c>
      <c r="F590" s="122"/>
      <c r="G590" s="122" t="s">
        <v>419</v>
      </c>
      <c r="H590" s="123">
        <f>H455+H462+H478+H490+H505+H512+H520+H531+H550+H557+H564+H572+H582+H589</f>
        <v>405693</v>
      </c>
      <c r="I590" s="121"/>
      <c r="J590" s="124">
        <f t="shared" ref="J590:O590" si="23">J455+J462+J478+J490+J505+J512+J520+J531+J550+J557+J564+J572+J582+J589</f>
        <v>87917486.890000015</v>
      </c>
      <c r="K590" s="125">
        <f t="shared" si="23"/>
        <v>88901093.75</v>
      </c>
      <c r="L590" s="124">
        <f t="shared" si="23"/>
        <v>153068801.10999995</v>
      </c>
      <c r="M590" s="124">
        <f t="shared" si="23"/>
        <v>134817202.22</v>
      </c>
      <c r="N590" s="122">
        <f t="shared" si="23"/>
        <v>127</v>
      </c>
      <c r="O590" s="122">
        <f t="shared" si="23"/>
        <v>127</v>
      </c>
      <c r="P590" s="122">
        <f>N590-O590</f>
        <v>0</v>
      </c>
      <c r="Q590" s="110">
        <f t="shared" si="21"/>
        <v>18251598.889999956</v>
      </c>
      <c r="R590" s="111">
        <f t="shared" si="22"/>
        <v>377.30205132945343</v>
      </c>
    </row>
    <row r="591" spans="1:18" ht="25.5" customHeight="1" thickTop="1" thickBot="1" x14ac:dyDescent="0.6">
      <c r="A591" s="126"/>
      <c r="B591" s="127"/>
      <c r="C591" s="127"/>
      <c r="D591" s="127"/>
      <c r="E591" s="414" t="s">
        <v>420</v>
      </c>
      <c r="F591" s="415"/>
      <c r="G591" s="416"/>
      <c r="H591" s="128"/>
      <c r="I591" s="126"/>
      <c r="J591" s="129">
        <f>J590/O590</f>
        <v>692263.67629921273</v>
      </c>
      <c r="K591" s="130">
        <f>K590/O590</f>
        <v>700008.61220472446</v>
      </c>
      <c r="L591" s="129">
        <f>L590/O590</f>
        <v>1205266.1504724405</v>
      </c>
      <c r="M591" s="129">
        <f>M590/O590</f>
        <v>1061552.7733858267</v>
      </c>
      <c r="N591" s="178"/>
      <c r="O591" s="178"/>
      <c r="P591" s="178"/>
      <c r="Q591" s="93">
        <f t="shared" si="21"/>
        <v>143713.37708661379</v>
      </c>
    </row>
    <row r="592" spans="1:18" ht="24.75" customHeight="1" thickTop="1" x14ac:dyDescent="0.55000000000000004">
      <c r="A592" s="131">
        <v>1</v>
      </c>
      <c r="B592" s="132" t="s">
        <v>60</v>
      </c>
      <c r="C592" s="132" t="s">
        <v>421</v>
      </c>
      <c r="D592" s="132" t="s">
        <v>422</v>
      </c>
      <c r="E592" s="132" t="s">
        <v>423</v>
      </c>
      <c r="F592" s="132" t="s">
        <v>175</v>
      </c>
      <c r="G592" s="132" t="s">
        <v>424</v>
      </c>
      <c r="H592" s="133"/>
      <c r="I592" s="131"/>
      <c r="J592" s="134"/>
      <c r="K592" s="135"/>
      <c r="L592" s="136"/>
      <c r="M592" s="136"/>
      <c r="N592" s="132"/>
      <c r="O592" s="132"/>
      <c r="P592" s="132"/>
    </row>
    <row r="593" spans="1:18" ht="24" customHeight="1" x14ac:dyDescent="0.55000000000000004">
      <c r="A593" s="100">
        <v>2</v>
      </c>
      <c r="B593" s="101" t="s">
        <v>60</v>
      </c>
      <c r="C593" s="101" t="s">
        <v>421</v>
      </c>
      <c r="D593" s="101" t="s">
        <v>422</v>
      </c>
      <c r="E593" s="101" t="s">
        <v>423</v>
      </c>
      <c r="F593" s="101" t="s">
        <v>178</v>
      </c>
      <c r="G593" s="101" t="s">
        <v>1022</v>
      </c>
      <c r="H593" s="102">
        <v>4149</v>
      </c>
      <c r="I593" s="100">
        <v>3</v>
      </c>
      <c r="J593" s="103">
        <f>หนองคาย!F12</f>
        <v>805749.27</v>
      </c>
      <c r="K593" s="104">
        <f>หนองคาย!AI12</f>
        <v>833555.13</v>
      </c>
      <c r="L593" s="105">
        <f>หนองคาย!AJ12</f>
        <v>2039355.17</v>
      </c>
      <c r="M593" s="105">
        <f>หนองคาย!AK12</f>
        <v>1696733.2999999998</v>
      </c>
      <c r="N593" s="101"/>
      <c r="O593" s="101"/>
      <c r="P593" s="101"/>
      <c r="Q593" s="93">
        <f t="shared" si="21"/>
        <v>342621.87000000011</v>
      </c>
      <c r="R593" s="94">
        <f t="shared" si="22"/>
        <v>491.52932513858758</v>
      </c>
    </row>
    <row r="594" spans="1:18" ht="24" customHeight="1" x14ac:dyDescent="0.55000000000000004">
      <c r="A594" s="100">
        <v>3</v>
      </c>
      <c r="B594" s="101" t="s">
        <v>60</v>
      </c>
      <c r="C594" s="101" t="s">
        <v>421</v>
      </c>
      <c r="D594" s="101" t="s">
        <v>422</v>
      </c>
      <c r="E594" s="101" t="s">
        <v>423</v>
      </c>
      <c r="F594" s="101" t="s">
        <v>178</v>
      </c>
      <c r="G594" s="101" t="s">
        <v>1023</v>
      </c>
      <c r="H594" s="102">
        <v>4404</v>
      </c>
      <c r="I594" s="100">
        <v>3</v>
      </c>
      <c r="J594" s="103">
        <f>หนองคาย!F13</f>
        <v>896802.61</v>
      </c>
      <c r="K594" s="104">
        <f>หนองคาย!AI13</f>
        <v>1100010.76</v>
      </c>
      <c r="L594" s="105">
        <f>หนองคาย!AJ13</f>
        <v>1885097.48</v>
      </c>
      <c r="M594" s="105">
        <f>หนองคาย!AK13</f>
        <v>1361515.16</v>
      </c>
      <c r="N594" s="101"/>
      <c r="O594" s="101"/>
      <c r="P594" s="101"/>
      <c r="Q594" s="93">
        <f t="shared" si="21"/>
        <v>523582.32000000007</v>
      </c>
      <c r="R594" s="94">
        <f t="shared" si="22"/>
        <v>428.04211625794733</v>
      </c>
    </row>
    <row r="595" spans="1:18" ht="24" customHeight="1" x14ac:dyDescent="0.55000000000000004">
      <c r="A595" s="100">
        <v>4</v>
      </c>
      <c r="B595" s="101" t="s">
        <v>60</v>
      </c>
      <c r="C595" s="101" t="s">
        <v>421</v>
      </c>
      <c r="D595" s="101" t="s">
        <v>422</v>
      </c>
      <c r="E595" s="101" t="s">
        <v>423</v>
      </c>
      <c r="F595" s="101" t="s">
        <v>178</v>
      </c>
      <c r="G595" s="101" t="s">
        <v>1024</v>
      </c>
      <c r="H595" s="102">
        <v>2830</v>
      </c>
      <c r="I595" s="100">
        <v>2</v>
      </c>
      <c r="J595" s="103">
        <f>หนองคาย!F14</f>
        <v>423422.38</v>
      </c>
      <c r="K595" s="104">
        <f>หนองคาย!AI14</f>
        <v>461167.27</v>
      </c>
      <c r="L595" s="105">
        <f>หนองคาย!AJ14</f>
        <v>1087936.8700000001</v>
      </c>
      <c r="M595" s="105">
        <f>หนองคาย!AK14</f>
        <v>933706.17999999993</v>
      </c>
      <c r="N595" s="101"/>
      <c r="O595" s="101"/>
      <c r="P595" s="101"/>
      <c r="Q595" s="93">
        <f t="shared" si="21"/>
        <v>154230.69000000018</v>
      </c>
      <c r="R595" s="94">
        <f t="shared" si="22"/>
        <v>384.42998939929333</v>
      </c>
    </row>
    <row r="596" spans="1:18" ht="24" customHeight="1" x14ac:dyDescent="0.55000000000000004">
      <c r="A596" s="100">
        <v>5</v>
      </c>
      <c r="B596" s="101" t="s">
        <v>60</v>
      </c>
      <c r="C596" s="101" t="s">
        <v>421</v>
      </c>
      <c r="D596" s="101" t="s">
        <v>422</v>
      </c>
      <c r="E596" s="101" t="s">
        <v>423</v>
      </c>
      <c r="F596" s="101" t="s">
        <v>178</v>
      </c>
      <c r="G596" s="101" t="s">
        <v>1025</v>
      </c>
      <c r="H596" s="102">
        <v>4180</v>
      </c>
      <c r="I596" s="100">
        <v>3</v>
      </c>
      <c r="J596" s="103">
        <f>หนองคาย!F15</f>
        <v>1041996.41</v>
      </c>
      <c r="K596" s="104">
        <f>หนองคาย!AI15</f>
        <v>1101518.47</v>
      </c>
      <c r="L596" s="105">
        <f>หนองคาย!AJ15</f>
        <v>2408215.4699999997</v>
      </c>
      <c r="M596" s="105">
        <f>หนองคาย!AK15</f>
        <v>1646565.5599999998</v>
      </c>
      <c r="N596" s="101"/>
      <c r="O596" s="101"/>
      <c r="P596" s="101"/>
      <c r="Q596" s="93">
        <f t="shared" si="21"/>
        <v>761649.90999999992</v>
      </c>
      <c r="R596" s="94">
        <f t="shared" si="22"/>
        <v>576.12810287081334</v>
      </c>
    </row>
    <row r="597" spans="1:18" ht="24" customHeight="1" x14ac:dyDescent="0.55000000000000004">
      <c r="A597" s="100">
        <v>6</v>
      </c>
      <c r="B597" s="101" t="s">
        <v>60</v>
      </c>
      <c r="C597" s="101" t="s">
        <v>421</v>
      </c>
      <c r="D597" s="101" t="s">
        <v>422</v>
      </c>
      <c r="E597" s="101" t="s">
        <v>423</v>
      </c>
      <c r="F597" s="101" t="s">
        <v>178</v>
      </c>
      <c r="G597" s="101" t="s">
        <v>1026</v>
      </c>
      <c r="H597" s="102">
        <v>7166</v>
      </c>
      <c r="I597" s="100">
        <v>5</v>
      </c>
      <c r="J597" s="103">
        <f>หนองคาย!F16</f>
        <v>1445377.76</v>
      </c>
      <c r="K597" s="104">
        <f>หนองคาย!AI16</f>
        <v>1421388.14</v>
      </c>
      <c r="L597" s="105">
        <f>หนองคาย!AJ16</f>
        <v>2462658.7999999998</v>
      </c>
      <c r="M597" s="105">
        <f>หนองคาย!AK16</f>
        <v>1904313.73</v>
      </c>
      <c r="N597" s="101"/>
      <c r="O597" s="101"/>
      <c r="P597" s="101"/>
      <c r="Q597" s="93">
        <f t="shared" si="21"/>
        <v>558345.06999999983</v>
      </c>
      <c r="R597" s="94">
        <f t="shared" si="22"/>
        <v>343.6587775607033</v>
      </c>
    </row>
    <row r="598" spans="1:18" ht="24" customHeight="1" x14ac:dyDescent="0.55000000000000004">
      <c r="A598" s="100">
        <v>7</v>
      </c>
      <c r="B598" s="101" t="s">
        <v>60</v>
      </c>
      <c r="C598" s="101" t="s">
        <v>421</v>
      </c>
      <c r="D598" s="101" t="s">
        <v>422</v>
      </c>
      <c r="E598" s="101" t="s">
        <v>423</v>
      </c>
      <c r="F598" s="101" t="s">
        <v>178</v>
      </c>
      <c r="G598" s="101" t="s">
        <v>1027</v>
      </c>
      <c r="H598" s="102">
        <v>6340</v>
      </c>
      <c r="I598" s="100">
        <v>5</v>
      </c>
      <c r="J598" s="103">
        <f>หนองคาย!F17</f>
        <v>1269547.01</v>
      </c>
      <c r="K598" s="104">
        <f>หนองคาย!AI17</f>
        <v>1265309.48</v>
      </c>
      <c r="L598" s="105">
        <f>หนองคาย!AJ17</f>
        <v>2313194.1799999997</v>
      </c>
      <c r="M598" s="105">
        <f>หนองคาย!AK17</f>
        <v>1766298.6199999999</v>
      </c>
      <c r="N598" s="101"/>
      <c r="O598" s="101"/>
      <c r="P598" s="101"/>
      <c r="Q598" s="93">
        <f t="shared" si="21"/>
        <v>546895.55999999982</v>
      </c>
      <c r="R598" s="94">
        <f t="shared" si="22"/>
        <v>364.85712618296526</v>
      </c>
    </row>
    <row r="599" spans="1:18" ht="24" customHeight="1" x14ac:dyDescent="0.55000000000000004">
      <c r="A599" s="100">
        <v>8</v>
      </c>
      <c r="B599" s="101" t="s">
        <v>60</v>
      </c>
      <c r="C599" s="101" t="s">
        <v>421</v>
      </c>
      <c r="D599" s="101" t="s">
        <v>422</v>
      </c>
      <c r="E599" s="101" t="s">
        <v>423</v>
      </c>
      <c r="F599" s="101" t="s">
        <v>178</v>
      </c>
      <c r="G599" s="101" t="s">
        <v>1028</v>
      </c>
      <c r="H599" s="102">
        <v>2131</v>
      </c>
      <c r="I599" s="100">
        <v>2</v>
      </c>
      <c r="J599" s="103">
        <f>หนองคาย!F18</f>
        <v>1150352.68</v>
      </c>
      <c r="K599" s="104">
        <f>หนองคาย!AI18</f>
        <v>1200916.17</v>
      </c>
      <c r="L599" s="105">
        <f>หนองคาย!AJ18</f>
        <v>1779260.83</v>
      </c>
      <c r="M599" s="105">
        <f>หนองคาย!AK18</f>
        <v>1276250.3500000001</v>
      </c>
      <c r="N599" s="101"/>
      <c r="O599" s="101"/>
      <c r="P599" s="101"/>
      <c r="Q599" s="93">
        <f t="shared" si="21"/>
        <v>503010.48</v>
      </c>
      <c r="R599" s="94">
        <f t="shared" si="22"/>
        <v>834.94173158141723</v>
      </c>
    </row>
    <row r="600" spans="1:18" ht="24" customHeight="1" x14ac:dyDescent="0.55000000000000004">
      <c r="A600" s="100">
        <v>9</v>
      </c>
      <c r="B600" s="101" t="s">
        <v>60</v>
      </c>
      <c r="C600" s="101" t="s">
        <v>421</v>
      </c>
      <c r="D600" s="101" t="s">
        <v>422</v>
      </c>
      <c r="E600" s="101" t="s">
        <v>423</v>
      </c>
      <c r="F600" s="101" t="s">
        <v>178</v>
      </c>
      <c r="G600" s="101" t="s">
        <v>1029</v>
      </c>
      <c r="H600" s="102">
        <v>821</v>
      </c>
      <c r="I600" s="100">
        <v>1</v>
      </c>
      <c r="J600" s="103">
        <f>หนองคาย!F19</f>
        <v>658611.29</v>
      </c>
      <c r="K600" s="104">
        <f>หนองคาย!AI19</f>
        <v>751046.31</v>
      </c>
      <c r="L600" s="105">
        <f>หนองคาย!AJ19</f>
        <v>1018387.72</v>
      </c>
      <c r="M600" s="105">
        <f>หนองคาย!AK19</f>
        <v>848422.80999999994</v>
      </c>
      <c r="N600" s="101"/>
      <c r="O600" s="101"/>
      <c r="P600" s="101"/>
      <c r="Q600" s="93">
        <f t="shared" si="21"/>
        <v>169964.91000000003</v>
      </c>
      <c r="R600" s="94">
        <f t="shared" si="22"/>
        <v>1240.4235322777101</v>
      </c>
    </row>
    <row r="601" spans="1:18" ht="24" customHeight="1" x14ac:dyDescent="0.55000000000000004">
      <c r="A601" s="100">
        <v>10</v>
      </c>
      <c r="B601" s="101" t="s">
        <v>60</v>
      </c>
      <c r="C601" s="101" t="s">
        <v>421</v>
      </c>
      <c r="D601" s="101" t="s">
        <v>422</v>
      </c>
      <c r="E601" s="101" t="s">
        <v>423</v>
      </c>
      <c r="F601" s="101" t="s">
        <v>178</v>
      </c>
      <c r="G601" s="101" t="s">
        <v>1030</v>
      </c>
      <c r="H601" s="102">
        <v>5286</v>
      </c>
      <c r="I601" s="100">
        <v>4</v>
      </c>
      <c r="J601" s="103">
        <f>หนองคาย!F20</f>
        <v>1257174.23</v>
      </c>
      <c r="K601" s="104">
        <f>หนองคาย!AI20</f>
        <v>1322690.46</v>
      </c>
      <c r="L601" s="105">
        <f>หนองคาย!AJ20</f>
        <v>1645650.51</v>
      </c>
      <c r="M601" s="105">
        <f>หนองคาย!AK20</f>
        <v>988232.29999999993</v>
      </c>
      <c r="N601" s="101"/>
      <c r="O601" s="101"/>
      <c r="P601" s="101"/>
      <c r="Q601" s="93">
        <f t="shared" si="21"/>
        <v>657418.21000000008</v>
      </c>
      <c r="R601" s="94">
        <f t="shared" si="22"/>
        <v>311.32245743473328</v>
      </c>
    </row>
    <row r="602" spans="1:18" ht="24" customHeight="1" x14ac:dyDescent="0.55000000000000004">
      <c r="A602" s="100">
        <v>11</v>
      </c>
      <c r="B602" s="101" t="s">
        <v>60</v>
      </c>
      <c r="C602" s="101" t="s">
        <v>421</v>
      </c>
      <c r="D602" s="101" t="s">
        <v>422</v>
      </c>
      <c r="E602" s="101" t="s">
        <v>423</v>
      </c>
      <c r="F602" s="101" t="s">
        <v>178</v>
      </c>
      <c r="G602" s="101" t="s">
        <v>1031</v>
      </c>
      <c r="H602" s="102">
        <v>5603</v>
      </c>
      <c r="I602" s="100">
        <v>4</v>
      </c>
      <c r="J602" s="103">
        <f>หนองคาย!F21</f>
        <v>1063803.6100000001</v>
      </c>
      <c r="K602" s="104">
        <f>หนองคาย!AI21</f>
        <v>1124807.26</v>
      </c>
      <c r="L602" s="105">
        <f>หนองคาย!AJ21</f>
        <v>2085519.62</v>
      </c>
      <c r="M602" s="105">
        <f>หนองคาย!AK21</f>
        <v>2189932.23</v>
      </c>
      <c r="N602" s="101"/>
      <c r="O602" s="101"/>
      <c r="P602" s="101"/>
      <c r="Q602" s="93">
        <f t="shared" si="21"/>
        <v>-104412.60999999987</v>
      </c>
      <c r="R602" s="94">
        <f t="shared" si="22"/>
        <v>372.21481706228809</v>
      </c>
    </row>
    <row r="603" spans="1:18" ht="24" customHeight="1" x14ac:dyDescent="0.55000000000000004">
      <c r="A603" s="100">
        <v>12</v>
      </c>
      <c r="B603" s="101" t="s">
        <v>60</v>
      </c>
      <c r="C603" s="101" t="s">
        <v>421</v>
      </c>
      <c r="D603" s="101" t="s">
        <v>422</v>
      </c>
      <c r="E603" s="101" t="s">
        <v>423</v>
      </c>
      <c r="F603" s="101" t="s">
        <v>178</v>
      </c>
      <c r="G603" s="101" t="s">
        <v>1032</v>
      </c>
      <c r="H603" s="102">
        <v>4772</v>
      </c>
      <c r="I603" s="100">
        <v>4</v>
      </c>
      <c r="J603" s="103">
        <f>หนองคาย!F22</f>
        <v>650729.91</v>
      </c>
      <c r="K603" s="104">
        <f>หนองคาย!AI22</f>
        <v>699166.91</v>
      </c>
      <c r="L603" s="105">
        <f>หนองคาย!AJ22</f>
        <v>1720019.74</v>
      </c>
      <c r="M603" s="105">
        <f>หนองคาย!AK22</f>
        <v>1618727.89</v>
      </c>
      <c r="N603" s="101"/>
      <c r="O603" s="101"/>
      <c r="P603" s="101"/>
      <c r="Q603" s="93">
        <f t="shared" si="21"/>
        <v>101291.85000000009</v>
      </c>
      <c r="R603" s="94">
        <f t="shared" si="22"/>
        <v>360.44001257334452</v>
      </c>
    </row>
    <row r="604" spans="1:18" ht="24" customHeight="1" x14ac:dyDescent="0.55000000000000004">
      <c r="A604" s="100">
        <v>13</v>
      </c>
      <c r="B604" s="101" t="s">
        <v>60</v>
      </c>
      <c r="C604" s="101" t="s">
        <v>421</v>
      </c>
      <c r="D604" s="101" t="s">
        <v>422</v>
      </c>
      <c r="E604" s="101" t="s">
        <v>423</v>
      </c>
      <c r="F604" s="101" t="s">
        <v>178</v>
      </c>
      <c r="G604" s="101" t="s">
        <v>1033</v>
      </c>
      <c r="H604" s="102">
        <v>4728</v>
      </c>
      <c r="I604" s="100">
        <v>4</v>
      </c>
      <c r="J604" s="103">
        <f>หนองคาย!F23</f>
        <v>824652.11</v>
      </c>
      <c r="K604" s="104">
        <f>หนองคาย!AI23</f>
        <v>879210.58</v>
      </c>
      <c r="L604" s="105">
        <f>หนองคาย!AJ23</f>
        <v>2105392.27</v>
      </c>
      <c r="M604" s="105">
        <f>หนองคาย!AK23</f>
        <v>1540706.22</v>
      </c>
      <c r="N604" s="101"/>
      <c r="O604" s="101"/>
      <c r="P604" s="101"/>
      <c r="Q604" s="93">
        <f t="shared" si="21"/>
        <v>564686.05000000005</v>
      </c>
      <c r="R604" s="94">
        <f t="shared" si="22"/>
        <v>445.30293358714044</v>
      </c>
    </row>
    <row r="605" spans="1:18" ht="24" customHeight="1" x14ac:dyDescent="0.55000000000000004">
      <c r="A605" s="100">
        <v>14</v>
      </c>
      <c r="B605" s="101" t="s">
        <v>60</v>
      </c>
      <c r="C605" s="101" t="s">
        <v>421</v>
      </c>
      <c r="D605" s="101" t="s">
        <v>422</v>
      </c>
      <c r="E605" s="101" t="s">
        <v>423</v>
      </c>
      <c r="F605" s="101" t="s">
        <v>178</v>
      </c>
      <c r="G605" s="101" t="s">
        <v>1034</v>
      </c>
      <c r="H605" s="102">
        <v>7662</v>
      </c>
      <c r="I605" s="100">
        <v>5</v>
      </c>
      <c r="J605" s="103">
        <f>หนองคาย!F24</f>
        <v>3582561.73</v>
      </c>
      <c r="K605" s="104">
        <f>หนองคาย!AI24</f>
        <v>3526219.27</v>
      </c>
      <c r="L605" s="105">
        <f>หนองคาย!AJ24</f>
        <v>3564515.42</v>
      </c>
      <c r="M605" s="105">
        <f>หนองคาย!AK24</f>
        <v>2440905.6399999997</v>
      </c>
      <c r="N605" s="101"/>
      <c r="O605" s="101"/>
      <c r="P605" s="101"/>
      <c r="Q605" s="93">
        <f t="shared" si="21"/>
        <v>1123609.7800000003</v>
      </c>
      <c r="R605" s="94">
        <f t="shared" si="22"/>
        <v>465.21997128687025</v>
      </c>
    </row>
    <row r="606" spans="1:18" ht="24" customHeight="1" x14ac:dyDescent="0.55000000000000004">
      <c r="A606" s="100">
        <v>15</v>
      </c>
      <c r="B606" s="101" t="s">
        <v>60</v>
      </c>
      <c r="C606" s="101" t="s">
        <v>421</v>
      </c>
      <c r="D606" s="101" t="s">
        <v>422</v>
      </c>
      <c r="E606" s="101" t="s">
        <v>423</v>
      </c>
      <c r="F606" s="101" t="s">
        <v>178</v>
      </c>
      <c r="G606" s="101" t="s">
        <v>1035</v>
      </c>
      <c r="H606" s="102">
        <v>5895</v>
      </c>
      <c r="I606" s="100">
        <v>4</v>
      </c>
      <c r="J606" s="103">
        <f>หนองคาย!F25</f>
        <v>989585.82</v>
      </c>
      <c r="K606" s="104">
        <f>หนองคาย!AI25</f>
        <v>1026616.1399999999</v>
      </c>
      <c r="L606" s="105">
        <f>หนองคาย!AJ25</f>
        <v>2145848</v>
      </c>
      <c r="M606" s="105">
        <f>หนองคาย!AK25</f>
        <v>1533247.13</v>
      </c>
      <c r="N606" s="101"/>
      <c r="O606" s="101"/>
      <c r="P606" s="101"/>
      <c r="Q606" s="93">
        <f t="shared" si="21"/>
        <v>612600.87000000011</v>
      </c>
      <c r="R606" s="94">
        <f t="shared" si="22"/>
        <v>364.01153519932149</v>
      </c>
    </row>
    <row r="607" spans="1:18" ht="24" customHeight="1" x14ac:dyDescent="0.55000000000000004">
      <c r="A607" s="100">
        <v>16</v>
      </c>
      <c r="B607" s="101" t="s">
        <v>60</v>
      </c>
      <c r="C607" s="101" t="s">
        <v>421</v>
      </c>
      <c r="D607" s="101" t="s">
        <v>422</v>
      </c>
      <c r="E607" s="101" t="s">
        <v>423</v>
      </c>
      <c r="F607" s="101" t="s">
        <v>178</v>
      </c>
      <c r="G607" s="101" t="s">
        <v>1036</v>
      </c>
      <c r="H607" s="102">
        <v>4523</v>
      </c>
      <c r="I607" s="100">
        <v>4</v>
      </c>
      <c r="J607" s="103">
        <f>หนองคาย!F26</f>
        <v>805724.63</v>
      </c>
      <c r="K607" s="104">
        <f>หนองคาย!AI26</f>
        <v>844818.33</v>
      </c>
      <c r="L607" s="105">
        <f>หนองคาย!AJ26</f>
        <v>1771026.63</v>
      </c>
      <c r="M607" s="105">
        <f>หนองคาย!AK26</f>
        <v>1622482.73</v>
      </c>
      <c r="N607" s="101"/>
      <c r="O607" s="101"/>
      <c r="P607" s="101"/>
      <c r="Q607" s="93">
        <f t="shared" si="21"/>
        <v>148543.89999999991</v>
      </c>
      <c r="R607" s="94">
        <f t="shared" si="22"/>
        <v>391.56016581914656</v>
      </c>
    </row>
    <row r="608" spans="1:18" ht="24" customHeight="1" x14ac:dyDescent="0.55000000000000004">
      <c r="A608" s="100">
        <v>17</v>
      </c>
      <c r="B608" s="101" t="s">
        <v>60</v>
      </c>
      <c r="C608" s="101" t="s">
        <v>421</v>
      </c>
      <c r="D608" s="101" t="s">
        <v>422</v>
      </c>
      <c r="E608" s="101" t="s">
        <v>423</v>
      </c>
      <c r="F608" s="101" t="s">
        <v>178</v>
      </c>
      <c r="G608" s="101" t="s">
        <v>1037</v>
      </c>
      <c r="H608" s="102">
        <v>2929</v>
      </c>
      <c r="I608" s="100">
        <v>2</v>
      </c>
      <c r="J608" s="103">
        <f>หนองคาย!F27</f>
        <v>768610.26</v>
      </c>
      <c r="K608" s="104">
        <f>หนองคาย!AI27</f>
        <v>798498.73</v>
      </c>
      <c r="L608" s="105">
        <f>หนองคาย!AJ27</f>
        <v>1451776.88</v>
      </c>
      <c r="M608" s="105">
        <f>หนองคาย!AK27</f>
        <v>1212435.42</v>
      </c>
      <c r="N608" s="101"/>
      <c r="O608" s="101"/>
      <c r="P608" s="101"/>
      <c r="Q608" s="93">
        <f t="shared" si="21"/>
        <v>239341.45999999996</v>
      </c>
      <c r="R608" s="94">
        <f t="shared" si="22"/>
        <v>495.65615568453393</v>
      </c>
    </row>
    <row r="609" spans="1:18" ht="24" customHeight="1" x14ac:dyDescent="0.55000000000000004">
      <c r="A609" s="100">
        <v>18</v>
      </c>
      <c r="B609" s="101" t="s">
        <v>60</v>
      </c>
      <c r="C609" s="101" t="s">
        <v>421</v>
      </c>
      <c r="D609" s="101" t="s">
        <v>422</v>
      </c>
      <c r="E609" s="101" t="s">
        <v>423</v>
      </c>
      <c r="F609" s="101" t="s">
        <v>178</v>
      </c>
      <c r="G609" s="101" t="s">
        <v>1038</v>
      </c>
      <c r="H609" s="102">
        <v>2602</v>
      </c>
      <c r="I609" s="100">
        <v>2</v>
      </c>
      <c r="J609" s="103">
        <f>หนองคาย!F28</f>
        <v>543054.1</v>
      </c>
      <c r="K609" s="104">
        <f>หนองคาย!AI28</f>
        <v>538203.87</v>
      </c>
      <c r="L609" s="105">
        <f>หนองคาย!AJ28</f>
        <v>717237.5</v>
      </c>
      <c r="M609" s="105">
        <f>หนองคาย!AK28</f>
        <v>714667.24</v>
      </c>
      <c r="N609" s="101"/>
      <c r="O609" s="101"/>
      <c r="P609" s="101"/>
      <c r="Q609" s="93">
        <f t="shared" si="21"/>
        <v>2570.2600000000093</v>
      </c>
      <c r="R609" s="94">
        <f t="shared" si="22"/>
        <v>275.64853958493467</v>
      </c>
    </row>
    <row r="610" spans="1:18" s="112" customFormat="1" ht="24" customHeight="1" x14ac:dyDescent="0.55000000000000004">
      <c r="A610" s="106">
        <v>1</v>
      </c>
      <c r="B610" s="107" t="s">
        <v>60</v>
      </c>
      <c r="C610" s="107"/>
      <c r="D610" s="107"/>
      <c r="E610" s="107" t="s">
        <v>75</v>
      </c>
      <c r="F610" s="107"/>
      <c r="G610" s="107" t="s">
        <v>425</v>
      </c>
      <c r="H610" s="113">
        <f>SUM(H592:H609)</f>
        <v>76021</v>
      </c>
      <c r="I610" s="106"/>
      <c r="J610" s="109">
        <f>SUM(J592:J609)</f>
        <v>18177755.810000002</v>
      </c>
      <c r="K610" s="109">
        <f>SUM(K592:K609)</f>
        <v>18895143.280000001</v>
      </c>
      <c r="L610" s="109">
        <f>SUM(L592:L609)</f>
        <v>32201093.089999996</v>
      </c>
      <c r="M610" s="109">
        <f>SUM(M592:M609)</f>
        <v>25295142.510000002</v>
      </c>
      <c r="N610" s="107">
        <v>17</v>
      </c>
      <c r="O610" s="107">
        <v>17</v>
      </c>
      <c r="P610" s="107">
        <f>N610-O610</f>
        <v>0</v>
      </c>
      <c r="Q610" s="110">
        <f t="shared" si="21"/>
        <v>6905950.5799999945</v>
      </c>
      <c r="R610" s="111">
        <f>L610/H610</f>
        <v>423.58155101879737</v>
      </c>
    </row>
    <row r="611" spans="1:18" ht="24" customHeight="1" x14ac:dyDescent="0.55000000000000004">
      <c r="A611" s="100">
        <v>1</v>
      </c>
      <c r="B611" s="101" t="s">
        <v>60</v>
      </c>
      <c r="C611" s="101" t="s">
        <v>426</v>
      </c>
      <c r="D611" s="101" t="s">
        <v>102</v>
      </c>
      <c r="E611" s="101" t="s">
        <v>427</v>
      </c>
      <c r="F611" s="101" t="s">
        <v>327</v>
      </c>
      <c r="G611" s="101" t="s">
        <v>428</v>
      </c>
      <c r="H611" s="102"/>
      <c r="I611" s="100"/>
      <c r="J611" s="103"/>
      <c r="K611" s="104"/>
      <c r="L611" s="105"/>
      <c r="M611" s="105"/>
      <c r="N611" s="101"/>
      <c r="O611" s="101"/>
      <c r="P611" s="101"/>
    </row>
    <row r="612" spans="1:18" ht="24" customHeight="1" x14ac:dyDescent="0.55000000000000004">
      <c r="A612" s="100">
        <v>2</v>
      </c>
      <c r="B612" s="101" t="s">
        <v>60</v>
      </c>
      <c r="C612" s="101" t="s">
        <v>426</v>
      </c>
      <c r="D612" s="101" t="s">
        <v>102</v>
      </c>
      <c r="E612" s="101" t="s">
        <v>427</v>
      </c>
      <c r="F612" s="101" t="s">
        <v>178</v>
      </c>
      <c r="G612" s="101" t="s">
        <v>1039</v>
      </c>
      <c r="H612" s="102">
        <v>3874</v>
      </c>
      <c r="I612" s="100">
        <v>3</v>
      </c>
      <c r="J612" s="103">
        <f>หนองคาย!F29</f>
        <v>1256458.8999999999</v>
      </c>
      <c r="K612" s="104">
        <f>หนองคาย!AI29</f>
        <v>1252768.22</v>
      </c>
      <c r="L612" s="105">
        <f>หนองคาย!AJ29</f>
        <v>2319153.2800000003</v>
      </c>
      <c r="M612" s="105">
        <f>หนองคาย!AK29</f>
        <v>1666563.31</v>
      </c>
      <c r="N612" s="101"/>
      <c r="O612" s="101"/>
      <c r="P612" s="101"/>
      <c r="Q612" s="93">
        <f t="shared" si="21"/>
        <v>652589.9700000002</v>
      </c>
      <c r="R612" s="94">
        <f t="shared" si="22"/>
        <v>598.64565823438318</v>
      </c>
    </row>
    <row r="613" spans="1:18" ht="24" customHeight="1" x14ac:dyDescent="0.55000000000000004">
      <c r="A613" s="100">
        <v>3</v>
      </c>
      <c r="B613" s="101" t="s">
        <v>60</v>
      </c>
      <c r="C613" s="101" t="s">
        <v>426</v>
      </c>
      <c r="D613" s="101" t="s">
        <v>102</v>
      </c>
      <c r="E613" s="101" t="s">
        <v>427</v>
      </c>
      <c r="F613" s="101" t="s">
        <v>178</v>
      </c>
      <c r="G613" s="101" t="s">
        <v>1040</v>
      </c>
      <c r="H613" s="102">
        <v>3204</v>
      </c>
      <c r="I613" s="100">
        <v>3</v>
      </c>
      <c r="J613" s="103">
        <f>หนองคาย!F30</f>
        <v>1119588.24</v>
      </c>
      <c r="K613" s="104">
        <f>หนองคาย!AI30</f>
        <v>1155289.67</v>
      </c>
      <c r="L613" s="105">
        <f>หนองคาย!AJ30</f>
        <v>1839688.81</v>
      </c>
      <c r="M613" s="105">
        <f>หนองคาย!AK30</f>
        <v>1470329.14</v>
      </c>
      <c r="N613" s="101"/>
      <c r="O613" s="101"/>
      <c r="P613" s="101"/>
      <c r="Q613" s="93">
        <f t="shared" si="21"/>
        <v>369359.67000000016</v>
      </c>
      <c r="R613" s="94">
        <f t="shared" si="22"/>
        <v>574.18502184769045</v>
      </c>
    </row>
    <row r="614" spans="1:18" ht="24" customHeight="1" x14ac:dyDescent="0.55000000000000004">
      <c r="A614" s="100">
        <v>4</v>
      </c>
      <c r="B614" s="101" t="s">
        <v>60</v>
      </c>
      <c r="C614" s="101" t="s">
        <v>426</v>
      </c>
      <c r="D614" s="101" t="s">
        <v>102</v>
      </c>
      <c r="E614" s="101" t="s">
        <v>427</v>
      </c>
      <c r="F614" s="101" t="s">
        <v>178</v>
      </c>
      <c r="G614" s="101" t="s">
        <v>1041</v>
      </c>
      <c r="H614" s="102">
        <v>6962</v>
      </c>
      <c r="I614" s="100">
        <v>5</v>
      </c>
      <c r="J614" s="103">
        <f>หนองคาย!F31</f>
        <v>2103156.44</v>
      </c>
      <c r="K614" s="104">
        <f>หนองคาย!AI31</f>
        <v>2204620.48</v>
      </c>
      <c r="L614" s="105">
        <f>หนองคาย!AJ31</f>
        <v>3067604.05</v>
      </c>
      <c r="M614" s="105">
        <f>หนองคาย!AK31</f>
        <v>2395341.81</v>
      </c>
      <c r="N614" s="101"/>
      <c r="O614" s="101"/>
      <c r="P614" s="101"/>
      <c r="Q614" s="93">
        <f t="shared" si="21"/>
        <v>672262.23999999976</v>
      </c>
      <c r="R614" s="94">
        <f t="shared" si="22"/>
        <v>440.6210930767021</v>
      </c>
    </row>
    <row r="615" spans="1:18" ht="24" customHeight="1" x14ac:dyDescent="0.55000000000000004">
      <c r="A615" s="100">
        <v>5</v>
      </c>
      <c r="B615" s="101" t="s">
        <v>60</v>
      </c>
      <c r="C615" s="101" t="s">
        <v>426</v>
      </c>
      <c r="D615" s="101" t="s">
        <v>102</v>
      </c>
      <c r="E615" s="101" t="s">
        <v>427</v>
      </c>
      <c r="F615" s="101" t="s">
        <v>178</v>
      </c>
      <c r="G615" s="101" t="s">
        <v>1042</v>
      </c>
      <c r="H615" s="102">
        <v>4705</v>
      </c>
      <c r="I615" s="100">
        <v>4</v>
      </c>
      <c r="J615" s="103">
        <f>หนองคาย!F32</f>
        <v>1571635.51</v>
      </c>
      <c r="K615" s="104">
        <f>หนองคาย!AI32</f>
        <v>1610901.43</v>
      </c>
      <c r="L615" s="105">
        <f>หนองคาย!AJ32</f>
        <v>1883301.56</v>
      </c>
      <c r="M615" s="105">
        <f>หนองคาย!AK32</f>
        <v>1395595.1400000001</v>
      </c>
      <c r="N615" s="101"/>
      <c r="O615" s="101"/>
      <c r="P615" s="101"/>
      <c r="Q615" s="93">
        <f t="shared" si="21"/>
        <v>487706.41999999993</v>
      </c>
      <c r="R615" s="94">
        <f t="shared" si="22"/>
        <v>400.27663336875668</v>
      </c>
    </row>
    <row r="616" spans="1:18" ht="24" customHeight="1" x14ac:dyDescent="0.55000000000000004">
      <c r="A616" s="100">
        <v>6</v>
      </c>
      <c r="B616" s="101" t="s">
        <v>60</v>
      </c>
      <c r="C616" s="101" t="s">
        <v>426</v>
      </c>
      <c r="D616" s="101" t="s">
        <v>102</v>
      </c>
      <c r="E616" s="101" t="s">
        <v>427</v>
      </c>
      <c r="F616" s="101" t="s">
        <v>178</v>
      </c>
      <c r="G616" s="101" t="s">
        <v>1043</v>
      </c>
      <c r="H616" s="102">
        <v>5930</v>
      </c>
      <c r="I616" s="100">
        <v>4</v>
      </c>
      <c r="J616" s="103">
        <f>หนองคาย!F33</f>
        <v>1354605.97</v>
      </c>
      <c r="K616" s="104">
        <f>หนองคาย!AI33</f>
        <v>1355442.02</v>
      </c>
      <c r="L616" s="105">
        <f>หนองคาย!AJ33</f>
        <v>2925143.53</v>
      </c>
      <c r="M616" s="105">
        <f>หนองคาย!AK33</f>
        <v>1864556.49</v>
      </c>
      <c r="N616" s="101"/>
      <c r="O616" s="101"/>
      <c r="P616" s="101"/>
      <c r="Q616" s="93">
        <f t="shared" si="21"/>
        <v>1060587.0399999998</v>
      </c>
      <c r="R616" s="94">
        <f t="shared" si="22"/>
        <v>493.2788414839797</v>
      </c>
    </row>
    <row r="617" spans="1:18" ht="24" customHeight="1" x14ac:dyDescent="0.55000000000000004">
      <c r="A617" s="100">
        <v>7</v>
      </c>
      <c r="B617" s="101" t="s">
        <v>60</v>
      </c>
      <c r="C617" s="101" t="s">
        <v>426</v>
      </c>
      <c r="D617" s="101" t="s">
        <v>102</v>
      </c>
      <c r="E617" s="101" t="s">
        <v>427</v>
      </c>
      <c r="F617" s="101" t="s">
        <v>178</v>
      </c>
      <c r="G617" s="101" t="s">
        <v>1044</v>
      </c>
      <c r="H617" s="102">
        <v>4502</v>
      </c>
      <c r="I617" s="100">
        <v>4</v>
      </c>
      <c r="J617" s="103">
        <f>หนองคาย!F34</f>
        <v>1447628.07</v>
      </c>
      <c r="K617" s="104">
        <f>หนองคาย!AI34</f>
        <v>1528680.1</v>
      </c>
      <c r="L617" s="105">
        <f>หนองคาย!AJ34</f>
        <v>1722966.08</v>
      </c>
      <c r="M617" s="105">
        <f>หนองคาย!AK34</f>
        <v>965785.76</v>
      </c>
      <c r="N617" s="101"/>
      <c r="O617" s="101"/>
      <c r="P617" s="101"/>
      <c r="Q617" s="93">
        <f t="shared" si="21"/>
        <v>757180.32000000007</v>
      </c>
      <c r="R617" s="94">
        <f t="shared" si="22"/>
        <v>382.71125721901376</v>
      </c>
    </row>
    <row r="618" spans="1:18" ht="24" customHeight="1" x14ac:dyDescent="0.55000000000000004">
      <c r="A618" s="100">
        <v>8</v>
      </c>
      <c r="B618" s="101" t="s">
        <v>60</v>
      </c>
      <c r="C618" s="101" t="s">
        <v>426</v>
      </c>
      <c r="D618" s="101" t="s">
        <v>102</v>
      </c>
      <c r="E618" s="101" t="s">
        <v>427</v>
      </c>
      <c r="F618" s="101" t="s">
        <v>178</v>
      </c>
      <c r="G618" s="101" t="s">
        <v>1045</v>
      </c>
      <c r="H618" s="102">
        <v>5759</v>
      </c>
      <c r="I618" s="100">
        <v>4</v>
      </c>
      <c r="J618" s="103">
        <f>หนองคาย!F35</f>
        <v>1773818.1</v>
      </c>
      <c r="K618" s="104">
        <f>หนองคาย!AI35</f>
        <v>1813612.2100000002</v>
      </c>
      <c r="L618" s="105">
        <f>หนองคาย!AJ35</f>
        <v>1965078.25</v>
      </c>
      <c r="M618" s="105">
        <f>หนองคาย!AK35</f>
        <v>1336607.52</v>
      </c>
      <c r="N618" s="101"/>
      <c r="O618" s="101"/>
      <c r="P618" s="101"/>
      <c r="Q618" s="93">
        <f t="shared" si="21"/>
        <v>628470.73</v>
      </c>
      <c r="R618" s="94">
        <f t="shared" si="22"/>
        <v>341.21865775308214</v>
      </c>
    </row>
    <row r="619" spans="1:18" ht="24" customHeight="1" x14ac:dyDescent="0.55000000000000004">
      <c r="A619" s="100">
        <v>9</v>
      </c>
      <c r="B619" s="101" t="s">
        <v>60</v>
      </c>
      <c r="C619" s="101" t="s">
        <v>426</v>
      </c>
      <c r="D619" s="101" t="s">
        <v>102</v>
      </c>
      <c r="E619" s="101" t="s">
        <v>427</v>
      </c>
      <c r="F619" s="101" t="s">
        <v>178</v>
      </c>
      <c r="G619" s="101" t="s">
        <v>1046</v>
      </c>
      <c r="H619" s="102">
        <v>3269</v>
      </c>
      <c r="I619" s="100">
        <v>3</v>
      </c>
      <c r="J619" s="103">
        <f>หนองคาย!F36</f>
        <v>1092945.4099999999</v>
      </c>
      <c r="K619" s="104">
        <f>หนองคาย!AI36</f>
        <v>1038282.9199999999</v>
      </c>
      <c r="L619" s="105">
        <f>หนองคาย!AJ36</f>
        <v>1760081.49</v>
      </c>
      <c r="M619" s="105">
        <f>หนองคาย!AK36</f>
        <v>1306489.3699999999</v>
      </c>
      <c r="N619" s="101"/>
      <c r="O619" s="101"/>
      <c r="P619" s="101"/>
      <c r="Q619" s="93">
        <f t="shared" si="21"/>
        <v>453592.12000000011</v>
      </c>
      <c r="R619" s="94">
        <f t="shared" si="22"/>
        <v>538.41587335576628</v>
      </c>
    </row>
    <row r="620" spans="1:18" ht="24" customHeight="1" x14ac:dyDescent="0.55000000000000004">
      <c r="A620" s="100">
        <v>10</v>
      </c>
      <c r="B620" s="101" t="s">
        <v>60</v>
      </c>
      <c r="C620" s="101" t="s">
        <v>426</v>
      </c>
      <c r="D620" s="101" t="s">
        <v>102</v>
      </c>
      <c r="E620" s="101" t="s">
        <v>427</v>
      </c>
      <c r="F620" s="101" t="s">
        <v>178</v>
      </c>
      <c r="G620" s="101" t="s">
        <v>1047</v>
      </c>
      <c r="H620" s="102">
        <v>5031</v>
      </c>
      <c r="I620" s="100">
        <v>4</v>
      </c>
      <c r="J620" s="103">
        <f>หนองคาย!F37</f>
        <v>726542.28</v>
      </c>
      <c r="K620" s="104">
        <f>หนองคาย!AI37</f>
        <v>691761.01</v>
      </c>
      <c r="L620" s="105">
        <f>หนองคาย!AJ37</f>
        <v>1658291.96</v>
      </c>
      <c r="M620" s="105">
        <f>หนองคาย!AK37</f>
        <v>1369560.74</v>
      </c>
      <c r="N620" s="101"/>
      <c r="O620" s="101"/>
      <c r="P620" s="101"/>
      <c r="Q620" s="93">
        <f t="shared" si="21"/>
        <v>288731.21999999997</v>
      </c>
      <c r="R620" s="94">
        <f t="shared" si="22"/>
        <v>329.61478036175708</v>
      </c>
    </row>
    <row r="621" spans="1:18" ht="24" customHeight="1" x14ac:dyDescent="0.55000000000000004">
      <c r="A621" s="100">
        <v>11</v>
      </c>
      <c r="B621" s="101" t="s">
        <v>60</v>
      </c>
      <c r="C621" s="101" t="s">
        <v>426</v>
      </c>
      <c r="D621" s="101" t="s">
        <v>102</v>
      </c>
      <c r="E621" s="101" t="s">
        <v>427</v>
      </c>
      <c r="F621" s="101" t="s">
        <v>178</v>
      </c>
      <c r="G621" s="101" t="s">
        <v>1048</v>
      </c>
      <c r="H621" s="102">
        <v>4636</v>
      </c>
      <c r="I621" s="100">
        <v>4</v>
      </c>
      <c r="J621" s="103">
        <f>หนองคาย!F38</f>
        <v>1174071.1200000001</v>
      </c>
      <c r="K621" s="104">
        <f>หนองคาย!AI38</f>
        <v>1169386.9800000002</v>
      </c>
      <c r="L621" s="105">
        <f>หนองคาย!AJ38</f>
        <v>2453160.31</v>
      </c>
      <c r="M621" s="105">
        <f>หนองคาย!AK38</f>
        <v>1960062.6500000001</v>
      </c>
      <c r="N621" s="101"/>
      <c r="O621" s="101"/>
      <c r="P621" s="101"/>
      <c r="Q621" s="93">
        <f t="shared" si="21"/>
        <v>493097.65999999992</v>
      </c>
      <c r="R621" s="94">
        <f t="shared" si="22"/>
        <v>529.15451035375327</v>
      </c>
    </row>
    <row r="622" spans="1:18" s="112" customFormat="1" ht="24" customHeight="1" x14ac:dyDescent="0.55000000000000004">
      <c r="A622" s="106">
        <v>2</v>
      </c>
      <c r="B622" s="107" t="s">
        <v>60</v>
      </c>
      <c r="C622" s="107"/>
      <c r="D622" s="107"/>
      <c r="E622" s="107" t="s">
        <v>75</v>
      </c>
      <c r="F622" s="107"/>
      <c r="G622" s="107" t="s">
        <v>429</v>
      </c>
      <c r="H622" s="113">
        <f>SUM(H611:H621)</f>
        <v>47872</v>
      </c>
      <c r="I622" s="106"/>
      <c r="J622" s="109">
        <f>SUM(J611:J621)</f>
        <v>13620450.039999999</v>
      </c>
      <c r="K622" s="109">
        <f>SUM(K611:K621)</f>
        <v>13820745.039999999</v>
      </c>
      <c r="L622" s="109">
        <f>SUM(L611:L621)</f>
        <v>21594469.32</v>
      </c>
      <c r="M622" s="109">
        <f>SUM(M611:M621)</f>
        <v>15730891.93</v>
      </c>
      <c r="N622" s="107">
        <v>10</v>
      </c>
      <c r="O622" s="107">
        <v>10</v>
      </c>
      <c r="P622" s="107">
        <f>N622-O622</f>
        <v>0</v>
      </c>
      <c r="Q622" s="110">
        <f t="shared" si="21"/>
        <v>5863577.3900000006</v>
      </c>
      <c r="R622" s="111">
        <f>L622/H622</f>
        <v>451.08767797459893</v>
      </c>
    </row>
    <row r="623" spans="1:18" ht="24" customHeight="1" x14ac:dyDescent="0.55000000000000004">
      <c r="A623" s="100">
        <v>1</v>
      </c>
      <c r="B623" s="101" t="s">
        <v>60</v>
      </c>
      <c r="C623" s="101" t="s">
        <v>430</v>
      </c>
      <c r="D623" s="101" t="s">
        <v>81</v>
      </c>
      <c r="E623" s="101" t="s">
        <v>431</v>
      </c>
      <c r="F623" s="101" t="s">
        <v>208</v>
      </c>
      <c r="G623" s="101" t="s">
        <v>432</v>
      </c>
      <c r="H623" s="102"/>
      <c r="I623" s="100"/>
      <c r="J623" s="103"/>
      <c r="K623" s="104"/>
      <c r="L623" s="105"/>
      <c r="M623" s="105"/>
      <c r="N623" s="101"/>
      <c r="O623" s="101"/>
      <c r="P623" s="101"/>
    </row>
    <row r="624" spans="1:18" ht="24" customHeight="1" x14ac:dyDescent="0.55000000000000004">
      <c r="A624" s="100">
        <v>2</v>
      </c>
      <c r="B624" s="101" t="s">
        <v>60</v>
      </c>
      <c r="C624" s="101" t="s">
        <v>430</v>
      </c>
      <c r="D624" s="101" t="s">
        <v>81</v>
      </c>
      <c r="E624" s="101" t="s">
        <v>431</v>
      </c>
      <c r="F624" s="101" t="s">
        <v>178</v>
      </c>
      <c r="G624" s="101" t="s">
        <v>1049</v>
      </c>
      <c r="H624" s="102">
        <v>3034</v>
      </c>
      <c r="I624" s="100">
        <v>3</v>
      </c>
      <c r="J624" s="103">
        <f>หนองคาย!F39</f>
        <v>1099591.6200000001</v>
      </c>
      <c r="K624" s="104">
        <f>หนองคาย!AI39</f>
        <v>1154116.1500000001</v>
      </c>
      <c r="L624" s="105">
        <f>หนองคาย!AJ39</f>
        <v>1804890.85</v>
      </c>
      <c r="M624" s="105">
        <f>หนองคาย!AK39</f>
        <v>1561522.0899999999</v>
      </c>
      <c r="N624" s="101"/>
      <c r="O624" s="101"/>
      <c r="P624" s="101"/>
      <c r="Q624" s="93">
        <f t="shared" si="21"/>
        <v>243368.76000000024</v>
      </c>
      <c r="R624" s="94">
        <f t="shared" si="22"/>
        <v>594.88821687541201</v>
      </c>
    </row>
    <row r="625" spans="1:18" ht="24" customHeight="1" x14ac:dyDescent="0.55000000000000004">
      <c r="A625" s="100">
        <v>3</v>
      </c>
      <c r="B625" s="101" t="s">
        <v>60</v>
      </c>
      <c r="C625" s="101" t="s">
        <v>430</v>
      </c>
      <c r="D625" s="101" t="s">
        <v>81</v>
      </c>
      <c r="E625" s="101" t="s">
        <v>431</v>
      </c>
      <c r="F625" s="101" t="s">
        <v>178</v>
      </c>
      <c r="G625" s="101" t="s">
        <v>1050</v>
      </c>
      <c r="H625" s="102">
        <v>3694</v>
      </c>
      <c r="I625" s="100">
        <v>3</v>
      </c>
      <c r="J625" s="103">
        <f>หนองคาย!F40</f>
        <v>239685.54</v>
      </c>
      <c r="K625" s="104">
        <f>หนองคาย!AI40</f>
        <v>187547.42</v>
      </c>
      <c r="L625" s="105">
        <f>หนองคาย!AJ40</f>
        <v>1692745.18</v>
      </c>
      <c r="M625" s="105">
        <f>หนองคาย!AK40</f>
        <v>1732107.12</v>
      </c>
      <c r="N625" s="101"/>
      <c r="O625" s="101"/>
      <c r="P625" s="101"/>
      <c r="Q625" s="93">
        <f t="shared" si="21"/>
        <v>-39361.940000000177</v>
      </c>
      <c r="R625" s="94">
        <f t="shared" si="22"/>
        <v>458.24179209528967</v>
      </c>
    </row>
    <row r="626" spans="1:18" ht="24" customHeight="1" x14ac:dyDescent="0.55000000000000004">
      <c r="A626" s="100">
        <v>4</v>
      </c>
      <c r="B626" s="101" t="s">
        <v>60</v>
      </c>
      <c r="C626" s="101" t="s">
        <v>430</v>
      </c>
      <c r="D626" s="101" t="s">
        <v>81</v>
      </c>
      <c r="E626" s="101" t="s">
        <v>431</v>
      </c>
      <c r="F626" s="101" t="s">
        <v>178</v>
      </c>
      <c r="G626" s="101" t="s">
        <v>1051</v>
      </c>
      <c r="H626" s="102">
        <v>2850</v>
      </c>
      <c r="I626" s="100">
        <v>2</v>
      </c>
      <c r="J626" s="103">
        <f>หนองคาย!F41</f>
        <v>770676.06</v>
      </c>
      <c r="K626" s="104">
        <f>หนองคาย!AI41</f>
        <v>784130.14</v>
      </c>
      <c r="L626" s="105">
        <f>หนองคาย!AJ41</f>
        <v>1539397.15</v>
      </c>
      <c r="M626" s="105">
        <f>หนองคาย!AK41</f>
        <v>1510048.44</v>
      </c>
      <c r="N626" s="101"/>
      <c r="O626" s="101"/>
      <c r="P626" s="101"/>
      <c r="Q626" s="93">
        <f t="shared" si="21"/>
        <v>29348.709999999963</v>
      </c>
      <c r="R626" s="94">
        <f t="shared" si="22"/>
        <v>540.1393508771929</v>
      </c>
    </row>
    <row r="627" spans="1:18" ht="24" customHeight="1" x14ac:dyDescent="0.55000000000000004">
      <c r="A627" s="100">
        <v>5</v>
      </c>
      <c r="B627" s="101" t="s">
        <v>60</v>
      </c>
      <c r="C627" s="101" t="s">
        <v>430</v>
      </c>
      <c r="D627" s="101" t="s">
        <v>81</v>
      </c>
      <c r="E627" s="101" t="s">
        <v>431</v>
      </c>
      <c r="F627" s="101" t="s">
        <v>178</v>
      </c>
      <c r="G627" s="101" t="s">
        <v>1052</v>
      </c>
      <c r="H627" s="102">
        <v>3886</v>
      </c>
      <c r="I627" s="100">
        <v>3</v>
      </c>
      <c r="J627" s="103">
        <f>หนองคาย!F42</f>
        <v>1963586.5600000001</v>
      </c>
      <c r="K627" s="104">
        <f>หนองคาย!AI42</f>
        <v>2065590.56</v>
      </c>
      <c r="L627" s="105">
        <f>หนองคาย!AJ42</f>
        <v>2536117.66</v>
      </c>
      <c r="M627" s="105">
        <f>หนองคาย!AK42</f>
        <v>2471405.96</v>
      </c>
      <c r="N627" s="101"/>
      <c r="O627" s="101"/>
      <c r="P627" s="101"/>
      <c r="Q627" s="93">
        <f t="shared" si="21"/>
        <v>64711.700000000186</v>
      </c>
      <c r="R627" s="94">
        <f t="shared" si="22"/>
        <v>652.62935151827071</v>
      </c>
    </row>
    <row r="628" spans="1:18" ht="24" customHeight="1" x14ac:dyDescent="0.55000000000000004">
      <c r="A628" s="100">
        <v>6</v>
      </c>
      <c r="B628" s="101" t="s">
        <v>60</v>
      </c>
      <c r="C628" s="101" t="s">
        <v>430</v>
      </c>
      <c r="D628" s="101" t="s">
        <v>81</v>
      </c>
      <c r="E628" s="101" t="s">
        <v>431</v>
      </c>
      <c r="F628" s="101" t="s">
        <v>178</v>
      </c>
      <c r="G628" s="101" t="s">
        <v>1053</v>
      </c>
      <c r="H628" s="102">
        <v>4695</v>
      </c>
      <c r="I628" s="100">
        <v>4</v>
      </c>
      <c r="J628" s="103">
        <f>หนองคาย!F43</f>
        <v>1206473.02</v>
      </c>
      <c r="K628" s="104">
        <f>หนองคาย!AI43</f>
        <v>1230235.9200000002</v>
      </c>
      <c r="L628" s="105">
        <f>หนองคาย!AJ43</f>
        <v>2191692.4</v>
      </c>
      <c r="M628" s="105">
        <f>หนองคาย!AK43</f>
        <v>2213384.3600000003</v>
      </c>
      <c r="N628" s="101"/>
      <c r="O628" s="101"/>
      <c r="P628" s="101"/>
      <c r="Q628" s="93">
        <f t="shared" si="21"/>
        <v>-21691.960000000428</v>
      </c>
      <c r="R628" s="94">
        <f t="shared" si="22"/>
        <v>466.81414270500528</v>
      </c>
    </row>
    <row r="629" spans="1:18" ht="24" customHeight="1" x14ac:dyDescent="0.55000000000000004">
      <c r="A629" s="100">
        <v>7</v>
      </c>
      <c r="B629" s="101" t="s">
        <v>60</v>
      </c>
      <c r="C629" s="101" t="s">
        <v>430</v>
      </c>
      <c r="D629" s="101" t="s">
        <v>81</v>
      </c>
      <c r="E629" s="101" t="s">
        <v>431</v>
      </c>
      <c r="F629" s="101" t="s">
        <v>178</v>
      </c>
      <c r="G629" s="101" t="s">
        <v>1054</v>
      </c>
      <c r="H629" s="102">
        <v>2848</v>
      </c>
      <c r="I629" s="100">
        <v>2</v>
      </c>
      <c r="J629" s="103">
        <f>หนองคาย!F44</f>
        <v>506988.18</v>
      </c>
      <c r="K629" s="104">
        <f>หนองคาย!AI44</f>
        <v>520802.98</v>
      </c>
      <c r="L629" s="105">
        <f>หนองคาย!AJ44</f>
        <v>1232426.5899999999</v>
      </c>
      <c r="M629" s="105">
        <f>หนองคาย!AK44</f>
        <v>1136456.48</v>
      </c>
      <c r="N629" s="101"/>
      <c r="O629" s="101"/>
      <c r="P629" s="101"/>
      <c r="Q629" s="93">
        <f t="shared" si="21"/>
        <v>95970.10999999987</v>
      </c>
      <c r="R629" s="94">
        <f t="shared" si="22"/>
        <v>432.73405547752805</v>
      </c>
    </row>
    <row r="630" spans="1:18" ht="24" customHeight="1" x14ac:dyDescent="0.55000000000000004">
      <c r="A630" s="100">
        <v>8</v>
      </c>
      <c r="B630" s="101" t="s">
        <v>60</v>
      </c>
      <c r="C630" s="101" t="s">
        <v>430</v>
      </c>
      <c r="D630" s="101" t="s">
        <v>81</v>
      </c>
      <c r="E630" s="101" t="s">
        <v>431</v>
      </c>
      <c r="F630" s="101" t="s">
        <v>178</v>
      </c>
      <c r="G630" s="101" t="s">
        <v>1055</v>
      </c>
      <c r="H630" s="102">
        <v>4044</v>
      </c>
      <c r="I630" s="100">
        <v>3</v>
      </c>
      <c r="J630" s="103">
        <f>หนองคาย!F45</f>
        <v>595303.31000000006</v>
      </c>
      <c r="K630" s="104">
        <f>หนองคาย!AI45</f>
        <v>606226.16</v>
      </c>
      <c r="L630" s="105">
        <f>หนองคาย!AJ45</f>
        <v>1343471.1</v>
      </c>
      <c r="M630" s="105">
        <f>หนองคาย!AK45</f>
        <v>993568.84000000008</v>
      </c>
      <c r="N630" s="101"/>
      <c r="O630" s="101"/>
      <c r="P630" s="101"/>
      <c r="Q630" s="93">
        <f t="shared" si="21"/>
        <v>349902.26</v>
      </c>
      <c r="R630" s="94">
        <f t="shared" si="22"/>
        <v>332.21342729970331</v>
      </c>
    </row>
    <row r="631" spans="1:18" ht="24" customHeight="1" x14ac:dyDescent="0.55000000000000004">
      <c r="A631" s="100">
        <v>9</v>
      </c>
      <c r="B631" s="101" t="s">
        <v>60</v>
      </c>
      <c r="C631" s="101" t="s">
        <v>430</v>
      </c>
      <c r="D631" s="101" t="s">
        <v>81</v>
      </c>
      <c r="E631" s="101" t="s">
        <v>431</v>
      </c>
      <c r="F631" s="101" t="s">
        <v>178</v>
      </c>
      <c r="G631" s="101" t="s">
        <v>1056</v>
      </c>
      <c r="H631" s="102">
        <v>5108</v>
      </c>
      <c r="I631" s="100">
        <v>4</v>
      </c>
      <c r="J631" s="103">
        <f>หนองคาย!F46</f>
        <v>281311.07</v>
      </c>
      <c r="K631" s="104">
        <f>หนองคาย!AI46</f>
        <v>312706.87</v>
      </c>
      <c r="L631" s="105">
        <f>หนองคาย!AJ46</f>
        <v>847022.35</v>
      </c>
      <c r="M631" s="105">
        <f>หนองคาย!AK46</f>
        <v>641456.81000000006</v>
      </c>
      <c r="N631" s="101"/>
      <c r="O631" s="101"/>
      <c r="P631" s="101"/>
      <c r="Q631" s="93">
        <f t="shared" si="21"/>
        <v>205565.53999999992</v>
      </c>
      <c r="R631" s="94">
        <f t="shared" si="22"/>
        <v>165.82269968676584</v>
      </c>
    </row>
    <row r="632" spans="1:18" ht="24" customHeight="1" x14ac:dyDescent="0.55000000000000004">
      <c r="A632" s="100">
        <v>10</v>
      </c>
      <c r="B632" s="101" t="s">
        <v>60</v>
      </c>
      <c r="C632" s="101" t="s">
        <v>430</v>
      </c>
      <c r="D632" s="101" t="s">
        <v>81</v>
      </c>
      <c r="E632" s="101" t="s">
        <v>431</v>
      </c>
      <c r="F632" s="101" t="s">
        <v>178</v>
      </c>
      <c r="G632" s="101" t="s">
        <v>1057</v>
      </c>
      <c r="H632" s="102">
        <v>5899</v>
      </c>
      <c r="I632" s="100">
        <v>4</v>
      </c>
      <c r="J632" s="103">
        <f>หนองคาย!F47</f>
        <v>635878.19999999995</v>
      </c>
      <c r="K632" s="104">
        <f>หนองคาย!AI47</f>
        <v>661532.05999999994</v>
      </c>
      <c r="L632" s="105">
        <f>หนองคาย!AJ47</f>
        <v>2504809.02</v>
      </c>
      <c r="M632" s="105">
        <f>หนองคาย!AK47</f>
        <v>2031920.8000000003</v>
      </c>
      <c r="N632" s="101"/>
      <c r="O632" s="101"/>
      <c r="P632" s="101"/>
      <c r="Q632" s="93">
        <f t="shared" si="21"/>
        <v>472888.21999999974</v>
      </c>
      <c r="R632" s="94">
        <f t="shared" si="22"/>
        <v>424.61587048652314</v>
      </c>
    </row>
    <row r="633" spans="1:18" ht="24" customHeight="1" x14ac:dyDescent="0.55000000000000004">
      <c r="A633" s="100">
        <v>11</v>
      </c>
      <c r="B633" s="101" t="s">
        <v>60</v>
      </c>
      <c r="C633" s="101" t="s">
        <v>430</v>
      </c>
      <c r="D633" s="101" t="s">
        <v>81</v>
      </c>
      <c r="E633" s="101" t="s">
        <v>431</v>
      </c>
      <c r="F633" s="101" t="s">
        <v>178</v>
      </c>
      <c r="G633" s="101" t="s">
        <v>1058</v>
      </c>
      <c r="H633" s="102">
        <v>2499</v>
      </c>
      <c r="I633" s="100">
        <v>2</v>
      </c>
      <c r="J633" s="103">
        <f>หนองคาย!F48</f>
        <v>466677.19</v>
      </c>
      <c r="K633" s="104">
        <f>หนองคาย!AI48</f>
        <v>446645.5</v>
      </c>
      <c r="L633" s="105">
        <f>หนองคาย!AJ48</f>
        <v>1479117.4100000001</v>
      </c>
      <c r="M633" s="105">
        <f>หนองคาย!AK48</f>
        <v>1396451.91</v>
      </c>
      <c r="N633" s="101"/>
      <c r="O633" s="101"/>
      <c r="P633" s="101"/>
      <c r="Q633" s="93">
        <f t="shared" si="21"/>
        <v>82665.500000000233</v>
      </c>
      <c r="R633" s="94">
        <f t="shared" si="22"/>
        <v>591.8837174869949</v>
      </c>
    </row>
    <row r="634" spans="1:18" ht="24" customHeight="1" x14ac:dyDescent="0.55000000000000004">
      <c r="A634" s="100">
        <v>12</v>
      </c>
      <c r="B634" s="101" t="s">
        <v>60</v>
      </c>
      <c r="C634" s="101" t="s">
        <v>430</v>
      </c>
      <c r="D634" s="101" t="s">
        <v>81</v>
      </c>
      <c r="E634" s="101" t="s">
        <v>431</v>
      </c>
      <c r="F634" s="101" t="s">
        <v>178</v>
      </c>
      <c r="G634" s="101" t="s">
        <v>1059</v>
      </c>
      <c r="H634" s="102">
        <v>5714</v>
      </c>
      <c r="I634" s="100">
        <v>4</v>
      </c>
      <c r="J634" s="103">
        <f>หนองคาย!F49</f>
        <v>1032893.36</v>
      </c>
      <c r="K634" s="104">
        <f>หนองคาย!AI49</f>
        <v>1081542.2</v>
      </c>
      <c r="L634" s="105">
        <f>หนองคาย!AJ49</f>
        <v>2900997.02</v>
      </c>
      <c r="M634" s="105">
        <f>หนองคาย!AK49</f>
        <v>2228928.54</v>
      </c>
      <c r="N634" s="101"/>
      <c r="O634" s="101"/>
      <c r="P634" s="101"/>
      <c r="Q634" s="93">
        <f t="shared" si="21"/>
        <v>672068.48</v>
      </c>
      <c r="R634" s="94">
        <f t="shared" si="22"/>
        <v>507.69986349317469</v>
      </c>
    </row>
    <row r="635" spans="1:18" ht="24" customHeight="1" x14ac:dyDescent="0.55000000000000004">
      <c r="A635" s="100">
        <v>13</v>
      </c>
      <c r="B635" s="101" t="s">
        <v>60</v>
      </c>
      <c r="C635" s="101" t="s">
        <v>430</v>
      </c>
      <c r="D635" s="101" t="s">
        <v>81</v>
      </c>
      <c r="E635" s="101" t="s">
        <v>431</v>
      </c>
      <c r="F635" s="101" t="s">
        <v>178</v>
      </c>
      <c r="G635" s="101" t="s">
        <v>1060</v>
      </c>
      <c r="H635" s="102">
        <v>3580</v>
      </c>
      <c r="I635" s="100">
        <v>3</v>
      </c>
      <c r="J635" s="103">
        <f>หนองคาย!F50</f>
        <v>359698.77</v>
      </c>
      <c r="K635" s="104">
        <f>หนองคาย!AI50</f>
        <v>339898.69</v>
      </c>
      <c r="L635" s="105">
        <f>หนองคาย!AJ50</f>
        <v>1422593.4</v>
      </c>
      <c r="M635" s="105">
        <f>หนองคาย!AK50</f>
        <v>1311489.2200000002</v>
      </c>
      <c r="N635" s="101"/>
      <c r="O635" s="101"/>
      <c r="P635" s="101"/>
      <c r="Q635" s="93">
        <f t="shared" si="21"/>
        <v>111104.1799999997</v>
      </c>
      <c r="R635" s="94">
        <f t="shared" si="22"/>
        <v>397.37245810055862</v>
      </c>
    </row>
    <row r="636" spans="1:18" ht="24" customHeight="1" x14ac:dyDescent="0.55000000000000004">
      <c r="A636" s="100">
        <v>14</v>
      </c>
      <c r="B636" s="101" t="s">
        <v>60</v>
      </c>
      <c r="C636" s="101" t="s">
        <v>430</v>
      </c>
      <c r="D636" s="101" t="s">
        <v>81</v>
      </c>
      <c r="E636" s="101" t="s">
        <v>431</v>
      </c>
      <c r="F636" s="101" t="s">
        <v>178</v>
      </c>
      <c r="G636" s="101" t="s">
        <v>1061</v>
      </c>
      <c r="H636" s="102">
        <v>3821</v>
      </c>
      <c r="I636" s="100">
        <v>3</v>
      </c>
      <c r="J636" s="103">
        <f>หนองคาย!F51</f>
        <v>479529.88</v>
      </c>
      <c r="K636" s="104">
        <f>หนองคาย!AI51</f>
        <v>507848.66000000003</v>
      </c>
      <c r="L636" s="105">
        <f>หนองคาย!AJ51</f>
        <v>1331190.97</v>
      </c>
      <c r="M636" s="105">
        <f>หนองคาย!AK51</f>
        <v>1125883.6200000001</v>
      </c>
      <c r="N636" s="101"/>
      <c r="O636" s="101"/>
      <c r="P636" s="101"/>
      <c r="Q636" s="93">
        <f t="shared" si="21"/>
        <v>205307.34999999986</v>
      </c>
      <c r="R636" s="94">
        <f t="shared" si="22"/>
        <v>348.3881104422926</v>
      </c>
    </row>
    <row r="637" spans="1:18" ht="24" customHeight="1" x14ac:dyDescent="0.55000000000000004">
      <c r="A637" s="100">
        <v>15</v>
      </c>
      <c r="B637" s="101" t="s">
        <v>60</v>
      </c>
      <c r="C637" s="101" t="s">
        <v>430</v>
      </c>
      <c r="D637" s="101" t="s">
        <v>81</v>
      </c>
      <c r="E637" s="101" t="s">
        <v>431</v>
      </c>
      <c r="F637" s="101" t="s">
        <v>178</v>
      </c>
      <c r="G637" s="101" t="s">
        <v>1062</v>
      </c>
      <c r="H637" s="102">
        <v>4273</v>
      </c>
      <c r="I637" s="100">
        <v>3</v>
      </c>
      <c r="J637" s="103">
        <f>หนองคาย!F52</f>
        <v>445109.44</v>
      </c>
      <c r="K637" s="104">
        <f>หนองคาย!AI52</f>
        <v>434620.84</v>
      </c>
      <c r="L637" s="105">
        <f>หนองคาย!AJ52</f>
        <v>1074028.01</v>
      </c>
      <c r="M637" s="105">
        <f>หนองคาย!AK52</f>
        <v>1076044.6100000001</v>
      </c>
      <c r="N637" s="101"/>
      <c r="O637" s="101"/>
      <c r="P637" s="101"/>
      <c r="Q637" s="93">
        <f t="shared" si="21"/>
        <v>-2016.6000000000931</v>
      </c>
      <c r="R637" s="94">
        <f t="shared" si="22"/>
        <v>251.35221390124036</v>
      </c>
    </row>
    <row r="638" spans="1:18" ht="24" customHeight="1" x14ac:dyDescent="0.55000000000000004">
      <c r="A638" s="100">
        <v>16</v>
      </c>
      <c r="B638" s="101" t="s">
        <v>60</v>
      </c>
      <c r="C638" s="101" t="s">
        <v>430</v>
      </c>
      <c r="D638" s="101" t="s">
        <v>81</v>
      </c>
      <c r="E638" s="101" t="s">
        <v>431</v>
      </c>
      <c r="F638" s="101" t="s">
        <v>178</v>
      </c>
      <c r="G638" s="101" t="s">
        <v>1063</v>
      </c>
      <c r="H638" s="102">
        <v>2633</v>
      </c>
      <c r="I638" s="100">
        <v>2</v>
      </c>
      <c r="J638" s="103">
        <f>หนองคาย!F53</f>
        <v>672382.76</v>
      </c>
      <c r="K638" s="104">
        <f>หนองคาย!AI53</f>
        <v>676470.52999999991</v>
      </c>
      <c r="L638" s="105">
        <f>หนองคาย!AJ53</f>
        <v>1672712.87</v>
      </c>
      <c r="M638" s="105">
        <f>หนองคาย!AK53</f>
        <v>1394155.9</v>
      </c>
      <c r="N638" s="101"/>
      <c r="O638" s="101"/>
      <c r="P638" s="101"/>
      <c r="Q638" s="93">
        <f t="shared" si="21"/>
        <v>278556.9700000002</v>
      </c>
      <c r="R638" s="94">
        <f t="shared" si="22"/>
        <v>635.28783516900876</v>
      </c>
    </row>
    <row r="639" spans="1:18" s="112" customFormat="1" ht="24" customHeight="1" x14ac:dyDescent="0.55000000000000004">
      <c r="A639" s="106">
        <v>3</v>
      </c>
      <c r="B639" s="107" t="s">
        <v>60</v>
      </c>
      <c r="C639" s="107"/>
      <c r="D639" s="107"/>
      <c r="E639" s="107" t="s">
        <v>75</v>
      </c>
      <c r="F639" s="107"/>
      <c r="G639" s="107" t="s">
        <v>433</v>
      </c>
      <c r="H639" s="113">
        <f>SUM(H623:H638)</f>
        <v>58578</v>
      </c>
      <c r="I639" s="106"/>
      <c r="J639" s="109">
        <f>SUM(J623:J638)</f>
        <v>10755784.960000001</v>
      </c>
      <c r="K639" s="109">
        <f>SUM(K623:K638)</f>
        <v>11009914.679999998</v>
      </c>
      <c r="L639" s="109">
        <f>SUM(L623:L638)</f>
        <v>25573211.98</v>
      </c>
      <c r="M639" s="109">
        <f>SUM(M623:M638)</f>
        <v>22824824.699999999</v>
      </c>
      <c r="N639" s="107">
        <v>15</v>
      </c>
      <c r="O639" s="107">
        <v>15</v>
      </c>
      <c r="P639" s="107">
        <f>N639-O639</f>
        <v>0</v>
      </c>
      <c r="Q639" s="110">
        <f t="shared" si="21"/>
        <v>2748387.2800000012</v>
      </c>
      <c r="R639" s="111">
        <f>L639/H639</f>
        <v>436.56683362354471</v>
      </c>
    </row>
    <row r="640" spans="1:18" ht="24" customHeight="1" x14ac:dyDescent="0.55000000000000004">
      <c r="A640" s="100">
        <v>1</v>
      </c>
      <c r="B640" s="101" t="s">
        <v>60</v>
      </c>
      <c r="C640" s="101" t="s">
        <v>434</v>
      </c>
      <c r="D640" s="101" t="s">
        <v>88</v>
      </c>
      <c r="E640" s="101" t="s">
        <v>435</v>
      </c>
      <c r="F640" s="101" t="s">
        <v>208</v>
      </c>
      <c r="G640" s="101" t="s">
        <v>436</v>
      </c>
      <c r="H640" s="102"/>
      <c r="I640" s="100"/>
      <c r="J640" s="103"/>
      <c r="K640" s="104"/>
      <c r="L640" s="105"/>
      <c r="M640" s="105"/>
      <c r="N640" s="101"/>
      <c r="O640" s="101"/>
      <c r="P640" s="101"/>
    </row>
    <row r="641" spans="1:18" s="120" customFormat="1" ht="24" customHeight="1" x14ac:dyDescent="0.55000000000000004">
      <c r="A641" s="114">
        <v>2</v>
      </c>
      <c r="B641" s="115" t="s">
        <v>60</v>
      </c>
      <c r="C641" s="115" t="s">
        <v>434</v>
      </c>
      <c r="D641" s="115" t="s">
        <v>88</v>
      </c>
      <c r="E641" s="115" t="s">
        <v>435</v>
      </c>
      <c r="F641" s="115" t="s">
        <v>178</v>
      </c>
      <c r="G641" s="115" t="s">
        <v>1064</v>
      </c>
      <c r="H641" s="116">
        <v>2413</v>
      </c>
      <c r="I641" s="114">
        <v>2</v>
      </c>
      <c r="J641" s="103">
        <f>หนองคาย!F54</f>
        <v>375402.27</v>
      </c>
      <c r="K641" s="117">
        <f>หนองคาย!AI54</f>
        <v>385409.44</v>
      </c>
      <c r="L641" s="105">
        <f>หนองคาย!AJ54</f>
        <v>1084960.32</v>
      </c>
      <c r="M641" s="105">
        <f>หนองคาย!AK54</f>
        <v>933912.77</v>
      </c>
      <c r="N641" s="115"/>
      <c r="O641" s="115"/>
      <c r="P641" s="115"/>
      <c r="Q641" s="93">
        <f t="shared" si="21"/>
        <v>151047.55000000005</v>
      </c>
      <c r="R641" s="94">
        <f t="shared" si="22"/>
        <v>449.63129714048904</v>
      </c>
    </row>
    <row r="642" spans="1:18" ht="24" customHeight="1" x14ac:dyDescent="0.55000000000000004">
      <c r="A642" s="100">
        <v>3</v>
      </c>
      <c r="B642" s="101" t="s">
        <v>60</v>
      </c>
      <c r="C642" s="101" t="s">
        <v>434</v>
      </c>
      <c r="D642" s="101" t="s">
        <v>88</v>
      </c>
      <c r="E642" s="101" t="s">
        <v>435</v>
      </c>
      <c r="F642" s="101" t="s">
        <v>178</v>
      </c>
      <c r="G642" s="101" t="s">
        <v>1065</v>
      </c>
      <c r="H642" s="102">
        <v>2055</v>
      </c>
      <c r="I642" s="100">
        <v>2</v>
      </c>
      <c r="J642" s="103">
        <f>หนองคาย!F55</f>
        <v>390459.96</v>
      </c>
      <c r="K642" s="117">
        <f>หนองคาย!AI55</f>
        <v>254283.66000000003</v>
      </c>
      <c r="L642" s="105">
        <f>หนองคาย!AJ55</f>
        <v>1215020.73</v>
      </c>
      <c r="M642" s="105">
        <f>หนองคาย!AK55</f>
        <v>1119026.98</v>
      </c>
      <c r="N642" s="101"/>
      <c r="O642" s="101"/>
      <c r="P642" s="101"/>
      <c r="Q642" s="93">
        <f t="shared" si="21"/>
        <v>95993.75</v>
      </c>
      <c r="R642" s="94">
        <f t="shared" si="22"/>
        <v>591.25096350364959</v>
      </c>
    </row>
    <row r="643" spans="1:18" ht="24" customHeight="1" x14ac:dyDescent="0.55000000000000004">
      <c r="A643" s="100">
        <v>4</v>
      </c>
      <c r="B643" s="101" t="s">
        <v>60</v>
      </c>
      <c r="C643" s="101" t="s">
        <v>434</v>
      </c>
      <c r="D643" s="101" t="s">
        <v>88</v>
      </c>
      <c r="E643" s="101" t="s">
        <v>435</v>
      </c>
      <c r="F643" s="101" t="s">
        <v>178</v>
      </c>
      <c r="G643" s="101" t="s">
        <v>1066</v>
      </c>
      <c r="H643" s="102">
        <v>3420</v>
      </c>
      <c r="I643" s="100">
        <v>3</v>
      </c>
      <c r="J643" s="103">
        <f>หนองคาย!F56</f>
        <v>745764.61</v>
      </c>
      <c r="K643" s="117">
        <f>หนองคาย!AI56</f>
        <v>697926.75</v>
      </c>
      <c r="L643" s="105">
        <f>หนองคาย!AJ56</f>
        <v>1631452.37</v>
      </c>
      <c r="M643" s="105">
        <f>หนองคาย!AK56</f>
        <v>1258809.5999999999</v>
      </c>
      <c r="N643" s="101"/>
      <c r="O643" s="101"/>
      <c r="P643" s="101"/>
      <c r="Q643" s="93">
        <f t="shared" si="21"/>
        <v>372642.77000000025</v>
      </c>
      <c r="R643" s="94">
        <f t="shared" si="22"/>
        <v>477.03285672514625</v>
      </c>
    </row>
    <row r="644" spans="1:18" ht="24" customHeight="1" x14ac:dyDescent="0.55000000000000004">
      <c r="A644" s="100">
        <v>5</v>
      </c>
      <c r="B644" s="101" t="s">
        <v>60</v>
      </c>
      <c r="C644" s="101" t="s">
        <v>434</v>
      </c>
      <c r="D644" s="101" t="s">
        <v>88</v>
      </c>
      <c r="E644" s="101" t="s">
        <v>435</v>
      </c>
      <c r="F644" s="101" t="s">
        <v>178</v>
      </c>
      <c r="G644" s="101" t="s">
        <v>1067</v>
      </c>
      <c r="H644" s="102">
        <v>2566</v>
      </c>
      <c r="I644" s="100">
        <v>2</v>
      </c>
      <c r="J644" s="103">
        <f>หนองคาย!F57</f>
        <v>679270.93</v>
      </c>
      <c r="K644" s="117">
        <f>หนองคาย!AI57</f>
        <v>642816.48</v>
      </c>
      <c r="L644" s="105">
        <f>หนองคาย!AJ57</f>
        <v>1514784.91</v>
      </c>
      <c r="M644" s="105">
        <f>หนองคาย!AK57</f>
        <v>1185032.4999999998</v>
      </c>
      <c r="N644" s="101"/>
      <c r="O644" s="101"/>
      <c r="P644" s="101"/>
      <c r="Q644" s="93">
        <f t="shared" si="21"/>
        <v>329752.41000000015</v>
      </c>
      <c r="R644" s="94">
        <f t="shared" si="22"/>
        <v>590.32927123928289</v>
      </c>
    </row>
    <row r="645" spans="1:18" ht="24" customHeight="1" x14ac:dyDescent="0.55000000000000004">
      <c r="A645" s="100">
        <v>6</v>
      </c>
      <c r="B645" s="101" t="s">
        <v>60</v>
      </c>
      <c r="C645" s="101" t="s">
        <v>434</v>
      </c>
      <c r="D645" s="101" t="s">
        <v>88</v>
      </c>
      <c r="E645" s="101" t="s">
        <v>435</v>
      </c>
      <c r="F645" s="101" t="s">
        <v>178</v>
      </c>
      <c r="G645" s="101" t="s">
        <v>1068</v>
      </c>
      <c r="H645" s="102">
        <v>951</v>
      </c>
      <c r="I645" s="100">
        <v>1</v>
      </c>
      <c r="J645" s="103">
        <f>หนองคาย!F58</f>
        <v>252215.52</v>
      </c>
      <c r="K645" s="117">
        <f>หนองคาย!AI58</f>
        <v>238645.34</v>
      </c>
      <c r="L645" s="105">
        <f>หนองคาย!AJ58</f>
        <v>814726.71</v>
      </c>
      <c r="M645" s="105">
        <f>หนองคาย!AK58</f>
        <v>655854.62000000011</v>
      </c>
      <c r="N645" s="101"/>
      <c r="O645" s="101"/>
      <c r="P645" s="101"/>
      <c r="Q645" s="93">
        <f t="shared" si="21"/>
        <v>158872.08999999985</v>
      </c>
      <c r="R645" s="94">
        <f t="shared" si="22"/>
        <v>856.70526813880122</v>
      </c>
    </row>
    <row r="646" spans="1:18" ht="24" customHeight="1" x14ac:dyDescent="0.55000000000000004">
      <c r="A646" s="100">
        <v>7</v>
      </c>
      <c r="B646" s="101" t="s">
        <v>60</v>
      </c>
      <c r="C646" s="101" t="s">
        <v>434</v>
      </c>
      <c r="D646" s="101" t="s">
        <v>88</v>
      </c>
      <c r="E646" s="101" t="s">
        <v>435</v>
      </c>
      <c r="F646" s="101" t="s">
        <v>178</v>
      </c>
      <c r="G646" s="101" t="s">
        <v>1069</v>
      </c>
      <c r="H646" s="102">
        <v>2045</v>
      </c>
      <c r="I646" s="100">
        <v>2</v>
      </c>
      <c r="J646" s="103">
        <f>หนองคาย!F59</f>
        <v>777290.84</v>
      </c>
      <c r="K646" s="117">
        <f>หนองคาย!AI59</f>
        <v>754956.64999999991</v>
      </c>
      <c r="L646" s="105">
        <f>หนองคาย!AJ59</f>
        <v>1101446.23</v>
      </c>
      <c r="M646" s="105">
        <f>หนองคาย!AK59</f>
        <v>1120365.55</v>
      </c>
      <c r="N646" s="101"/>
      <c r="O646" s="101"/>
      <c r="P646" s="101"/>
      <c r="Q646" s="93">
        <f t="shared" si="21"/>
        <v>-18919.320000000065</v>
      </c>
      <c r="R646" s="94">
        <f t="shared" si="22"/>
        <v>538.60451344743274</v>
      </c>
    </row>
    <row r="647" spans="1:18" s="112" customFormat="1" ht="24" customHeight="1" x14ac:dyDescent="0.55000000000000004">
      <c r="A647" s="106">
        <v>4</v>
      </c>
      <c r="B647" s="107" t="s">
        <v>60</v>
      </c>
      <c r="C647" s="107"/>
      <c r="D647" s="107"/>
      <c r="E647" s="107" t="s">
        <v>75</v>
      </c>
      <c r="F647" s="107"/>
      <c r="G647" s="107" t="s">
        <v>437</v>
      </c>
      <c r="H647" s="113">
        <f>SUM(H640:H646)</f>
        <v>13450</v>
      </c>
      <c r="I647" s="106"/>
      <c r="J647" s="109">
        <f>SUM(J640:J646)</f>
        <v>3220404.13</v>
      </c>
      <c r="K647" s="109">
        <f>SUM(K640:K646)</f>
        <v>2974038.32</v>
      </c>
      <c r="L647" s="109">
        <f>SUM(L640:L646)</f>
        <v>7362391.2699999996</v>
      </c>
      <c r="M647" s="109">
        <f>SUM(M640:M646)</f>
        <v>6273002.0199999996</v>
      </c>
      <c r="N647" s="107">
        <v>6</v>
      </c>
      <c r="O647" s="107">
        <v>6</v>
      </c>
      <c r="P647" s="107">
        <f>N647-O647</f>
        <v>0</v>
      </c>
      <c r="Q647" s="110">
        <f t="shared" ref="Q647:Q710" si="24">L647-M647</f>
        <v>1089389.25</v>
      </c>
      <c r="R647" s="111">
        <f>L647/H647</f>
        <v>547.38968550185871</v>
      </c>
    </row>
    <row r="648" spans="1:18" ht="24" customHeight="1" x14ac:dyDescent="0.55000000000000004">
      <c r="A648" s="100">
        <v>1</v>
      </c>
      <c r="B648" s="101" t="s">
        <v>60</v>
      </c>
      <c r="C648" s="101" t="s">
        <v>438</v>
      </c>
      <c r="D648" s="101" t="s">
        <v>95</v>
      </c>
      <c r="E648" s="101" t="s">
        <v>439</v>
      </c>
      <c r="F648" s="101" t="s">
        <v>208</v>
      </c>
      <c r="G648" s="101" t="s">
        <v>440</v>
      </c>
      <c r="H648" s="102"/>
      <c r="I648" s="100"/>
      <c r="J648" s="103"/>
      <c r="K648" s="104"/>
      <c r="L648" s="105"/>
      <c r="M648" s="105"/>
      <c r="N648" s="101"/>
      <c r="O648" s="101"/>
      <c r="P648" s="101"/>
    </row>
    <row r="649" spans="1:18" ht="24" customHeight="1" x14ac:dyDescent="0.55000000000000004">
      <c r="A649" s="100">
        <v>2</v>
      </c>
      <c r="B649" s="101" t="s">
        <v>60</v>
      </c>
      <c r="C649" s="101" t="s">
        <v>438</v>
      </c>
      <c r="D649" s="101" t="s">
        <v>95</v>
      </c>
      <c r="E649" s="101" t="s">
        <v>439</v>
      </c>
      <c r="F649" s="101" t="s">
        <v>178</v>
      </c>
      <c r="G649" s="101" t="s">
        <v>1070</v>
      </c>
      <c r="H649" s="102">
        <v>3171</v>
      </c>
      <c r="I649" s="100">
        <v>3</v>
      </c>
      <c r="J649" s="103">
        <f>หนองคาย!F60</f>
        <v>570682.53</v>
      </c>
      <c r="K649" s="104">
        <f>หนองคาย!AI60</f>
        <v>574419.45000000007</v>
      </c>
      <c r="L649" s="105">
        <f>หนองคาย!AJ60</f>
        <v>1648701.52</v>
      </c>
      <c r="M649" s="105">
        <f>หนองคาย!AK60</f>
        <v>1237646.1100000001</v>
      </c>
      <c r="N649" s="101"/>
      <c r="O649" s="101"/>
      <c r="P649" s="101"/>
      <c r="Q649" s="93">
        <f t="shared" si="24"/>
        <v>411055.40999999992</v>
      </c>
      <c r="R649" s="94">
        <f t="shared" ref="R649:R710" si="25">L649/H649</f>
        <v>519.93110059918013</v>
      </c>
    </row>
    <row r="650" spans="1:18" ht="24" customHeight="1" x14ac:dyDescent="0.55000000000000004">
      <c r="A650" s="100">
        <v>3</v>
      </c>
      <c r="B650" s="101" t="s">
        <v>60</v>
      </c>
      <c r="C650" s="101" t="s">
        <v>438</v>
      </c>
      <c r="D650" s="101" t="s">
        <v>95</v>
      </c>
      <c r="E650" s="101" t="s">
        <v>439</v>
      </c>
      <c r="F650" s="101" t="s">
        <v>178</v>
      </c>
      <c r="G650" s="101" t="s">
        <v>1071</v>
      </c>
      <c r="H650" s="102">
        <v>4975</v>
      </c>
      <c r="I650" s="100">
        <v>4</v>
      </c>
      <c r="J650" s="103">
        <f>หนองคาย!F61</f>
        <v>1022823.26</v>
      </c>
      <c r="K650" s="104">
        <f>หนองคาย!AI61</f>
        <v>1029560.4400000001</v>
      </c>
      <c r="L650" s="105">
        <f>หนองคาย!AJ61</f>
        <v>1703630.31</v>
      </c>
      <c r="M650" s="105">
        <f>หนองคาย!AK61</f>
        <v>1294781.69</v>
      </c>
      <c r="N650" s="101"/>
      <c r="O650" s="101"/>
      <c r="P650" s="101"/>
      <c r="Q650" s="93">
        <f t="shared" si="24"/>
        <v>408848.62000000011</v>
      </c>
      <c r="R650" s="94">
        <f t="shared" si="25"/>
        <v>342.43825326633169</v>
      </c>
    </row>
    <row r="651" spans="1:18" ht="24" customHeight="1" x14ac:dyDescent="0.55000000000000004">
      <c r="A651" s="100">
        <v>4</v>
      </c>
      <c r="B651" s="101" t="s">
        <v>60</v>
      </c>
      <c r="C651" s="101" t="s">
        <v>438</v>
      </c>
      <c r="D651" s="101" t="s">
        <v>95</v>
      </c>
      <c r="E651" s="101" t="s">
        <v>439</v>
      </c>
      <c r="F651" s="101" t="s">
        <v>178</v>
      </c>
      <c r="G651" s="101" t="s">
        <v>1072</v>
      </c>
      <c r="H651" s="102">
        <v>2674</v>
      </c>
      <c r="I651" s="100">
        <v>2</v>
      </c>
      <c r="J651" s="103">
        <f>หนองคาย!F62</f>
        <v>566636.28</v>
      </c>
      <c r="K651" s="104">
        <f>หนองคาย!AI62</f>
        <v>573421.88</v>
      </c>
      <c r="L651" s="105">
        <f>หนองคาย!AJ62</f>
        <v>1424825.99</v>
      </c>
      <c r="M651" s="105">
        <f>หนองคาย!AK62</f>
        <v>1156748.8699999999</v>
      </c>
      <c r="N651" s="101"/>
      <c r="O651" s="101"/>
      <c r="P651" s="101"/>
      <c r="Q651" s="93">
        <f t="shared" si="24"/>
        <v>268077.12000000011</v>
      </c>
      <c r="R651" s="94">
        <f t="shared" si="25"/>
        <v>532.84442408376958</v>
      </c>
    </row>
    <row r="652" spans="1:18" ht="24" customHeight="1" x14ac:dyDescent="0.55000000000000004">
      <c r="A652" s="100">
        <v>5</v>
      </c>
      <c r="B652" s="101" t="s">
        <v>60</v>
      </c>
      <c r="C652" s="101" t="s">
        <v>438</v>
      </c>
      <c r="D652" s="101" t="s">
        <v>95</v>
      </c>
      <c r="E652" s="101" t="s">
        <v>439</v>
      </c>
      <c r="F652" s="101" t="s">
        <v>178</v>
      </c>
      <c r="G652" s="101" t="s">
        <v>1073</v>
      </c>
      <c r="H652" s="102">
        <v>3165</v>
      </c>
      <c r="I652" s="100">
        <v>3</v>
      </c>
      <c r="J652" s="103">
        <f>หนองคาย!F63</f>
        <v>764702.05</v>
      </c>
      <c r="K652" s="104">
        <f>หนองคาย!AI63</f>
        <v>785760.64</v>
      </c>
      <c r="L652" s="105">
        <f>หนองคาย!AJ63</f>
        <v>2122421.4</v>
      </c>
      <c r="M652" s="105">
        <f>หนองคาย!AK63</f>
        <v>1943752.1400000001</v>
      </c>
      <c r="N652" s="101"/>
      <c r="O652" s="101"/>
      <c r="P652" s="101"/>
      <c r="Q652" s="93">
        <f t="shared" si="24"/>
        <v>178669.25999999978</v>
      </c>
      <c r="R652" s="94">
        <f t="shared" si="25"/>
        <v>670.59127962085302</v>
      </c>
    </row>
    <row r="653" spans="1:18" ht="24" customHeight="1" x14ac:dyDescent="0.55000000000000004">
      <c r="A653" s="100">
        <v>6</v>
      </c>
      <c r="B653" s="101" t="s">
        <v>60</v>
      </c>
      <c r="C653" s="101" t="s">
        <v>438</v>
      </c>
      <c r="D653" s="101" t="s">
        <v>95</v>
      </c>
      <c r="E653" s="101" t="s">
        <v>439</v>
      </c>
      <c r="F653" s="101" t="s">
        <v>178</v>
      </c>
      <c r="G653" s="101" t="s">
        <v>1074</v>
      </c>
      <c r="H653" s="102">
        <v>2202</v>
      </c>
      <c r="I653" s="100">
        <v>2</v>
      </c>
      <c r="J653" s="103">
        <f>หนองคาย!F64</f>
        <v>1913546.17</v>
      </c>
      <c r="K653" s="104">
        <f>หนองคาย!AI64</f>
        <v>1929379.6199999999</v>
      </c>
      <c r="L653" s="105">
        <f>หนองคาย!AJ64</f>
        <v>2773198.52</v>
      </c>
      <c r="M653" s="105">
        <f>หนองคาย!AK64</f>
        <v>989705.9800000001</v>
      </c>
      <c r="N653" s="101"/>
      <c r="O653" s="101"/>
      <c r="P653" s="101"/>
      <c r="Q653" s="93">
        <f t="shared" si="24"/>
        <v>1783492.54</v>
      </c>
      <c r="R653" s="94">
        <f t="shared" si="25"/>
        <v>1259.3998728428701</v>
      </c>
    </row>
    <row r="654" spans="1:18" s="112" customFormat="1" ht="24" customHeight="1" x14ac:dyDescent="0.55000000000000004">
      <c r="A654" s="106">
        <v>5</v>
      </c>
      <c r="B654" s="107" t="s">
        <v>60</v>
      </c>
      <c r="C654" s="107"/>
      <c r="D654" s="107"/>
      <c r="E654" s="107" t="s">
        <v>75</v>
      </c>
      <c r="F654" s="107"/>
      <c r="G654" s="107" t="s">
        <v>441</v>
      </c>
      <c r="H654" s="113">
        <f>SUM(H648:H653)</f>
        <v>16187</v>
      </c>
      <c r="I654" s="106"/>
      <c r="J654" s="109">
        <f>SUM(J648:J653)</f>
        <v>4838390.29</v>
      </c>
      <c r="K654" s="144">
        <f>SUM(K648:K653)</f>
        <v>4892542.03</v>
      </c>
      <c r="L654" s="109">
        <f>SUM(L648:L653)</f>
        <v>9672777.7400000002</v>
      </c>
      <c r="M654" s="109">
        <f>SUM(M648:M653)</f>
        <v>6622634.790000001</v>
      </c>
      <c r="N654" s="107">
        <v>5</v>
      </c>
      <c r="O654" s="107">
        <v>5</v>
      </c>
      <c r="P654" s="107">
        <f>N654-O654</f>
        <v>0</v>
      </c>
      <c r="Q654" s="110">
        <f t="shared" si="24"/>
        <v>3050142.9499999993</v>
      </c>
      <c r="R654" s="111">
        <f>L654/H654</f>
        <v>597.56457280533766</v>
      </c>
    </row>
    <row r="655" spans="1:18" ht="24" customHeight="1" x14ac:dyDescent="0.55000000000000004">
      <c r="A655" s="100">
        <v>1</v>
      </c>
      <c r="B655" s="101" t="s">
        <v>60</v>
      </c>
      <c r="C655" s="101" t="s">
        <v>442</v>
      </c>
      <c r="D655" s="101" t="s">
        <v>109</v>
      </c>
      <c r="E655" s="101" t="s">
        <v>443</v>
      </c>
      <c r="F655" s="101" t="s">
        <v>208</v>
      </c>
      <c r="G655" s="101" t="s">
        <v>444</v>
      </c>
      <c r="H655" s="102"/>
      <c r="I655" s="100"/>
      <c r="J655" s="103"/>
      <c r="K655" s="104"/>
      <c r="L655" s="105"/>
      <c r="M655" s="105"/>
      <c r="N655" s="101"/>
      <c r="O655" s="101"/>
      <c r="P655" s="101"/>
    </row>
    <row r="656" spans="1:18" ht="24" customHeight="1" x14ac:dyDescent="0.55000000000000004">
      <c r="A656" s="100">
        <v>2</v>
      </c>
      <c r="B656" s="101" t="s">
        <v>60</v>
      </c>
      <c r="C656" s="101" t="s">
        <v>442</v>
      </c>
      <c r="D656" s="101" t="s">
        <v>109</v>
      </c>
      <c r="E656" s="101" t="s">
        <v>443</v>
      </c>
      <c r="F656" s="101" t="s">
        <v>178</v>
      </c>
      <c r="G656" s="101" t="s">
        <v>1075</v>
      </c>
      <c r="H656" s="102">
        <v>5571</v>
      </c>
      <c r="I656" s="100">
        <v>4</v>
      </c>
      <c r="J656" s="103">
        <f>หนองคาย!F65</f>
        <v>307441.5</v>
      </c>
      <c r="K656" s="104">
        <f>หนองคาย!AI65</f>
        <v>382730.39</v>
      </c>
      <c r="L656" s="105">
        <f>หนองคาย!AJ65</f>
        <v>1285209.8799999999</v>
      </c>
      <c r="M656" s="105">
        <f>หนองคาย!AK65</f>
        <v>1521625.93</v>
      </c>
      <c r="N656" s="101"/>
      <c r="O656" s="101"/>
      <c r="P656" s="101"/>
      <c r="Q656" s="93">
        <f t="shared" si="24"/>
        <v>-236416.05000000005</v>
      </c>
      <c r="R656" s="94">
        <f t="shared" si="25"/>
        <v>230.69644229043257</v>
      </c>
    </row>
    <row r="657" spans="1:18" ht="24" customHeight="1" x14ac:dyDescent="0.55000000000000004">
      <c r="A657" s="100">
        <v>3</v>
      </c>
      <c r="B657" s="101" t="s">
        <v>60</v>
      </c>
      <c r="C657" s="101" t="s">
        <v>442</v>
      </c>
      <c r="D657" s="101" t="s">
        <v>109</v>
      </c>
      <c r="E657" s="101" t="s">
        <v>443</v>
      </c>
      <c r="F657" s="101" t="s">
        <v>178</v>
      </c>
      <c r="G657" s="101" t="s">
        <v>1076</v>
      </c>
      <c r="H657" s="102">
        <v>5124</v>
      </c>
      <c r="I657" s="100">
        <v>4</v>
      </c>
      <c r="J657" s="103">
        <f>หนองคาย!F66</f>
        <v>421393.36</v>
      </c>
      <c r="K657" s="104">
        <f>หนองคาย!AI66</f>
        <v>481354.44</v>
      </c>
      <c r="L657" s="105">
        <f>หนองคาย!AJ66</f>
        <v>1111960.93</v>
      </c>
      <c r="M657" s="105">
        <f>หนองคาย!AK66</f>
        <v>1417362.43</v>
      </c>
      <c r="N657" s="101"/>
      <c r="O657" s="101"/>
      <c r="P657" s="101"/>
      <c r="Q657" s="93">
        <f t="shared" si="24"/>
        <v>-305401.5</v>
      </c>
      <c r="R657" s="94">
        <f t="shared" si="25"/>
        <v>217.01032982045277</v>
      </c>
    </row>
    <row r="658" spans="1:18" ht="24" customHeight="1" x14ac:dyDescent="0.55000000000000004">
      <c r="A658" s="100">
        <v>4</v>
      </c>
      <c r="B658" s="101" t="s">
        <v>60</v>
      </c>
      <c r="C658" s="101" t="s">
        <v>442</v>
      </c>
      <c r="D658" s="101" t="s">
        <v>109</v>
      </c>
      <c r="E658" s="101" t="s">
        <v>443</v>
      </c>
      <c r="F658" s="101" t="s">
        <v>178</v>
      </c>
      <c r="G658" s="101" t="s">
        <v>1077</v>
      </c>
      <c r="H658" s="102">
        <v>7200</v>
      </c>
      <c r="I658" s="100">
        <v>5</v>
      </c>
      <c r="J658" s="103">
        <f>หนองคาย!F67</f>
        <v>787211.88</v>
      </c>
      <c r="K658" s="104">
        <f>หนองคาย!AI67</f>
        <v>833838.8</v>
      </c>
      <c r="L658" s="105">
        <f>หนองคาย!AJ67</f>
        <v>1460097.6400000001</v>
      </c>
      <c r="M658" s="105">
        <f>หนองคาย!AK67</f>
        <v>1315174.29</v>
      </c>
      <c r="N658" s="101"/>
      <c r="O658" s="101"/>
      <c r="P658" s="101"/>
      <c r="Q658" s="93">
        <f t="shared" si="24"/>
        <v>144923.35000000009</v>
      </c>
      <c r="R658" s="94">
        <f t="shared" si="25"/>
        <v>202.7913388888889</v>
      </c>
    </row>
    <row r="659" spans="1:18" s="112" customFormat="1" ht="24" customHeight="1" x14ac:dyDescent="0.55000000000000004">
      <c r="A659" s="106">
        <v>6</v>
      </c>
      <c r="B659" s="107" t="s">
        <v>60</v>
      </c>
      <c r="C659" s="107"/>
      <c r="D659" s="107"/>
      <c r="E659" s="107" t="s">
        <v>75</v>
      </c>
      <c r="F659" s="107"/>
      <c r="G659" s="107" t="s">
        <v>445</v>
      </c>
      <c r="H659" s="113">
        <f>SUM(H656:H658)</f>
        <v>17895</v>
      </c>
      <c r="I659" s="106"/>
      <c r="J659" s="109">
        <f>SUM(J655:J658)</f>
        <v>1516046.74</v>
      </c>
      <c r="K659" s="109">
        <f>SUM(K655:K658)</f>
        <v>1697923.6300000001</v>
      </c>
      <c r="L659" s="109">
        <f>SUM(L655:L658)</f>
        <v>3857268.4499999997</v>
      </c>
      <c r="M659" s="109">
        <f>SUM(M655:M658)</f>
        <v>4254162.6500000004</v>
      </c>
      <c r="N659" s="107">
        <v>3</v>
      </c>
      <c r="O659" s="107">
        <v>3</v>
      </c>
      <c r="P659" s="107">
        <f>N659-O659</f>
        <v>0</v>
      </c>
      <c r="Q659" s="110">
        <f t="shared" si="24"/>
        <v>-396894.20000000065</v>
      </c>
      <c r="R659" s="111">
        <f>L659/H659</f>
        <v>215.55006705783737</v>
      </c>
    </row>
    <row r="660" spans="1:18" ht="24" customHeight="1" x14ac:dyDescent="0.55000000000000004">
      <c r="A660" s="100">
        <v>1</v>
      </c>
      <c r="B660" s="101" t="s">
        <v>60</v>
      </c>
      <c r="C660" s="101" t="s">
        <v>446</v>
      </c>
      <c r="D660" s="101" t="s">
        <v>123</v>
      </c>
      <c r="E660" s="101" t="s">
        <v>447</v>
      </c>
      <c r="F660" s="101" t="s">
        <v>208</v>
      </c>
      <c r="G660" s="101" t="s">
        <v>448</v>
      </c>
      <c r="H660" s="102"/>
      <c r="I660" s="100"/>
      <c r="J660" s="103"/>
      <c r="K660" s="104"/>
      <c r="L660" s="105"/>
      <c r="M660" s="105"/>
      <c r="N660" s="101"/>
      <c r="O660" s="101"/>
      <c r="P660" s="101"/>
    </row>
    <row r="661" spans="1:18" ht="24" customHeight="1" x14ac:dyDescent="0.55000000000000004">
      <c r="A661" s="100">
        <v>2</v>
      </c>
      <c r="B661" s="101" t="s">
        <v>60</v>
      </c>
      <c r="C661" s="101" t="s">
        <v>446</v>
      </c>
      <c r="D661" s="101" t="s">
        <v>123</v>
      </c>
      <c r="E661" s="101" t="s">
        <v>447</v>
      </c>
      <c r="F661" s="101" t="s">
        <v>178</v>
      </c>
      <c r="G661" s="101" t="s">
        <v>1078</v>
      </c>
      <c r="H661" s="102">
        <v>6642</v>
      </c>
      <c r="I661" s="100">
        <v>5</v>
      </c>
      <c r="J661" s="103">
        <f>หนองคาย!F68</f>
        <v>1705651.78</v>
      </c>
      <c r="K661" s="104">
        <f>หนองคาย!AI68</f>
        <v>1744785.39</v>
      </c>
      <c r="L661" s="105">
        <f>หนองคาย!AJ68</f>
        <v>2856394.71</v>
      </c>
      <c r="M661" s="105">
        <f>หนองคาย!AK68</f>
        <v>1790988.0799999998</v>
      </c>
      <c r="N661" s="101"/>
      <c r="O661" s="101"/>
      <c r="P661" s="101"/>
      <c r="Q661" s="93">
        <f t="shared" si="24"/>
        <v>1065406.6300000001</v>
      </c>
      <c r="R661" s="94">
        <f t="shared" si="25"/>
        <v>430.05039295392953</v>
      </c>
    </row>
    <row r="662" spans="1:18" ht="24" customHeight="1" x14ac:dyDescent="0.55000000000000004">
      <c r="A662" s="100">
        <v>3</v>
      </c>
      <c r="B662" s="101" t="s">
        <v>60</v>
      </c>
      <c r="C662" s="101" t="s">
        <v>446</v>
      </c>
      <c r="D662" s="101" t="s">
        <v>123</v>
      </c>
      <c r="E662" s="101" t="s">
        <v>447</v>
      </c>
      <c r="F662" s="101" t="s">
        <v>178</v>
      </c>
      <c r="G662" s="101" t="s">
        <v>1079</v>
      </c>
      <c r="H662" s="102">
        <v>3199</v>
      </c>
      <c r="I662" s="100">
        <v>3</v>
      </c>
      <c r="J662" s="103">
        <f>หนองคาย!F69</f>
        <v>795552.79</v>
      </c>
      <c r="K662" s="104">
        <f>หนองคาย!AI69</f>
        <v>870912.52</v>
      </c>
      <c r="L662" s="105">
        <f>หนองคาย!AJ69</f>
        <v>1739802.9000000001</v>
      </c>
      <c r="M662" s="105">
        <f>หนองคาย!AK69</f>
        <v>1045836.84</v>
      </c>
      <c r="N662" s="101"/>
      <c r="O662" s="101"/>
      <c r="P662" s="101"/>
      <c r="Q662" s="93">
        <f t="shared" si="24"/>
        <v>693966.06000000017</v>
      </c>
      <c r="R662" s="94">
        <f t="shared" si="25"/>
        <v>543.85836198812137</v>
      </c>
    </row>
    <row r="663" spans="1:18" ht="24" customHeight="1" x14ac:dyDescent="0.55000000000000004">
      <c r="A663" s="100">
        <v>4</v>
      </c>
      <c r="B663" s="101" t="s">
        <v>60</v>
      </c>
      <c r="C663" s="101" t="s">
        <v>446</v>
      </c>
      <c r="D663" s="101" t="s">
        <v>123</v>
      </c>
      <c r="E663" s="101" t="s">
        <v>447</v>
      </c>
      <c r="F663" s="101" t="s">
        <v>178</v>
      </c>
      <c r="G663" s="101" t="s">
        <v>1080</v>
      </c>
      <c r="H663" s="102">
        <v>5644</v>
      </c>
      <c r="I663" s="100">
        <v>4</v>
      </c>
      <c r="J663" s="103">
        <f>หนองคาย!F70</f>
        <v>886689</v>
      </c>
      <c r="K663" s="104">
        <f>หนองคาย!AI70</f>
        <v>924662.11</v>
      </c>
      <c r="L663" s="105">
        <f>หนองคาย!AJ70</f>
        <v>3113239.15</v>
      </c>
      <c r="M663" s="105">
        <f>หนองคาย!AK70</f>
        <v>1934241.22</v>
      </c>
      <c r="N663" s="101"/>
      <c r="O663" s="101"/>
      <c r="P663" s="101"/>
      <c r="Q663" s="93">
        <f t="shared" si="24"/>
        <v>1178997.93</v>
      </c>
      <c r="R663" s="94">
        <f t="shared" si="25"/>
        <v>551.6015503189227</v>
      </c>
    </row>
    <row r="664" spans="1:18" ht="24" customHeight="1" x14ac:dyDescent="0.55000000000000004">
      <c r="A664" s="100">
        <v>5</v>
      </c>
      <c r="B664" s="101" t="s">
        <v>60</v>
      </c>
      <c r="C664" s="101" t="s">
        <v>446</v>
      </c>
      <c r="D664" s="101" t="s">
        <v>123</v>
      </c>
      <c r="E664" s="101" t="s">
        <v>447</v>
      </c>
      <c r="F664" s="101" t="s">
        <v>178</v>
      </c>
      <c r="G664" s="101" t="s">
        <v>1081</v>
      </c>
      <c r="H664" s="102">
        <v>5464</v>
      </c>
      <c r="I664" s="100">
        <v>4</v>
      </c>
      <c r="J664" s="103">
        <f>หนองคาย!F71</f>
        <v>2263533.56</v>
      </c>
      <c r="K664" s="104">
        <f>หนองคาย!AI71</f>
        <v>2289188.56</v>
      </c>
      <c r="L664" s="105">
        <f>หนองคาย!AJ71</f>
        <v>2091864.44</v>
      </c>
      <c r="M664" s="105">
        <f>หนองคาย!AK71</f>
        <v>1357168.0399999998</v>
      </c>
      <c r="N664" s="101"/>
      <c r="O664" s="101"/>
      <c r="P664" s="101"/>
      <c r="Q664" s="93">
        <f t="shared" si="24"/>
        <v>734696.40000000014</v>
      </c>
      <c r="R664" s="94">
        <f t="shared" si="25"/>
        <v>382.84488286969253</v>
      </c>
    </row>
    <row r="665" spans="1:18" ht="24" customHeight="1" x14ac:dyDescent="0.55000000000000004">
      <c r="A665" s="100">
        <v>6</v>
      </c>
      <c r="B665" s="101" t="s">
        <v>60</v>
      </c>
      <c r="C665" s="101" t="s">
        <v>446</v>
      </c>
      <c r="D665" s="101" t="s">
        <v>123</v>
      </c>
      <c r="E665" s="101" t="s">
        <v>447</v>
      </c>
      <c r="F665" s="101" t="s">
        <v>178</v>
      </c>
      <c r="G665" s="101" t="s">
        <v>1082</v>
      </c>
      <c r="H665" s="102">
        <v>10050</v>
      </c>
      <c r="I665" s="100">
        <v>5</v>
      </c>
      <c r="J665" s="103">
        <f>หนองคาย!F72</f>
        <v>2008281.8</v>
      </c>
      <c r="K665" s="104">
        <f>หนองคาย!AI72</f>
        <v>2009301</v>
      </c>
      <c r="L665" s="105">
        <f>หนองคาย!AJ72</f>
        <v>3833933.3899999997</v>
      </c>
      <c r="M665" s="105">
        <f>หนองคาย!AK72</f>
        <v>2537806.02</v>
      </c>
      <c r="N665" s="101"/>
      <c r="O665" s="101"/>
      <c r="P665" s="101"/>
      <c r="Q665" s="93">
        <f t="shared" si="24"/>
        <v>1296127.3699999996</v>
      </c>
      <c r="R665" s="94">
        <f t="shared" si="25"/>
        <v>381.48590945273628</v>
      </c>
    </row>
    <row r="666" spans="1:18" ht="24" customHeight="1" x14ac:dyDescent="0.55000000000000004">
      <c r="A666" s="100">
        <v>7</v>
      </c>
      <c r="B666" s="101" t="s">
        <v>60</v>
      </c>
      <c r="C666" s="101" t="s">
        <v>446</v>
      </c>
      <c r="D666" s="101" t="s">
        <v>123</v>
      </c>
      <c r="E666" s="101" t="s">
        <v>447</v>
      </c>
      <c r="F666" s="101" t="s">
        <v>178</v>
      </c>
      <c r="G666" s="101" t="s">
        <v>1083</v>
      </c>
      <c r="H666" s="102">
        <v>2842</v>
      </c>
      <c r="I666" s="100">
        <v>2</v>
      </c>
      <c r="J666" s="103">
        <f>หนองคาย!F73</f>
        <v>1118095.33</v>
      </c>
      <c r="K666" s="104">
        <f>หนองคาย!AI73</f>
        <v>1182325.1700000002</v>
      </c>
      <c r="L666" s="105">
        <f>หนองคาย!AJ73</f>
        <v>1545595.01</v>
      </c>
      <c r="M666" s="105">
        <f>หนองคาย!AK73</f>
        <v>1031106.13</v>
      </c>
      <c r="N666" s="101"/>
      <c r="O666" s="101"/>
      <c r="P666" s="101"/>
      <c r="Q666" s="93">
        <f t="shared" si="24"/>
        <v>514488.88</v>
      </c>
      <c r="R666" s="94">
        <f t="shared" si="25"/>
        <v>543.84060872624912</v>
      </c>
    </row>
    <row r="667" spans="1:18" ht="24" customHeight="1" x14ac:dyDescent="0.55000000000000004">
      <c r="A667" s="100">
        <v>8</v>
      </c>
      <c r="B667" s="101" t="s">
        <v>60</v>
      </c>
      <c r="C667" s="101" t="s">
        <v>446</v>
      </c>
      <c r="D667" s="101" t="s">
        <v>123</v>
      </c>
      <c r="E667" s="101" t="s">
        <v>447</v>
      </c>
      <c r="F667" s="101" t="s">
        <v>178</v>
      </c>
      <c r="G667" s="101" t="s">
        <v>1084</v>
      </c>
      <c r="H667" s="102">
        <v>3136</v>
      </c>
      <c r="I667" s="100">
        <v>3</v>
      </c>
      <c r="J667" s="103">
        <f>หนองคาย!F74</f>
        <v>579389.61</v>
      </c>
      <c r="K667" s="104">
        <f>หนองคาย!AI74</f>
        <v>572787.17999999993</v>
      </c>
      <c r="L667" s="105">
        <f>หนองคาย!AJ74</f>
        <v>1396540.86</v>
      </c>
      <c r="M667" s="105">
        <f>หนองคาย!AK74</f>
        <v>918339.54</v>
      </c>
      <c r="N667" s="101"/>
      <c r="O667" s="101"/>
      <c r="P667" s="101"/>
      <c r="Q667" s="93">
        <f t="shared" si="24"/>
        <v>478201.32000000007</v>
      </c>
      <c r="R667" s="94">
        <f t="shared" si="25"/>
        <v>445.32552933673475</v>
      </c>
    </row>
    <row r="668" spans="1:18" s="112" customFormat="1" ht="24" customHeight="1" x14ac:dyDescent="0.55000000000000004">
      <c r="A668" s="106">
        <v>7</v>
      </c>
      <c r="B668" s="107" t="s">
        <v>60</v>
      </c>
      <c r="C668" s="107"/>
      <c r="D668" s="107"/>
      <c r="E668" s="107" t="s">
        <v>75</v>
      </c>
      <c r="F668" s="107"/>
      <c r="G668" s="107" t="s">
        <v>449</v>
      </c>
      <c r="H668" s="113">
        <f>SUM(H661:H667)</f>
        <v>36977</v>
      </c>
      <c r="I668" s="106"/>
      <c r="J668" s="109">
        <f>SUM(J660:J667)</f>
        <v>9357193.870000001</v>
      </c>
      <c r="K668" s="109">
        <f>SUM(K660:K667)</f>
        <v>9593961.9299999997</v>
      </c>
      <c r="L668" s="109">
        <f>SUM(L660:L667)</f>
        <v>16577370.459999999</v>
      </c>
      <c r="M668" s="109">
        <f>SUM(M660:M667)</f>
        <v>10615485.870000001</v>
      </c>
      <c r="N668" s="107">
        <v>7</v>
      </c>
      <c r="O668" s="107">
        <v>7</v>
      </c>
      <c r="P668" s="107">
        <f>N668-O668</f>
        <v>0</v>
      </c>
      <c r="Q668" s="110">
        <f t="shared" si="24"/>
        <v>5961884.589999998</v>
      </c>
      <c r="R668" s="111">
        <f>L668/H668</f>
        <v>448.31572220569541</v>
      </c>
    </row>
    <row r="669" spans="1:18" ht="24" customHeight="1" x14ac:dyDescent="0.55000000000000004">
      <c r="A669" s="100">
        <v>1</v>
      </c>
      <c r="B669" s="101" t="s">
        <v>60</v>
      </c>
      <c r="C669" s="101" t="s">
        <v>450</v>
      </c>
      <c r="D669" s="101" t="s">
        <v>128</v>
      </c>
      <c r="E669" s="101" t="s">
        <v>451</v>
      </c>
      <c r="F669" s="101" t="s">
        <v>208</v>
      </c>
      <c r="G669" s="101" t="s">
        <v>452</v>
      </c>
      <c r="H669" s="102"/>
      <c r="I669" s="100"/>
      <c r="J669" s="103"/>
      <c r="K669" s="104"/>
      <c r="L669" s="105"/>
      <c r="M669" s="105"/>
      <c r="N669" s="101"/>
      <c r="O669" s="101"/>
      <c r="P669" s="101"/>
    </row>
    <row r="670" spans="1:18" ht="24" customHeight="1" x14ac:dyDescent="0.55000000000000004">
      <c r="A670" s="100">
        <v>2</v>
      </c>
      <c r="B670" s="101" t="s">
        <v>60</v>
      </c>
      <c r="C670" s="101" t="s">
        <v>450</v>
      </c>
      <c r="D670" s="101" t="s">
        <v>128</v>
      </c>
      <c r="E670" s="101" t="s">
        <v>451</v>
      </c>
      <c r="F670" s="101" t="s">
        <v>178</v>
      </c>
      <c r="G670" s="101" t="s">
        <v>1085</v>
      </c>
      <c r="H670" s="102">
        <v>5261</v>
      </c>
      <c r="I670" s="100">
        <v>4</v>
      </c>
      <c r="J670" s="103">
        <f>หนองคาย!F75</f>
        <v>702108.68</v>
      </c>
      <c r="K670" s="104">
        <f>หนองคาย!AI75</f>
        <v>678374.56</v>
      </c>
      <c r="L670" s="105">
        <f>หนองคาย!AJ75</f>
        <v>2400715.38</v>
      </c>
      <c r="M670" s="105">
        <f>หนองคาย!AK75</f>
        <v>1929488.21</v>
      </c>
      <c r="N670" s="101"/>
      <c r="O670" s="101"/>
      <c r="P670" s="101"/>
      <c r="Q670" s="93">
        <f t="shared" si="24"/>
        <v>471227.16999999993</v>
      </c>
      <c r="R670" s="94">
        <f t="shared" si="25"/>
        <v>456.32301463600072</v>
      </c>
    </row>
    <row r="671" spans="1:18" ht="24" customHeight="1" x14ac:dyDescent="0.55000000000000004">
      <c r="A671" s="100">
        <v>3</v>
      </c>
      <c r="B671" s="101" t="s">
        <v>60</v>
      </c>
      <c r="C671" s="101" t="s">
        <v>450</v>
      </c>
      <c r="D671" s="101" t="s">
        <v>128</v>
      </c>
      <c r="E671" s="101" t="s">
        <v>451</v>
      </c>
      <c r="F671" s="101" t="s">
        <v>178</v>
      </c>
      <c r="G671" s="101" t="s">
        <v>1086</v>
      </c>
      <c r="H671" s="102">
        <v>6578</v>
      </c>
      <c r="I671" s="100">
        <v>5</v>
      </c>
      <c r="J671" s="103">
        <f>หนองคาย!F76</f>
        <v>1390301.34</v>
      </c>
      <c r="K671" s="104">
        <f>หนองคาย!AI76</f>
        <v>1257086.8500000001</v>
      </c>
      <c r="L671" s="105">
        <f>หนองคาย!AJ76</f>
        <v>2537713.5</v>
      </c>
      <c r="M671" s="105">
        <f>หนองคาย!AK76</f>
        <v>1921572.8699999999</v>
      </c>
      <c r="N671" s="101"/>
      <c r="O671" s="101"/>
      <c r="P671" s="101"/>
      <c r="Q671" s="93">
        <f t="shared" si="24"/>
        <v>616140.63000000012</v>
      </c>
      <c r="R671" s="94">
        <f t="shared" si="25"/>
        <v>385.78800547278809</v>
      </c>
    </row>
    <row r="672" spans="1:18" ht="24" customHeight="1" x14ac:dyDescent="0.55000000000000004">
      <c r="A672" s="100">
        <v>4</v>
      </c>
      <c r="B672" s="101" t="s">
        <v>60</v>
      </c>
      <c r="C672" s="101" t="s">
        <v>450</v>
      </c>
      <c r="D672" s="101" t="s">
        <v>128</v>
      </c>
      <c r="E672" s="101" t="s">
        <v>451</v>
      </c>
      <c r="F672" s="101" t="s">
        <v>178</v>
      </c>
      <c r="G672" s="101" t="s">
        <v>1087</v>
      </c>
      <c r="H672" s="102">
        <v>2647</v>
      </c>
      <c r="I672" s="100">
        <v>2</v>
      </c>
      <c r="J672" s="103">
        <f>หนองคาย!F77</f>
        <v>635182.13</v>
      </c>
      <c r="K672" s="104">
        <f>หนองคาย!AI77</f>
        <v>635903.09000000008</v>
      </c>
      <c r="L672" s="105">
        <f>หนองคาย!AJ77</f>
        <v>1263490.46</v>
      </c>
      <c r="M672" s="105">
        <f>หนองคาย!AK77</f>
        <v>793020.8899999999</v>
      </c>
      <c r="N672" s="101"/>
      <c r="O672" s="101"/>
      <c r="P672" s="101"/>
      <c r="Q672" s="93">
        <f t="shared" si="24"/>
        <v>470469.57000000007</v>
      </c>
      <c r="R672" s="94">
        <f t="shared" si="25"/>
        <v>477.32922553834527</v>
      </c>
    </row>
    <row r="673" spans="1:18" ht="24" customHeight="1" x14ac:dyDescent="0.55000000000000004">
      <c r="A673" s="100">
        <v>5</v>
      </c>
      <c r="B673" s="101" t="s">
        <v>60</v>
      </c>
      <c r="C673" s="101" t="s">
        <v>450</v>
      </c>
      <c r="D673" s="101" t="s">
        <v>128</v>
      </c>
      <c r="E673" s="101" t="s">
        <v>451</v>
      </c>
      <c r="F673" s="101" t="s">
        <v>178</v>
      </c>
      <c r="G673" s="101" t="s">
        <v>1088</v>
      </c>
      <c r="H673" s="102">
        <v>5060</v>
      </c>
      <c r="I673" s="100">
        <v>4</v>
      </c>
      <c r="J673" s="103">
        <f>หนองคาย!F78</f>
        <v>739004.57</v>
      </c>
      <c r="K673" s="104">
        <f>หนองคาย!AI78</f>
        <v>845022.22</v>
      </c>
      <c r="L673" s="105">
        <f>หนองคาย!AJ78</f>
        <v>2010544.29</v>
      </c>
      <c r="M673" s="105">
        <f>หนองคาย!AK78</f>
        <v>1491497.06</v>
      </c>
      <c r="N673" s="101"/>
      <c r="O673" s="101"/>
      <c r="P673" s="101"/>
      <c r="Q673" s="93">
        <f t="shared" si="24"/>
        <v>519047.23</v>
      </c>
      <c r="R673" s="94">
        <f t="shared" si="25"/>
        <v>397.34076877470358</v>
      </c>
    </row>
    <row r="674" spans="1:18" ht="24" customHeight="1" x14ac:dyDescent="0.55000000000000004">
      <c r="A674" s="100">
        <v>6</v>
      </c>
      <c r="B674" s="101" t="s">
        <v>60</v>
      </c>
      <c r="C674" s="101" t="s">
        <v>450</v>
      </c>
      <c r="D674" s="101" t="s">
        <v>128</v>
      </c>
      <c r="E674" s="101" t="s">
        <v>451</v>
      </c>
      <c r="F674" s="101" t="s">
        <v>178</v>
      </c>
      <c r="G674" s="101" t="s">
        <v>1089</v>
      </c>
      <c r="H674" s="102">
        <v>4419</v>
      </c>
      <c r="I674" s="100">
        <v>3</v>
      </c>
      <c r="J674" s="103">
        <f>หนองคาย!F79</f>
        <v>1601682.25</v>
      </c>
      <c r="K674" s="104">
        <f>หนองคาย!AI79</f>
        <v>1596902.8</v>
      </c>
      <c r="L674" s="105">
        <f>หนองคาย!AJ79</f>
        <v>2045890.99</v>
      </c>
      <c r="M674" s="105">
        <f>หนองคาย!AK79</f>
        <v>1702088.75</v>
      </c>
      <c r="N674" s="101"/>
      <c r="O674" s="101"/>
      <c r="P674" s="101"/>
      <c r="Q674" s="93">
        <f t="shared" si="24"/>
        <v>343802.24</v>
      </c>
      <c r="R674" s="94">
        <f t="shared" si="25"/>
        <v>462.97601040959495</v>
      </c>
    </row>
    <row r="675" spans="1:18" ht="24" customHeight="1" x14ac:dyDescent="0.55000000000000004">
      <c r="A675" s="100">
        <v>7</v>
      </c>
      <c r="B675" s="101" t="s">
        <v>60</v>
      </c>
      <c r="C675" s="101" t="s">
        <v>450</v>
      </c>
      <c r="D675" s="101" t="s">
        <v>128</v>
      </c>
      <c r="E675" s="101" t="s">
        <v>451</v>
      </c>
      <c r="F675" s="101" t="s">
        <v>178</v>
      </c>
      <c r="G675" s="101" t="s">
        <v>1090</v>
      </c>
      <c r="H675" s="102">
        <v>4269</v>
      </c>
      <c r="I675" s="100">
        <v>3</v>
      </c>
      <c r="J675" s="103">
        <f>หนองคาย!F80</f>
        <v>1321137.19</v>
      </c>
      <c r="K675" s="104">
        <f>หนองคาย!AI80</f>
        <v>1332281.1499999999</v>
      </c>
      <c r="L675" s="105">
        <f>หนองคาย!AJ80</f>
        <v>2007717.05</v>
      </c>
      <c r="M675" s="105">
        <f>หนองคาย!AK80</f>
        <v>1223146.78</v>
      </c>
      <c r="N675" s="101"/>
      <c r="O675" s="101"/>
      <c r="P675" s="101"/>
      <c r="Q675" s="93">
        <f t="shared" si="24"/>
        <v>784570.27</v>
      </c>
      <c r="R675" s="94">
        <f t="shared" si="25"/>
        <v>470.30148746779105</v>
      </c>
    </row>
    <row r="676" spans="1:18" s="112" customFormat="1" ht="24" customHeight="1" x14ac:dyDescent="0.55000000000000004">
      <c r="A676" s="106">
        <v>8</v>
      </c>
      <c r="B676" s="107" t="s">
        <v>60</v>
      </c>
      <c r="C676" s="107"/>
      <c r="D676" s="107"/>
      <c r="E676" s="107" t="s">
        <v>75</v>
      </c>
      <c r="F676" s="107"/>
      <c r="G676" s="107" t="s">
        <v>453</v>
      </c>
      <c r="H676" s="113">
        <f>SUM(H670:H675)</f>
        <v>28234</v>
      </c>
      <c r="I676" s="106"/>
      <c r="J676" s="109">
        <f>SUM(J669:J675)</f>
        <v>6389416.1600000001</v>
      </c>
      <c r="K676" s="109">
        <f>SUM(K669:K675)</f>
        <v>6345570.6699999999</v>
      </c>
      <c r="L676" s="109">
        <f>SUM(L669:L675)</f>
        <v>12266071.67</v>
      </c>
      <c r="M676" s="109">
        <f>SUM(M669:M675)</f>
        <v>9060814.5599999987</v>
      </c>
      <c r="N676" s="107">
        <v>6</v>
      </c>
      <c r="O676" s="107">
        <v>6</v>
      </c>
      <c r="P676" s="107">
        <f>N676-O676</f>
        <v>0</v>
      </c>
      <c r="Q676" s="110">
        <f t="shared" si="24"/>
        <v>3205257.1100000013</v>
      </c>
      <c r="R676" s="111">
        <f>L676/H676</f>
        <v>434.44328362966638</v>
      </c>
    </row>
    <row r="677" spans="1:18" ht="24" customHeight="1" x14ac:dyDescent="0.55000000000000004">
      <c r="A677" s="100">
        <v>1</v>
      </c>
      <c r="B677" s="101" t="s">
        <v>60</v>
      </c>
      <c r="C677" s="101" t="s">
        <v>454</v>
      </c>
      <c r="D677" s="101" t="s">
        <v>116</v>
      </c>
      <c r="E677" s="101" t="s">
        <v>455</v>
      </c>
      <c r="F677" s="101" t="s">
        <v>208</v>
      </c>
      <c r="G677" s="101" t="s">
        <v>456</v>
      </c>
      <c r="H677" s="102"/>
      <c r="I677" s="100"/>
      <c r="J677" s="103"/>
      <c r="K677" s="104"/>
      <c r="L677" s="105"/>
      <c r="M677" s="105"/>
      <c r="N677" s="101"/>
      <c r="O677" s="101"/>
      <c r="P677" s="101"/>
    </row>
    <row r="678" spans="1:18" ht="24" customHeight="1" x14ac:dyDescent="0.55000000000000004">
      <c r="A678" s="100">
        <v>2</v>
      </c>
      <c r="B678" s="101" t="s">
        <v>60</v>
      </c>
      <c r="C678" s="101" t="s">
        <v>454</v>
      </c>
      <c r="D678" s="101" t="s">
        <v>116</v>
      </c>
      <c r="E678" s="101" t="s">
        <v>455</v>
      </c>
      <c r="F678" s="101" t="s">
        <v>178</v>
      </c>
      <c r="G678" s="101" t="s">
        <v>1091</v>
      </c>
      <c r="H678" s="102">
        <v>1113</v>
      </c>
      <c r="I678" s="100">
        <v>1</v>
      </c>
      <c r="J678" s="103">
        <f>หนองคาย!F81</f>
        <v>127084.04</v>
      </c>
      <c r="K678" s="104">
        <f>หนองคาย!AI81</f>
        <v>137690.60999999999</v>
      </c>
      <c r="L678" s="105">
        <f>หนองคาย!AJ81</f>
        <v>633165.88</v>
      </c>
      <c r="M678" s="105">
        <f>หนองคาย!AK81</f>
        <v>683381.02</v>
      </c>
      <c r="N678" s="101"/>
      <c r="O678" s="101"/>
      <c r="P678" s="101"/>
      <c r="Q678" s="93">
        <f t="shared" si="24"/>
        <v>-50215.140000000014</v>
      </c>
      <c r="R678" s="94">
        <f t="shared" si="25"/>
        <v>568.88219227313573</v>
      </c>
    </row>
    <row r="679" spans="1:18" ht="24" customHeight="1" x14ac:dyDescent="0.55000000000000004">
      <c r="A679" s="100">
        <v>3</v>
      </c>
      <c r="B679" s="101" t="s">
        <v>60</v>
      </c>
      <c r="C679" s="101" t="s">
        <v>454</v>
      </c>
      <c r="D679" s="101" t="s">
        <v>116</v>
      </c>
      <c r="E679" s="101" t="s">
        <v>455</v>
      </c>
      <c r="F679" s="101" t="s">
        <v>178</v>
      </c>
      <c r="G679" s="101" t="s">
        <v>1092</v>
      </c>
      <c r="H679" s="102">
        <v>1149</v>
      </c>
      <c r="I679" s="100">
        <v>1</v>
      </c>
      <c r="J679" s="103">
        <f>หนองคาย!F82</f>
        <v>497203.51</v>
      </c>
      <c r="K679" s="104">
        <f>หนองคาย!AI82</f>
        <v>517870.53</v>
      </c>
      <c r="L679" s="105">
        <f>หนองคาย!AJ82</f>
        <v>591252.55000000005</v>
      </c>
      <c r="M679" s="105">
        <f>หนองคาย!AK82</f>
        <v>404107.78</v>
      </c>
      <c r="N679" s="101"/>
      <c r="O679" s="101"/>
      <c r="P679" s="101"/>
      <c r="Q679" s="93">
        <f t="shared" si="24"/>
        <v>187144.77000000002</v>
      </c>
      <c r="R679" s="94">
        <f t="shared" si="25"/>
        <v>514.58011314186251</v>
      </c>
    </row>
    <row r="680" spans="1:18" ht="24" customHeight="1" x14ac:dyDescent="0.55000000000000004">
      <c r="A680" s="100">
        <v>4</v>
      </c>
      <c r="B680" s="101" t="s">
        <v>60</v>
      </c>
      <c r="C680" s="101" t="s">
        <v>454</v>
      </c>
      <c r="D680" s="101" t="s">
        <v>116</v>
      </c>
      <c r="E680" s="101" t="s">
        <v>455</v>
      </c>
      <c r="F680" s="101" t="s">
        <v>178</v>
      </c>
      <c r="G680" s="101" t="s">
        <v>1093</v>
      </c>
      <c r="H680" s="102">
        <v>2337</v>
      </c>
      <c r="I680" s="100">
        <v>2</v>
      </c>
      <c r="J680" s="103">
        <f>หนองคาย!F83</f>
        <v>308113.7</v>
      </c>
      <c r="K680" s="104">
        <f>หนองคาย!AI83</f>
        <v>342844.06</v>
      </c>
      <c r="L680" s="105">
        <f>หนองคาย!AJ83</f>
        <v>1030594.8300000001</v>
      </c>
      <c r="M680" s="105">
        <f>หนองคาย!AK83</f>
        <v>1034194.51</v>
      </c>
      <c r="N680" s="101"/>
      <c r="O680" s="101"/>
      <c r="P680" s="101"/>
      <c r="Q680" s="93">
        <f t="shared" si="24"/>
        <v>-3599.6799999999348</v>
      </c>
      <c r="R680" s="94">
        <f t="shared" si="25"/>
        <v>440.99051347881903</v>
      </c>
    </row>
    <row r="681" spans="1:18" ht="24" customHeight="1" x14ac:dyDescent="0.55000000000000004">
      <c r="A681" s="100">
        <v>5</v>
      </c>
      <c r="B681" s="101" t="s">
        <v>60</v>
      </c>
      <c r="C681" s="101" t="s">
        <v>454</v>
      </c>
      <c r="D681" s="101" t="s">
        <v>116</v>
      </c>
      <c r="E681" s="101" t="s">
        <v>455</v>
      </c>
      <c r="F681" s="101" t="s">
        <v>178</v>
      </c>
      <c r="G681" s="101" t="s">
        <v>1094</v>
      </c>
      <c r="H681" s="102">
        <v>2469</v>
      </c>
      <c r="I681" s="100">
        <v>2</v>
      </c>
      <c r="J681" s="103">
        <f>หนองคาย!F84</f>
        <v>124911.55</v>
      </c>
      <c r="K681" s="104">
        <f>หนองคาย!AI84</f>
        <v>135047.49</v>
      </c>
      <c r="L681" s="105">
        <f>หนองคาย!AJ84</f>
        <v>1266184.25</v>
      </c>
      <c r="M681" s="105">
        <f>หนองคาย!AK84</f>
        <v>1290457.27</v>
      </c>
      <c r="N681" s="101"/>
      <c r="O681" s="101"/>
      <c r="P681" s="101"/>
      <c r="Q681" s="93">
        <f t="shared" si="24"/>
        <v>-24273.020000000019</v>
      </c>
      <c r="R681" s="94">
        <f t="shared" si="25"/>
        <v>512.832827055488</v>
      </c>
    </row>
    <row r="682" spans="1:18" ht="24" customHeight="1" x14ac:dyDescent="0.55000000000000004">
      <c r="A682" s="100">
        <v>6</v>
      </c>
      <c r="B682" s="101" t="s">
        <v>60</v>
      </c>
      <c r="C682" s="101" t="s">
        <v>454</v>
      </c>
      <c r="D682" s="101" t="s">
        <v>116</v>
      </c>
      <c r="E682" s="101" t="s">
        <v>455</v>
      </c>
      <c r="F682" s="101" t="s">
        <v>178</v>
      </c>
      <c r="G682" s="101" t="s">
        <v>1095</v>
      </c>
      <c r="H682" s="102">
        <v>3510</v>
      </c>
      <c r="I682" s="100">
        <v>3</v>
      </c>
      <c r="J682" s="103">
        <f>หนองคาย!F85</f>
        <v>280664.76</v>
      </c>
      <c r="K682" s="104">
        <f>หนองคาย!AI85</f>
        <v>282024</v>
      </c>
      <c r="L682" s="105">
        <f>หนองคาย!AJ85</f>
        <v>3810470.18</v>
      </c>
      <c r="M682" s="105">
        <f>หนองคาย!AK85</f>
        <v>1114107.48</v>
      </c>
      <c r="N682" s="101"/>
      <c r="O682" s="101"/>
      <c r="P682" s="101"/>
      <c r="Q682" s="93">
        <f t="shared" si="24"/>
        <v>2696362.7</v>
      </c>
      <c r="R682" s="94">
        <f t="shared" si="25"/>
        <v>1085.60403988604</v>
      </c>
    </row>
    <row r="683" spans="1:18" s="112" customFormat="1" ht="24" customHeight="1" x14ac:dyDescent="0.55000000000000004">
      <c r="A683" s="106">
        <v>9</v>
      </c>
      <c r="B683" s="107" t="s">
        <v>60</v>
      </c>
      <c r="C683" s="107"/>
      <c r="D683" s="107"/>
      <c r="E683" s="107" t="s">
        <v>75</v>
      </c>
      <c r="F683" s="107"/>
      <c r="G683" s="107" t="s">
        <v>457</v>
      </c>
      <c r="H683" s="113">
        <f>SUM(H678:H682)</f>
        <v>10578</v>
      </c>
      <c r="I683" s="106"/>
      <c r="J683" s="109">
        <f>SUM(J677:J682)</f>
        <v>1337977.56</v>
      </c>
      <c r="K683" s="109">
        <f>SUM(K677:K682)</f>
        <v>1415476.69</v>
      </c>
      <c r="L683" s="109">
        <f>SUM(L677:L682)</f>
        <v>7331667.6900000004</v>
      </c>
      <c r="M683" s="109">
        <f>SUM(M677:M682)</f>
        <v>4526248.0600000005</v>
      </c>
      <c r="N683" s="107">
        <v>5</v>
      </c>
      <c r="O683" s="107">
        <v>5</v>
      </c>
      <c r="P683" s="107"/>
      <c r="Q683" s="110">
        <f t="shared" si="24"/>
        <v>2805419.63</v>
      </c>
      <c r="R683" s="111">
        <f t="shared" si="25"/>
        <v>693.10528360748731</v>
      </c>
    </row>
    <row r="684" spans="1:18" s="112" customFormat="1" ht="24" customHeight="1" x14ac:dyDescent="0.55000000000000004">
      <c r="A684" s="179"/>
      <c r="B684" s="180" t="s">
        <v>60</v>
      </c>
      <c r="C684" s="180" t="s">
        <v>60</v>
      </c>
      <c r="D684" s="180" t="s">
        <v>60</v>
      </c>
      <c r="E684" s="180" t="s">
        <v>60</v>
      </c>
      <c r="F684" s="180"/>
      <c r="G684" s="180" t="s">
        <v>458</v>
      </c>
      <c r="H684" s="181">
        <f>H610+H622+H639+H647+H654+H659+H668+H676+H683</f>
        <v>305792</v>
      </c>
      <c r="I684" s="179"/>
      <c r="J684" s="182">
        <f t="shared" ref="J684:O684" si="26">J610+J622+J639+J647+J654+J659+J668+J676+J683</f>
        <v>69213419.560000002</v>
      </c>
      <c r="K684" s="183">
        <f t="shared" si="26"/>
        <v>70645316.269999996</v>
      </c>
      <c r="L684" s="182">
        <f t="shared" si="26"/>
        <v>136436321.66999999</v>
      </c>
      <c r="M684" s="182">
        <f t="shared" si="26"/>
        <v>105203207.09000002</v>
      </c>
      <c r="N684" s="180">
        <f t="shared" si="26"/>
        <v>74</v>
      </c>
      <c r="O684" s="180">
        <f t="shared" si="26"/>
        <v>74</v>
      </c>
      <c r="P684" s="180">
        <f>N684-O684</f>
        <v>0</v>
      </c>
      <c r="Q684" s="110">
        <f t="shared" si="24"/>
        <v>31233114.579999968</v>
      </c>
      <c r="R684" s="111">
        <f t="shared" si="25"/>
        <v>446.17361366549807</v>
      </c>
    </row>
    <row r="685" spans="1:18" ht="24.75" customHeight="1" thickBot="1" x14ac:dyDescent="0.6">
      <c r="A685" s="184"/>
      <c r="B685" s="185"/>
      <c r="C685" s="185"/>
      <c r="D685" s="185"/>
      <c r="E685" s="429" t="s">
        <v>459</v>
      </c>
      <c r="F685" s="430"/>
      <c r="G685" s="431"/>
      <c r="H685" s="186"/>
      <c r="I685" s="184"/>
      <c r="J685" s="187">
        <f>J684/O684</f>
        <v>935316.48054054054</v>
      </c>
      <c r="K685" s="188">
        <f>K684/O684</f>
        <v>954666.43608108105</v>
      </c>
      <c r="L685" s="187">
        <f>L684/O684</f>
        <v>1843734.0766216214</v>
      </c>
      <c r="M685" s="187">
        <f>M684/O684</f>
        <v>1421664.9606756759</v>
      </c>
      <c r="N685" s="189"/>
      <c r="O685" s="189"/>
      <c r="P685" s="189"/>
      <c r="Q685" s="93">
        <f t="shared" si="24"/>
        <v>422069.11594594549</v>
      </c>
    </row>
    <row r="686" spans="1:18" ht="24.75" customHeight="1" thickTop="1" x14ac:dyDescent="0.55000000000000004">
      <c r="A686" s="131">
        <v>1</v>
      </c>
      <c r="B686" s="132" t="s">
        <v>59</v>
      </c>
      <c r="C686" s="132" t="s">
        <v>460</v>
      </c>
      <c r="D686" s="132" t="s">
        <v>461</v>
      </c>
      <c r="E686" s="132" t="s">
        <v>462</v>
      </c>
      <c r="F686" s="132" t="s">
        <v>302</v>
      </c>
      <c r="G686" s="132" t="s">
        <v>463</v>
      </c>
      <c r="H686" s="133"/>
      <c r="I686" s="131"/>
      <c r="J686" s="134"/>
      <c r="K686" s="135"/>
      <c r="L686" s="136"/>
      <c r="M686" s="136"/>
      <c r="N686" s="132"/>
      <c r="O686" s="132"/>
      <c r="P686" s="132"/>
    </row>
    <row r="687" spans="1:18" ht="24" customHeight="1" x14ac:dyDescent="0.55000000000000004">
      <c r="A687" s="100">
        <v>2</v>
      </c>
      <c r="B687" s="101" t="s">
        <v>59</v>
      </c>
      <c r="C687" s="101" t="s">
        <v>460</v>
      </c>
      <c r="D687" s="101" t="s">
        <v>461</v>
      </c>
      <c r="E687" s="101" t="s">
        <v>462</v>
      </c>
      <c r="F687" s="101" t="s">
        <v>178</v>
      </c>
      <c r="G687" s="101" t="s">
        <v>1096</v>
      </c>
      <c r="H687" s="102">
        <v>5138</v>
      </c>
      <c r="I687" s="100">
        <v>4</v>
      </c>
      <c r="J687" s="103">
        <f>สกลนคร!F22</f>
        <v>710929.16</v>
      </c>
      <c r="K687" s="104">
        <f>สกลนคร!AI22</f>
        <v>1012265.73</v>
      </c>
      <c r="L687" s="105">
        <f>สกลนคร!AJ22</f>
        <v>1879024.8</v>
      </c>
      <c r="M687" s="105">
        <f>สกลนคร!AK22</f>
        <v>1659262.4000000001</v>
      </c>
      <c r="N687" s="101"/>
      <c r="O687" s="101"/>
      <c r="P687" s="101"/>
      <c r="Q687" s="93">
        <f t="shared" si="24"/>
        <v>219762.39999999991</v>
      </c>
      <c r="R687" s="94">
        <f t="shared" si="25"/>
        <v>365.71132736473339</v>
      </c>
    </row>
    <row r="688" spans="1:18" ht="24" customHeight="1" x14ac:dyDescent="0.55000000000000004">
      <c r="A688" s="100">
        <v>3</v>
      </c>
      <c r="B688" s="101" t="s">
        <v>59</v>
      </c>
      <c r="C688" s="101" t="s">
        <v>460</v>
      </c>
      <c r="D688" s="101" t="s">
        <v>461</v>
      </c>
      <c r="E688" s="101" t="s">
        <v>462</v>
      </c>
      <c r="F688" s="101" t="s">
        <v>178</v>
      </c>
      <c r="G688" s="101" t="s">
        <v>1097</v>
      </c>
      <c r="H688" s="102">
        <v>3999</v>
      </c>
      <c r="I688" s="100">
        <v>3</v>
      </c>
      <c r="J688" s="103">
        <f>สกลนคร!F23</f>
        <v>461185.45</v>
      </c>
      <c r="K688" s="104">
        <f>สกลนคร!AI23</f>
        <v>603137.08000000007</v>
      </c>
      <c r="L688" s="105">
        <f>สกลนคร!AJ23</f>
        <v>1340128.42</v>
      </c>
      <c r="M688" s="105">
        <f>สกลนคร!AK23</f>
        <v>1024922.61</v>
      </c>
      <c r="N688" s="101"/>
      <c r="O688" s="101"/>
      <c r="P688" s="101"/>
      <c r="Q688" s="93">
        <f t="shared" si="24"/>
        <v>315205.80999999994</v>
      </c>
      <c r="R688" s="94">
        <f t="shared" si="25"/>
        <v>335.11588397099274</v>
      </c>
    </row>
    <row r="689" spans="1:18" ht="24" customHeight="1" x14ac:dyDescent="0.55000000000000004">
      <c r="A689" s="100">
        <v>4</v>
      </c>
      <c r="B689" s="101" t="s">
        <v>59</v>
      </c>
      <c r="C689" s="101" t="s">
        <v>460</v>
      </c>
      <c r="D689" s="101" t="s">
        <v>461</v>
      </c>
      <c r="E689" s="101" t="s">
        <v>462</v>
      </c>
      <c r="F689" s="101" t="s">
        <v>178</v>
      </c>
      <c r="G689" s="101" t="s">
        <v>1098</v>
      </c>
      <c r="H689" s="102">
        <v>9129</v>
      </c>
      <c r="I689" s="100">
        <v>5</v>
      </c>
      <c r="J689" s="103">
        <f>สกลนคร!F24</f>
        <v>1600692.91</v>
      </c>
      <c r="K689" s="104">
        <f>สกลนคร!AI24</f>
        <v>1989807.7799999998</v>
      </c>
      <c r="L689" s="105">
        <f>สกลนคร!AJ24</f>
        <v>2863259.58</v>
      </c>
      <c r="M689" s="105">
        <f>สกลนคร!AK24</f>
        <v>2180931.6</v>
      </c>
      <c r="N689" s="101"/>
      <c r="O689" s="101"/>
      <c r="P689" s="101"/>
      <c r="Q689" s="93">
        <f t="shared" si="24"/>
        <v>682327.98</v>
      </c>
      <c r="R689" s="94">
        <f t="shared" si="25"/>
        <v>313.64438383174502</v>
      </c>
    </row>
    <row r="690" spans="1:18" ht="24" customHeight="1" x14ac:dyDescent="0.55000000000000004">
      <c r="A690" s="100">
        <v>5</v>
      </c>
      <c r="B690" s="101" t="s">
        <v>59</v>
      </c>
      <c r="C690" s="101" t="s">
        <v>460</v>
      </c>
      <c r="D690" s="101" t="s">
        <v>461</v>
      </c>
      <c r="E690" s="101" t="s">
        <v>462</v>
      </c>
      <c r="F690" s="101" t="s">
        <v>178</v>
      </c>
      <c r="G690" s="101" t="s">
        <v>1099</v>
      </c>
      <c r="H690" s="102">
        <v>4195</v>
      </c>
      <c r="I690" s="100">
        <v>3</v>
      </c>
      <c r="J690" s="103">
        <f>สกลนคร!F25</f>
        <v>522532.92</v>
      </c>
      <c r="K690" s="104">
        <f>สกลนคร!AI25</f>
        <v>635270.84</v>
      </c>
      <c r="L690" s="105">
        <f>สกลนคร!AJ25</f>
        <v>1505983.49</v>
      </c>
      <c r="M690" s="105">
        <f>สกลนคร!AK25</f>
        <v>1336867.1200000001</v>
      </c>
      <c r="N690" s="101"/>
      <c r="O690" s="101"/>
      <c r="P690" s="101"/>
      <c r="Q690" s="93">
        <f t="shared" si="24"/>
        <v>169116.36999999988</v>
      </c>
      <c r="R690" s="94">
        <f t="shared" si="25"/>
        <v>358.99487246722288</v>
      </c>
    </row>
    <row r="691" spans="1:18" ht="24" customHeight="1" x14ac:dyDescent="0.55000000000000004">
      <c r="A691" s="100">
        <v>6</v>
      </c>
      <c r="B691" s="101" t="s">
        <v>59</v>
      </c>
      <c r="C691" s="101" t="s">
        <v>460</v>
      </c>
      <c r="D691" s="101" t="s">
        <v>461</v>
      </c>
      <c r="E691" s="101" t="s">
        <v>462</v>
      </c>
      <c r="F691" s="101" t="s">
        <v>178</v>
      </c>
      <c r="G691" s="101" t="s">
        <v>1100</v>
      </c>
      <c r="H691" s="102">
        <v>2134</v>
      </c>
      <c r="I691" s="100">
        <v>2</v>
      </c>
      <c r="J691" s="103">
        <f>สกลนคร!F26</f>
        <v>344865.05</v>
      </c>
      <c r="K691" s="104">
        <f>สกลนคร!AI26</f>
        <v>420354.32</v>
      </c>
      <c r="L691" s="105">
        <f>สกลนคร!AJ26</f>
        <v>946043.51</v>
      </c>
      <c r="M691" s="105">
        <f>สกลนคร!AK26</f>
        <v>771535.48</v>
      </c>
      <c r="N691" s="101"/>
      <c r="O691" s="101"/>
      <c r="P691" s="101"/>
      <c r="Q691" s="93">
        <f t="shared" si="24"/>
        <v>174508.03000000003</v>
      </c>
      <c r="R691" s="94">
        <f t="shared" si="25"/>
        <v>443.3193580131209</v>
      </c>
    </row>
    <row r="692" spans="1:18" ht="24" customHeight="1" x14ac:dyDescent="0.55000000000000004">
      <c r="A692" s="100">
        <v>7</v>
      </c>
      <c r="B692" s="101" t="s">
        <v>59</v>
      </c>
      <c r="C692" s="101" t="s">
        <v>460</v>
      </c>
      <c r="D692" s="101" t="s">
        <v>461</v>
      </c>
      <c r="E692" s="101" t="s">
        <v>462</v>
      </c>
      <c r="F692" s="101" t="s">
        <v>178</v>
      </c>
      <c r="G692" s="101" t="s">
        <v>1101</v>
      </c>
      <c r="H692" s="102">
        <v>4917</v>
      </c>
      <c r="I692" s="100">
        <v>4</v>
      </c>
      <c r="J692" s="103">
        <f>สกลนคร!F27</f>
        <v>952652.35</v>
      </c>
      <c r="K692" s="104">
        <f>สกลนคร!AI27</f>
        <v>1103465.42</v>
      </c>
      <c r="L692" s="105">
        <f>สกลนคร!AJ27</f>
        <v>1862078.23</v>
      </c>
      <c r="M692" s="105">
        <f>สกลนคร!AK27</f>
        <v>1496557.61</v>
      </c>
      <c r="N692" s="101"/>
      <c r="O692" s="101"/>
      <c r="P692" s="101"/>
      <c r="Q692" s="93">
        <f t="shared" si="24"/>
        <v>365520.61999999988</v>
      </c>
      <c r="R692" s="94">
        <f t="shared" si="25"/>
        <v>378.70210087451699</v>
      </c>
    </row>
    <row r="693" spans="1:18" ht="24" customHeight="1" x14ac:dyDescent="0.55000000000000004">
      <c r="A693" s="100">
        <v>8</v>
      </c>
      <c r="B693" s="101" t="s">
        <v>59</v>
      </c>
      <c r="C693" s="101" t="s">
        <v>460</v>
      </c>
      <c r="D693" s="101" t="s">
        <v>461</v>
      </c>
      <c r="E693" s="101" t="s">
        <v>462</v>
      </c>
      <c r="F693" s="101" t="s">
        <v>178</v>
      </c>
      <c r="G693" s="101" t="s">
        <v>1102</v>
      </c>
      <c r="H693" s="102">
        <v>5095</v>
      </c>
      <c r="I693" s="100">
        <v>4</v>
      </c>
      <c r="J693" s="103">
        <f>สกลนคร!F28</f>
        <v>579255.91</v>
      </c>
      <c r="K693" s="104">
        <f>สกลนคร!AI28</f>
        <v>774991.72000000009</v>
      </c>
      <c r="L693" s="105">
        <f>สกลนคร!AJ28</f>
        <v>1344243.81</v>
      </c>
      <c r="M693" s="105">
        <f>สกลนคร!AK28</f>
        <v>1179088.3999999999</v>
      </c>
      <c r="N693" s="101"/>
      <c r="O693" s="101"/>
      <c r="P693" s="101"/>
      <c r="Q693" s="93">
        <f t="shared" si="24"/>
        <v>165155.41000000015</v>
      </c>
      <c r="R693" s="94">
        <f t="shared" si="25"/>
        <v>263.83588027477919</v>
      </c>
    </row>
    <row r="694" spans="1:18" ht="24" customHeight="1" x14ac:dyDescent="0.55000000000000004">
      <c r="A694" s="100">
        <v>9</v>
      </c>
      <c r="B694" s="101" t="s">
        <v>59</v>
      </c>
      <c r="C694" s="101" t="s">
        <v>460</v>
      </c>
      <c r="D694" s="101" t="s">
        <v>461</v>
      </c>
      <c r="E694" s="101" t="s">
        <v>462</v>
      </c>
      <c r="F694" s="101" t="s">
        <v>178</v>
      </c>
      <c r="G694" s="101" t="s">
        <v>1103</v>
      </c>
      <c r="H694" s="102">
        <v>7253</v>
      </c>
      <c r="I694" s="100">
        <v>5</v>
      </c>
      <c r="J694" s="103">
        <f>สกลนคร!F29</f>
        <v>712502.14</v>
      </c>
      <c r="K694" s="104">
        <f>สกลนคร!AI29</f>
        <v>910001.09000000008</v>
      </c>
      <c r="L694" s="105">
        <f>สกลนคร!AJ29</f>
        <v>1873824.78</v>
      </c>
      <c r="M694" s="105">
        <f>สกลนคร!AK29</f>
        <v>1648375.56</v>
      </c>
      <c r="N694" s="101"/>
      <c r="O694" s="101"/>
      <c r="P694" s="101"/>
      <c r="Q694" s="93">
        <f t="shared" si="24"/>
        <v>225449.21999999997</v>
      </c>
      <c r="R694" s="94">
        <f t="shared" si="25"/>
        <v>258.35168619881426</v>
      </c>
    </row>
    <row r="695" spans="1:18" ht="24" customHeight="1" x14ac:dyDescent="0.55000000000000004">
      <c r="A695" s="100">
        <v>10</v>
      </c>
      <c r="B695" s="101" t="s">
        <v>59</v>
      </c>
      <c r="C695" s="101" t="s">
        <v>460</v>
      </c>
      <c r="D695" s="101" t="s">
        <v>461</v>
      </c>
      <c r="E695" s="101" t="s">
        <v>462</v>
      </c>
      <c r="F695" s="101" t="s">
        <v>178</v>
      </c>
      <c r="G695" s="101" t="s">
        <v>1104</v>
      </c>
      <c r="H695" s="102">
        <v>8018</v>
      </c>
      <c r="I695" s="100">
        <v>5</v>
      </c>
      <c r="J695" s="103">
        <f>สกลนคร!F30</f>
        <v>1199982.78</v>
      </c>
      <c r="K695" s="104">
        <f>สกลนคร!AI30</f>
        <v>1944872.0799999998</v>
      </c>
      <c r="L695" s="105">
        <f>สกลนคร!AJ30</f>
        <v>3395784.0300000003</v>
      </c>
      <c r="M695" s="105">
        <f>สกลนคร!AK30</f>
        <v>2833165.6</v>
      </c>
      <c r="N695" s="101"/>
      <c r="O695" s="101"/>
      <c r="P695" s="101"/>
      <c r="Q695" s="93">
        <f t="shared" si="24"/>
        <v>562618.43000000017</v>
      </c>
      <c r="R695" s="94">
        <f t="shared" si="25"/>
        <v>423.52008356198559</v>
      </c>
    </row>
    <row r="696" spans="1:18" ht="24" customHeight="1" x14ac:dyDescent="0.55000000000000004">
      <c r="A696" s="100">
        <v>11</v>
      </c>
      <c r="B696" s="101" t="s">
        <v>59</v>
      </c>
      <c r="C696" s="101" t="s">
        <v>460</v>
      </c>
      <c r="D696" s="101" t="s">
        <v>461</v>
      </c>
      <c r="E696" s="101" t="s">
        <v>462</v>
      </c>
      <c r="F696" s="101" t="s">
        <v>178</v>
      </c>
      <c r="G696" s="101" t="s">
        <v>1105</v>
      </c>
      <c r="H696" s="102">
        <v>3577</v>
      </c>
      <c r="I696" s="100">
        <v>3</v>
      </c>
      <c r="J696" s="103">
        <f>สกลนคร!F31</f>
        <v>640427.51</v>
      </c>
      <c r="K696" s="104">
        <f>สกลนคร!AI31</f>
        <v>980290.2699999999</v>
      </c>
      <c r="L696" s="105">
        <f>สกลนคร!AJ31</f>
        <v>1219099.3500000001</v>
      </c>
      <c r="M696" s="105">
        <f>สกลนคร!AK31</f>
        <v>1006927.9500000001</v>
      </c>
      <c r="N696" s="101"/>
      <c r="O696" s="101"/>
      <c r="P696" s="101"/>
      <c r="Q696" s="93">
        <f t="shared" si="24"/>
        <v>212171.40000000002</v>
      </c>
      <c r="R696" s="94">
        <f t="shared" si="25"/>
        <v>340.81614481409002</v>
      </c>
    </row>
    <row r="697" spans="1:18" ht="24" customHeight="1" x14ac:dyDescent="0.55000000000000004">
      <c r="A697" s="100">
        <v>12</v>
      </c>
      <c r="B697" s="101" t="s">
        <v>59</v>
      </c>
      <c r="C697" s="101" t="s">
        <v>460</v>
      </c>
      <c r="D697" s="101" t="s">
        <v>461</v>
      </c>
      <c r="E697" s="101" t="s">
        <v>462</v>
      </c>
      <c r="F697" s="101" t="s">
        <v>178</v>
      </c>
      <c r="G697" s="101" t="s">
        <v>1106</v>
      </c>
      <c r="H697" s="102">
        <v>3160</v>
      </c>
      <c r="I697" s="100">
        <v>3</v>
      </c>
      <c r="J697" s="103">
        <f>สกลนคร!F32</f>
        <v>824853.78</v>
      </c>
      <c r="K697" s="104">
        <f>สกลนคร!AI32</f>
        <v>948254.19000000006</v>
      </c>
      <c r="L697" s="105">
        <f>สกลนคร!AJ32</f>
        <v>1843679.1</v>
      </c>
      <c r="M697" s="105">
        <f>สกลนคร!AK32</f>
        <v>1458462.7</v>
      </c>
      <c r="N697" s="101"/>
      <c r="O697" s="101"/>
      <c r="P697" s="101"/>
      <c r="Q697" s="93">
        <f t="shared" si="24"/>
        <v>385216.40000000014</v>
      </c>
      <c r="R697" s="94">
        <f t="shared" si="25"/>
        <v>583.44275316455696</v>
      </c>
    </row>
    <row r="698" spans="1:18" ht="24" customHeight="1" x14ac:dyDescent="0.55000000000000004">
      <c r="A698" s="100">
        <v>13</v>
      </c>
      <c r="B698" s="101" t="s">
        <v>59</v>
      </c>
      <c r="C698" s="101" t="s">
        <v>460</v>
      </c>
      <c r="D698" s="101" t="s">
        <v>461</v>
      </c>
      <c r="E698" s="101" t="s">
        <v>462</v>
      </c>
      <c r="F698" s="101" t="s">
        <v>178</v>
      </c>
      <c r="G698" s="101" t="s">
        <v>1107</v>
      </c>
      <c r="H698" s="102">
        <v>3883</v>
      </c>
      <c r="I698" s="100">
        <v>3</v>
      </c>
      <c r="J698" s="103">
        <f>สกลนคร!F33</f>
        <v>759782.49</v>
      </c>
      <c r="K698" s="104">
        <f>สกลนคร!AI33</f>
        <v>932074.44</v>
      </c>
      <c r="L698" s="105">
        <f>สกลนคร!AJ33</f>
        <v>1642569.4</v>
      </c>
      <c r="M698" s="105">
        <f>สกลนคร!AK33</f>
        <v>1355457.0599999998</v>
      </c>
      <c r="N698" s="101"/>
      <c r="O698" s="101"/>
      <c r="P698" s="101"/>
      <c r="Q698" s="93">
        <f t="shared" si="24"/>
        <v>287112.34000000008</v>
      </c>
      <c r="R698" s="94">
        <f t="shared" si="25"/>
        <v>423.01555498326036</v>
      </c>
    </row>
    <row r="699" spans="1:18" ht="24" customHeight="1" x14ac:dyDescent="0.55000000000000004">
      <c r="A699" s="100">
        <v>14</v>
      </c>
      <c r="B699" s="101" t="s">
        <v>59</v>
      </c>
      <c r="C699" s="101" t="s">
        <v>460</v>
      </c>
      <c r="D699" s="101" t="s">
        <v>461</v>
      </c>
      <c r="E699" s="101" t="s">
        <v>462</v>
      </c>
      <c r="F699" s="101" t="s">
        <v>178</v>
      </c>
      <c r="G699" s="101" t="s">
        <v>1108</v>
      </c>
      <c r="H699" s="102">
        <v>3847</v>
      </c>
      <c r="I699" s="100">
        <v>3</v>
      </c>
      <c r="J699" s="103">
        <f>สกลนคร!F34</f>
        <v>964467.24</v>
      </c>
      <c r="K699" s="104">
        <f>สกลนคร!AI34</f>
        <v>1232488.6299999999</v>
      </c>
      <c r="L699" s="105">
        <f>สกลนคร!AJ34</f>
        <v>1679105.35</v>
      </c>
      <c r="M699" s="105">
        <f>สกลนคร!AK34</f>
        <v>1234780.17</v>
      </c>
      <c r="N699" s="101"/>
      <c r="O699" s="101"/>
      <c r="P699" s="101"/>
      <c r="Q699" s="93">
        <f t="shared" si="24"/>
        <v>444325.18000000017</v>
      </c>
      <c r="R699" s="94">
        <f t="shared" si="25"/>
        <v>436.47136729919418</v>
      </c>
    </row>
    <row r="700" spans="1:18" ht="24" customHeight="1" x14ac:dyDescent="0.55000000000000004">
      <c r="A700" s="100">
        <v>15</v>
      </c>
      <c r="B700" s="101" t="s">
        <v>59</v>
      </c>
      <c r="C700" s="101" t="s">
        <v>460</v>
      </c>
      <c r="D700" s="101" t="s">
        <v>461</v>
      </c>
      <c r="E700" s="101" t="s">
        <v>462</v>
      </c>
      <c r="F700" s="101" t="s">
        <v>178</v>
      </c>
      <c r="G700" s="101" t="s">
        <v>1109</v>
      </c>
      <c r="H700" s="102">
        <v>7106</v>
      </c>
      <c r="I700" s="100">
        <v>5</v>
      </c>
      <c r="J700" s="103">
        <f>สกลนคร!F35</f>
        <v>1785498.78</v>
      </c>
      <c r="K700" s="104">
        <f>สกลนคร!AI35</f>
        <v>1972995.72</v>
      </c>
      <c r="L700" s="105">
        <f>สกลนคร!AJ35</f>
        <v>2046966.6</v>
      </c>
      <c r="M700" s="105">
        <f>สกลนคร!AK35</f>
        <v>1409828.25</v>
      </c>
      <c r="N700" s="101"/>
      <c r="O700" s="101"/>
      <c r="P700" s="101"/>
      <c r="Q700" s="93">
        <f t="shared" si="24"/>
        <v>637138.35000000009</v>
      </c>
      <c r="R700" s="94">
        <f t="shared" si="25"/>
        <v>288.0617224880383</v>
      </c>
    </row>
    <row r="701" spans="1:18" ht="24" customHeight="1" x14ac:dyDescent="0.55000000000000004">
      <c r="A701" s="100">
        <v>16</v>
      </c>
      <c r="B701" s="101" t="s">
        <v>59</v>
      </c>
      <c r="C701" s="101" t="s">
        <v>460</v>
      </c>
      <c r="D701" s="101" t="s">
        <v>461</v>
      </c>
      <c r="E701" s="101" t="s">
        <v>462</v>
      </c>
      <c r="F701" s="101" t="s">
        <v>178</v>
      </c>
      <c r="G701" s="101" t="s">
        <v>1110</v>
      </c>
      <c r="H701" s="102">
        <v>3440</v>
      </c>
      <c r="I701" s="100">
        <v>3</v>
      </c>
      <c r="J701" s="103">
        <f>สกลนคร!F36</f>
        <v>843328.1</v>
      </c>
      <c r="K701" s="104">
        <f>สกลนคร!AI36</f>
        <v>996644.42999999993</v>
      </c>
      <c r="L701" s="105">
        <f>สกลนคร!AJ36</f>
        <v>2029218.26</v>
      </c>
      <c r="M701" s="105">
        <f>สกลนคร!AK36</f>
        <v>1192553.52</v>
      </c>
      <c r="N701" s="101"/>
      <c r="O701" s="101"/>
      <c r="P701" s="101"/>
      <c r="Q701" s="93">
        <f t="shared" si="24"/>
        <v>836664.74</v>
      </c>
      <c r="R701" s="94">
        <f t="shared" si="25"/>
        <v>589.88902906976739</v>
      </c>
    </row>
    <row r="702" spans="1:18" ht="24" customHeight="1" x14ac:dyDescent="0.55000000000000004">
      <c r="A702" s="100">
        <v>17</v>
      </c>
      <c r="B702" s="101" t="s">
        <v>59</v>
      </c>
      <c r="C702" s="101" t="s">
        <v>460</v>
      </c>
      <c r="D702" s="101" t="s">
        <v>461</v>
      </c>
      <c r="E702" s="101" t="s">
        <v>462</v>
      </c>
      <c r="F702" s="101" t="s">
        <v>178</v>
      </c>
      <c r="G702" s="101" t="s">
        <v>1111</v>
      </c>
      <c r="H702" s="102">
        <v>4274</v>
      </c>
      <c r="I702" s="100">
        <v>3</v>
      </c>
      <c r="J702" s="103">
        <f>สกลนคร!F37</f>
        <v>1022648.02</v>
      </c>
      <c r="K702" s="104">
        <f>สกลนคร!AI37</f>
        <v>1225517.73</v>
      </c>
      <c r="L702" s="105">
        <f>สกลนคร!AJ37</f>
        <v>1806226.76</v>
      </c>
      <c r="M702" s="105">
        <f>สกลนคร!AK37</f>
        <v>1508667.34</v>
      </c>
      <c r="N702" s="101"/>
      <c r="O702" s="101"/>
      <c r="P702" s="101"/>
      <c r="Q702" s="93">
        <f t="shared" si="24"/>
        <v>297559.41999999993</v>
      </c>
      <c r="R702" s="94">
        <f t="shared" si="25"/>
        <v>422.60803930744032</v>
      </c>
    </row>
    <row r="703" spans="1:18" ht="24" customHeight="1" x14ac:dyDescent="0.55000000000000004">
      <c r="A703" s="100">
        <v>18</v>
      </c>
      <c r="B703" s="101" t="s">
        <v>59</v>
      </c>
      <c r="C703" s="101" t="s">
        <v>460</v>
      </c>
      <c r="D703" s="101" t="s">
        <v>461</v>
      </c>
      <c r="E703" s="101" t="s">
        <v>462</v>
      </c>
      <c r="F703" s="101" t="s">
        <v>178</v>
      </c>
      <c r="G703" s="101" t="s">
        <v>1112</v>
      </c>
      <c r="H703" s="102">
        <v>2034</v>
      </c>
      <c r="I703" s="100">
        <v>2</v>
      </c>
      <c r="J703" s="103">
        <f>สกลนคร!F38</f>
        <v>593529.05000000005</v>
      </c>
      <c r="K703" s="104">
        <f>สกลนคร!AI38</f>
        <v>686352.74</v>
      </c>
      <c r="L703" s="105">
        <f>สกลนคร!AJ38</f>
        <v>1097800.54</v>
      </c>
      <c r="M703" s="105">
        <f>สกลนคร!AK38</f>
        <v>895582.39</v>
      </c>
      <c r="N703" s="101"/>
      <c r="O703" s="101"/>
      <c r="P703" s="101"/>
      <c r="Q703" s="93">
        <f t="shared" si="24"/>
        <v>202218.15000000002</v>
      </c>
      <c r="R703" s="94">
        <f t="shared" si="25"/>
        <v>539.72494591937073</v>
      </c>
    </row>
    <row r="704" spans="1:18" ht="24" customHeight="1" x14ac:dyDescent="0.55000000000000004">
      <c r="A704" s="100">
        <v>19</v>
      </c>
      <c r="B704" s="101" t="s">
        <v>59</v>
      </c>
      <c r="C704" s="101" t="s">
        <v>460</v>
      </c>
      <c r="D704" s="101" t="s">
        <v>461</v>
      </c>
      <c r="E704" s="101" t="s">
        <v>462</v>
      </c>
      <c r="F704" s="101" t="s">
        <v>178</v>
      </c>
      <c r="G704" s="101" t="s">
        <v>1113</v>
      </c>
      <c r="H704" s="102">
        <v>5381</v>
      </c>
      <c r="I704" s="100">
        <v>4</v>
      </c>
      <c r="J704" s="103">
        <f>สกลนคร!F39</f>
        <v>830305.77</v>
      </c>
      <c r="K704" s="104">
        <f>สกลนคร!AI39</f>
        <v>916013.49000000011</v>
      </c>
      <c r="L704" s="105">
        <f>สกลนคร!AJ39</f>
        <v>2724976.4299999997</v>
      </c>
      <c r="M704" s="105">
        <f>สกลนคร!AK39</f>
        <v>1818388.51</v>
      </c>
      <c r="N704" s="101"/>
      <c r="O704" s="101"/>
      <c r="P704" s="101"/>
      <c r="Q704" s="93">
        <f t="shared" si="24"/>
        <v>906587.91999999969</v>
      </c>
      <c r="R704" s="94">
        <f t="shared" si="25"/>
        <v>506.40706745957993</v>
      </c>
    </row>
    <row r="705" spans="1:18" ht="24" customHeight="1" x14ac:dyDescent="0.55000000000000004">
      <c r="A705" s="100">
        <v>20</v>
      </c>
      <c r="B705" s="101" t="s">
        <v>59</v>
      </c>
      <c r="C705" s="101" t="s">
        <v>460</v>
      </c>
      <c r="D705" s="101" t="s">
        <v>461</v>
      </c>
      <c r="E705" s="101" t="s">
        <v>462</v>
      </c>
      <c r="F705" s="101" t="s">
        <v>178</v>
      </c>
      <c r="G705" s="101" t="s">
        <v>1114</v>
      </c>
      <c r="H705" s="102">
        <v>2615</v>
      </c>
      <c r="I705" s="100">
        <v>2</v>
      </c>
      <c r="J705" s="103">
        <f>สกลนคร!F40</f>
        <v>1155085.27</v>
      </c>
      <c r="K705" s="104">
        <f>สกลนคร!AI40</f>
        <v>1367772.64</v>
      </c>
      <c r="L705" s="105">
        <f>สกลนคร!AJ40</f>
        <v>1486719.54</v>
      </c>
      <c r="M705" s="105">
        <f>สกลนคร!AK40</f>
        <v>1063894.1100000001</v>
      </c>
      <c r="N705" s="101"/>
      <c r="O705" s="101"/>
      <c r="P705" s="101"/>
      <c r="Q705" s="93">
        <f t="shared" si="24"/>
        <v>422825.42999999993</v>
      </c>
      <c r="R705" s="94">
        <f t="shared" si="25"/>
        <v>568.53519694072656</v>
      </c>
    </row>
    <row r="706" spans="1:18" ht="24" customHeight="1" x14ac:dyDescent="0.55000000000000004">
      <c r="A706" s="100">
        <v>21</v>
      </c>
      <c r="B706" s="101" t="s">
        <v>59</v>
      </c>
      <c r="C706" s="101" t="s">
        <v>460</v>
      </c>
      <c r="D706" s="101" t="s">
        <v>461</v>
      </c>
      <c r="E706" s="101" t="s">
        <v>462</v>
      </c>
      <c r="F706" s="101" t="s">
        <v>178</v>
      </c>
      <c r="G706" s="101" t="s">
        <v>1115</v>
      </c>
      <c r="H706" s="102">
        <v>2358</v>
      </c>
      <c r="I706" s="100">
        <v>2</v>
      </c>
      <c r="J706" s="103">
        <f>สกลนคร!F41</f>
        <v>1064588.48</v>
      </c>
      <c r="K706" s="104">
        <f>สกลนคร!AI41</f>
        <v>1220557.3399999999</v>
      </c>
      <c r="L706" s="105">
        <f>สกลนคร!AJ41</f>
        <v>1095376.4500000002</v>
      </c>
      <c r="M706" s="105">
        <f>สกลนคร!AK41</f>
        <v>1042394.01</v>
      </c>
      <c r="N706" s="101"/>
      <c r="O706" s="101"/>
      <c r="P706" s="101"/>
      <c r="Q706" s="93">
        <f t="shared" si="24"/>
        <v>52982.440000000177</v>
      </c>
      <c r="R706" s="94">
        <f t="shared" si="25"/>
        <v>464.53623833757428</v>
      </c>
    </row>
    <row r="707" spans="1:18" ht="24" customHeight="1" x14ac:dyDescent="0.55000000000000004">
      <c r="A707" s="100">
        <v>22</v>
      </c>
      <c r="B707" s="101" t="s">
        <v>59</v>
      </c>
      <c r="C707" s="101" t="s">
        <v>460</v>
      </c>
      <c r="D707" s="101" t="s">
        <v>461</v>
      </c>
      <c r="E707" s="101" t="s">
        <v>462</v>
      </c>
      <c r="F707" s="101" t="s">
        <v>178</v>
      </c>
      <c r="G707" s="101" t="s">
        <v>1116</v>
      </c>
      <c r="H707" s="102">
        <v>5963</v>
      </c>
      <c r="I707" s="100">
        <v>4</v>
      </c>
      <c r="J707" s="103">
        <f>สกลนคร!F42</f>
        <v>538153.17000000004</v>
      </c>
      <c r="K707" s="104">
        <f>สกลนคร!AI42</f>
        <v>700582.43</v>
      </c>
      <c r="L707" s="105">
        <f>สกลนคร!AJ42</f>
        <v>1954285.37</v>
      </c>
      <c r="M707" s="105">
        <f>สกลนคร!AK42</f>
        <v>1832381.7400000002</v>
      </c>
      <c r="N707" s="101"/>
      <c r="O707" s="101"/>
      <c r="P707" s="101"/>
      <c r="Q707" s="93">
        <f t="shared" si="24"/>
        <v>121903.62999999989</v>
      </c>
      <c r="R707" s="94">
        <f t="shared" si="25"/>
        <v>327.73526245178601</v>
      </c>
    </row>
    <row r="708" spans="1:18" ht="24" customHeight="1" x14ac:dyDescent="0.55000000000000004">
      <c r="A708" s="100">
        <v>23</v>
      </c>
      <c r="B708" s="101" t="s">
        <v>59</v>
      </c>
      <c r="C708" s="101" t="s">
        <v>460</v>
      </c>
      <c r="D708" s="101" t="s">
        <v>461</v>
      </c>
      <c r="E708" s="101" t="s">
        <v>462</v>
      </c>
      <c r="F708" s="101" t="s">
        <v>178</v>
      </c>
      <c r="G708" s="101" t="s">
        <v>1117</v>
      </c>
      <c r="H708" s="102">
        <v>3364</v>
      </c>
      <c r="I708" s="100">
        <v>3</v>
      </c>
      <c r="J708" s="103">
        <f>สกลนคร!F43</f>
        <v>798675.92</v>
      </c>
      <c r="K708" s="104">
        <f>สกลนคร!AI43</f>
        <v>1052957.6800000002</v>
      </c>
      <c r="L708" s="105">
        <f>สกลนคร!AJ43</f>
        <v>1528619.52</v>
      </c>
      <c r="M708" s="105">
        <f>สกลนคร!AK43</f>
        <v>946277.03</v>
      </c>
      <c r="N708" s="101"/>
      <c r="O708" s="101"/>
      <c r="P708" s="101"/>
      <c r="Q708" s="93">
        <f t="shared" si="24"/>
        <v>582342.49</v>
      </c>
      <c r="R708" s="94">
        <f t="shared" si="25"/>
        <v>454.40532699167659</v>
      </c>
    </row>
    <row r="709" spans="1:18" ht="24" customHeight="1" x14ac:dyDescent="0.55000000000000004">
      <c r="A709" s="100">
        <v>24</v>
      </c>
      <c r="B709" s="101" t="s">
        <v>59</v>
      </c>
      <c r="C709" s="101" t="s">
        <v>460</v>
      </c>
      <c r="D709" s="101" t="s">
        <v>461</v>
      </c>
      <c r="E709" s="101" t="s">
        <v>462</v>
      </c>
      <c r="F709" s="101" t="s">
        <v>178</v>
      </c>
      <c r="G709" s="101" t="s">
        <v>1118</v>
      </c>
      <c r="H709" s="102">
        <v>2792</v>
      </c>
      <c r="I709" s="100">
        <v>2</v>
      </c>
      <c r="J709" s="103">
        <f>สกลนคร!F44</f>
        <v>885994.25</v>
      </c>
      <c r="K709" s="104">
        <f>สกลนคร!AI44</f>
        <v>1062204.43</v>
      </c>
      <c r="L709" s="105">
        <f>สกลนคร!AJ44</f>
        <v>1236879.0499999998</v>
      </c>
      <c r="M709" s="105">
        <f>สกลนคร!AK44</f>
        <v>1217531.49</v>
      </c>
      <c r="N709" s="101"/>
      <c r="O709" s="101"/>
      <c r="P709" s="101"/>
      <c r="Q709" s="93">
        <f t="shared" si="24"/>
        <v>19347.559999999823</v>
      </c>
      <c r="R709" s="94">
        <f t="shared" si="25"/>
        <v>443.00825573065896</v>
      </c>
    </row>
    <row r="710" spans="1:18" ht="24" customHeight="1" x14ac:dyDescent="0.55000000000000004">
      <c r="A710" s="100">
        <v>25</v>
      </c>
      <c r="B710" s="101" t="s">
        <v>59</v>
      </c>
      <c r="C710" s="101" t="s">
        <v>460</v>
      </c>
      <c r="D710" s="101" t="s">
        <v>461</v>
      </c>
      <c r="E710" s="101" t="s">
        <v>462</v>
      </c>
      <c r="F710" s="101" t="s">
        <v>178</v>
      </c>
      <c r="G710" s="101" t="s">
        <v>1119</v>
      </c>
      <c r="H710" s="102">
        <v>2430</v>
      </c>
      <c r="I710" s="100">
        <v>2</v>
      </c>
      <c r="J710" s="103">
        <f>สกลนคร!F45</f>
        <v>619007.27</v>
      </c>
      <c r="K710" s="104">
        <f>สกลนคร!AI45</f>
        <v>871989.59000000008</v>
      </c>
      <c r="L710" s="105">
        <f>สกลนคร!AJ45</f>
        <v>1521585.83</v>
      </c>
      <c r="M710" s="105">
        <f>สกลนคร!AK45</f>
        <v>1252476.22</v>
      </c>
      <c r="N710" s="101"/>
      <c r="O710" s="101"/>
      <c r="P710" s="101"/>
      <c r="Q710" s="93">
        <f t="shared" si="24"/>
        <v>269109.6100000001</v>
      </c>
      <c r="R710" s="94">
        <f t="shared" si="25"/>
        <v>626.16700823045267</v>
      </c>
    </row>
    <row r="711" spans="1:18" s="112" customFormat="1" ht="24" customHeight="1" x14ac:dyDescent="0.55000000000000004">
      <c r="A711" s="106">
        <v>1</v>
      </c>
      <c r="B711" s="107" t="s">
        <v>59</v>
      </c>
      <c r="C711" s="107"/>
      <c r="D711" s="107"/>
      <c r="E711" s="107" t="s">
        <v>75</v>
      </c>
      <c r="F711" s="107"/>
      <c r="G711" s="107" t="s">
        <v>464</v>
      </c>
      <c r="H711" s="113">
        <f>SUM(H686:H710)</f>
        <v>106102</v>
      </c>
      <c r="I711" s="106"/>
      <c r="J711" s="109">
        <f>SUM(J686:J710)</f>
        <v>20410943.77</v>
      </c>
      <c r="K711" s="109">
        <f>SUM(K686:K710)</f>
        <v>25560861.809999991</v>
      </c>
      <c r="L711" s="109">
        <f>SUM(L686:L710)</f>
        <v>41923478.20000001</v>
      </c>
      <c r="M711" s="109">
        <f>SUM(M686:M710)</f>
        <v>33366308.870000001</v>
      </c>
      <c r="N711" s="107">
        <v>24</v>
      </c>
      <c r="O711" s="107">
        <v>24</v>
      </c>
      <c r="P711" s="107">
        <f>N711-O711</f>
        <v>0</v>
      </c>
      <c r="Q711" s="110">
        <f t="shared" ref="Q711:Q774" si="27">L711-M711</f>
        <v>8557169.3300000094</v>
      </c>
      <c r="R711" s="111">
        <f>L711/H711</f>
        <v>395.12429737422491</v>
      </c>
    </row>
    <row r="712" spans="1:18" ht="24" customHeight="1" x14ac:dyDescent="0.55000000000000004">
      <c r="A712" s="100">
        <v>1</v>
      </c>
      <c r="B712" s="101" t="s">
        <v>59</v>
      </c>
      <c r="C712" s="101" t="s">
        <v>465</v>
      </c>
      <c r="D712" s="101" t="s">
        <v>80</v>
      </c>
      <c r="E712" s="101" t="s">
        <v>466</v>
      </c>
      <c r="F712" s="101" t="s">
        <v>208</v>
      </c>
      <c r="G712" s="101" t="s">
        <v>467</v>
      </c>
      <c r="H712" s="102"/>
      <c r="I712" s="100"/>
      <c r="J712" s="103"/>
      <c r="K712" s="104"/>
      <c r="L712" s="105"/>
      <c r="M712" s="105"/>
      <c r="N712" s="101"/>
      <c r="O712" s="101"/>
      <c r="P712" s="101"/>
    </row>
    <row r="713" spans="1:18" ht="24" customHeight="1" x14ac:dyDescent="0.55000000000000004">
      <c r="A713" s="100">
        <v>2</v>
      </c>
      <c r="B713" s="101" t="s">
        <v>59</v>
      </c>
      <c r="C713" s="101" t="s">
        <v>465</v>
      </c>
      <c r="D713" s="101" t="s">
        <v>80</v>
      </c>
      <c r="E713" s="101" t="s">
        <v>466</v>
      </c>
      <c r="F713" s="101" t="s">
        <v>178</v>
      </c>
      <c r="G713" s="101" t="s">
        <v>1120</v>
      </c>
      <c r="H713" s="102">
        <v>6067</v>
      </c>
      <c r="I713" s="100">
        <v>5</v>
      </c>
      <c r="J713" s="103">
        <f>สกลนคร!F46</f>
        <v>660457.39</v>
      </c>
      <c r="K713" s="104">
        <f>สกลนคร!AI46</f>
        <v>734535.51</v>
      </c>
      <c r="L713" s="105">
        <f>สกลนคร!AJ46</f>
        <v>1689233.3199999998</v>
      </c>
      <c r="M713" s="105">
        <f>สกลนคร!AK46</f>
        <v>1319168.28</v>
      </c>
      <c r="N713" s="101"/>
      <c r="O713" s="101"/>
      <c r="P713" s="101"/>
      <c r="Q713" s="93">
        <f t="shared" si="27"/>
        <v>370065.0399999998</v>
      </c>
      <c r="R713" s="94">
        <f t="shared" ref="R713:R774" si="28">L713/H713</f>
        <v>278.42975440909839</v>
      </c>
    </row>
    <row r="714" spans="1:18" ht="24" customHeight="1" x14ac:dyDescent="0.55000000000000004">
      <c r="A714" s="100">
        <v>3</v>
      </c>
      <c r="B714" s="101" t="s">
        <v>59</v>
      </c>
      <c r="C714" s="101" t="s">
        <v>465</v>
      </c>
      <c r="D714" s="101" t="s">
        <v>80</v>
      </c>
      <c r="E714" s="101" t="s">
        <v>466</v>
      </c>
      <c r="F714" s="101" t="s">
        <v>178</v>
      </c>
      <c r="G714" s="101" t="s">
        <v>1121</v>
      </c>
      <c r="H714" s="102">
        <v>5626</v>
      </c>
      <c r="I714" s="100">
        <v>4</v>
      </c>
      <c r="J714" s="103">
        <f>สกลนคร!F47</f>
        <v>365279.37</v>
      </c>
      <c r="K714" s="104">
        <f>สกลนคร!AI47</f>
        <v>412177.99</v>
      </c>
      <c r="L714" s="105">
        <f>สกลนคร!AJ47</f>
        <v>1606149.21</v>
      </c>
      <c r="M714" s="105">
        <f>สกลนคร!AK47</f>
        <v>1489494.5199999998</v>
      </c>
      <c r="N714" s="101"/>
      <c r="O714" s="101"/>
      <c r="P714" s="101"/>
      <c r="Q714" s="93">
        <f t="shared" si="27"/>
        <v>116654.69000000018</v>
      </c>
      <c r="R714" s="94">
        <f t="shared" si="28"/>
        <v>285.48688410949165</v>
      </c>
    </row>
    <row r="715" spans="1:18" ht="24" customHeight="1" x14ac:dyDescent="0.55000000000000004">
      <c r="A715" s="100">
        <v>4</v>
      </c>
      <c r="B715" s="101" t="s">
        <v>59</v>
      </c>
      <c r="C715" s="101" t="s">
        <v>465</v>
      </c>
      <c r="D715" s="101" t="s">
        <v>80</v>
      </c>
      <c r="E715" s="101" t="s">
        <v>466</v>
      </c>
      <c r="F715" s="101" t="s">
        <v>178</v>
      </c>
      <c r="G715" s="101" t="s">
        <v>1122</v>
      </c>
      <c r="H715" s="102">
        <v>3964</v>
      </c>
      <c r="I715" s="100">
        <v>3</v>
      </c>
      <c r="J715" s="103">
        <f>สกลนคร!F48</f>
        <v>475138.92</v>
      </c>
      <c r="K715" s="104">
        <f>สกลนคร!AI48</f>
        <v>480158.13</v>
      </c>
      <c r="L715" s="105">
        <f>สกลนคร!AJ48</f>
        <v>1929705.81</v>
      </c>
      <c r="M715" s="105">
        <f>สกลนคร!AK48</f>
        <v>1675648.49</v>
      </c>
      <c r="N715" s="101"/>
      <c r="O715" s="101"/>
      <c r="P715" s="101"/>
      <c r="Q715" s="93">
        <f t="shared" si="27"/>
        <v>254057.32000000007</v>
      </c>
      <c r="R715" s="94">
        <f t="shared" si="28"/>
        <v>486.80772199798184</v>
      </c>
    </row>
    <row r="716" spans="1:18" ht="24" customHeight="1" x14ac:dyDescent="0.55000000000000004">
      <c r="A716" s="100">
        <v>5</v>
      </c>
      <c r="B716" s="101" t="s">
        <v>59</v>
      </c>
      <c r="C716" s="101" t="s">
        <v>465</v>
      </c>
      <c r="D716" s="101" t="s">
        <v>80</v>
      </c>
      <c r="E716" s="101" t="s">
        <v>466</v>
      </c>
      <c r="F716" s="101" t="s">
        <v>178</v>
      </c>
      <c r="G716" s="101" t="s">
        <v>1123</v>
      </c>
      <c r="H716" s="102">
        <v>2688</v>
      </c>
      <c r="I716" s="100">
        <v>2</v>
      </c>
      <c r="J716" s="103">
        <f>สกลนคร!F49</f>
        <v>180354.5</v>
      </c>
      <c r="K716" s="104">
        <f>สกลนคร!AI49</f>
        <v>216258.76</v>
      </c>
      <c r="L716" s="105">
        <f>สกลนคร!AJ49</f>
        <v>1175005.45</v>
      </c>
      <c r="M716" s="105">
        <f>สกลนคร!AK49</f>
        <v>1162303.5899999999</v>
      </c>
      <c r="N716" s="101"/>
      <c r="O716" s="101"/>
      <c r="P716" s="101"/>
      <c r="Q716" s="93">
        <f t="shared" si="27"/>
        <v>12701.860000000102</v>
      </c>
      <c r="R716" s="94">
        <f t="shared" si="28"/>
        <v>437.13000372023805</v>
      </c>
    </row>
    <row r="717" spans="1:18" ht="24" customHeight="1" x14ac:dyDescent="0.55000000000000004">
      <c r="A717" s="100">
        <v>6</v>
      </c>
      <c r="B717" s="101" t="s">
        <v>59</v>
      </c>
      <c r="C717" s="101" t="s">
        <v>465</v>
      </c>
      <c r="D717" s="101" t="s">
        <v>80</v>
      </c>
      <c r="E717" s="101" t="s">
        <v>466</v>
      </c>
      <c r="F717" s="101" t="s">
        <v>178</v>
      </c>
      <c r="G717" s="101" t="s">
        <v>1124</v>
      </c>
      <c r="H717" s="102">
        <v>4641</v>
      </c>
      <c r="I717" s="100">
        <v>4</v>
      </c>
      <c r="J717" s="103">
        <f>สกลนคร!F50</f>
        <v>611885.12</v>
      </c>
      <c r="K717" s="104">
        <f>สกลนคร!AI50</f>
        <v>663956.62</v>
      </c>
      <c r="L717" s="105">
        <f>สกลนคร!AJ50</f>
        <v>1734918.2799999998</v>
      </c>
      <c r="M717" s="105">
        <f>สกลนคร!AK50</f>
        <v>1431131.01</v>
      </c>
      <c r="N717" s="101"/>
      <c r="O717" s="101"/>
      <c r="P717" s="101"/>
      <c r="Q717" s="93">
        <f t="shared" si="27"/>
        <v>303787.26999999979</v>
      </c>
      <c r="R717" s="94">
        <f t="shared" si="28"/>
        <v>373.82423615600084</v>
      </c>
    </row>
    <row r="718" spans="1:18" ht="24" customHeight="1" x14ac:dyDescent="0.55000000000000004">
      <c r="A718" s="100">
        <v>7</v>
      </c>
      <c r="B718" s="101" t="s">
        <v>59</v>
      </c>
      <c r="C718" s="101" t="s">
        <v>465</v>
      </c>
      <c r="D718" s="101" t="s">
        <v>80</v>
      </c>
      <c r="E718" s="101" t="s">
        <v>466</v>
      </c>
      <c r="F718" s="101" t="s">
        <v>178</v>
      </c>
      <c r="G718" s="101" t="s">
        <v>1125</v>
      </c>
      <c r="H718" s="102">
        <v>3844</v>
      </c>
      <c r="I718" s="100">
        <v>3</v>
      </c>
      <c r="J718" s="103">
        <f>สกลนคร!F51</f>
        <v>556687.24</v>
      </c>
      <c r="K718" s="104">
        <f>สกลนคร!AI51</f>
        <v>595939.17999999993</v>
      </c>
      <c r="L718" s="105">
        <f>สกลนคร!AJ51</f>
        <v>1292317</v>
      </c>
      <c r="M718" s="105">
        <f>สกลนคร!AK51</f>
        <v>915872.31</v>
      </c>
      <c r="N718" s="101"/>
      <c r="O718" s="101"/>
      <c r="P718" s="101"/>
      <c r="Q718" s="93">
        <f t="shared" si="27"/>
        <v>376444.68999999994</v>
      </c>
      <c r="R718" s="94">
        <f t="shared" si="28"/>
        <v>336.19068678459939</v>
      </c>
    </row>
    <row r="719" spans="1:18" s="112" customFormat="1" ht="24" customHeight="1" x14ac:dyDescent="0.55000000000000004">
      <c r="A719" s="106">
        <v>2</v>
      </c>
      <c r="B719" s="107" t="s">
        <v>59</v>
      </c>
      <c r="C719" s="107"/>
      <c r="D719" s="107"/>
      <c r="E719" s="107" t="s">
        <v>75</v>
      </c>
      <c r="F719" s="107"/>
      <c r="G719" s="107" t="s">
        <v>468</v>
      </c>
      <c r="H719" s="113">
        <f>SUM(H712:H718)</f>
        <v>26830</v>
      </c>
      <c r="I719" s="106"/>
      <c r="J719" s="109">
        <f>SUM(J712:J718)</f>
        <v>2849802.54</v>
      </c>
      <c r="K719" s="109">
        <f>SUM(K712:K718)</f>
        <v>3103026.1899999995</v>
      </c>
      <c r="L719" s="109">
        <f>SUM(L712:L718)</f>
        <v>9427329.0700000003</v>
      </c>
      <c r="M719" s="109">
        <f>SUM(M712:M718)</f>
        <v>7993618.1999999993</v>
      </c>
      <c r="N719" s="107">
        <v>6</v>
      </c>
      <c r="O719" s="107">
        <v>6</v>
      </c>
      <c r="P719" s="107">
        <f>N719-O719</f>
        <v>0</v>
      </c>
      <c r="Q719" s="110">
        <f t="shared" si="27"/>
        <v>1433710.870000001</v>
      </c>
      <c r="R719" s="111">
        <f>L719/H719</f>
        <v>351.37268244502422</v>
      </c>
    </row>
    <row r="720" spans="1:18" s="112" customFormat="1" ht="24" customHeight="1" x14ac:dyDescent="0.55000000000000004">
      <c r="A720" s="172">
        <v>1</v>
      </c>
      <c r="B720" s="143" t="s">
        <v>59</v>
      </c>
      <c r="C720" s="143" t="s">
        <v>469</v>
      </c>
      <c r="D720" s="143" t="s">
        <v>87</v>
      </c>
      <c r="E720" s="143" t="s">
        <v>470</v>
      </c>
      <c r="F720" s="143" t="s">
        <v>208</v>
      </c>
      <c r="G720" s="143" t="s">
        <v>470</v>
      </c>
      <c r="H720" s="190"/>
      <c r="I720" s="172"/>
      <c r="J720" s="191"/>
      <c r="K720" s="192"/>
      <c r="L720" s="142"/>
      <c r="M720" s="142"/>
      <c r="N720" s="143"/>
      <c r="O720" s="143"/>
      <c r="P720" s="143"/>
      <c r="Q720" s="110"/>
      <c r="R720" s="111"/>
    </row>
    <row r="721" spans="1:18" ht="24" customHeight="1" x14ac:dyDescent="0.55000000000000004">
      <c r="A721" s="100">
        <v>2</v>
      </c>
      <c r="B721" s="101" t="s">
        <v>59</v>
      </c>
      <c r="C721" s="101" t="s">
        <v>469</v>
      </c>
      <c r="D721" s="101" t="s">
        <v>87</v>
      </c>
      <c r="E721" s="101" t="s">
        <v>470</v>
      </c>
      <c r="F721" s="101" t="s">
        <v>178</v>
      </c>
      <c r="G721" s="101" t="s">
        <v>1126</v>
      </c>
      <c r="H721" s="102">
        <v>4084</v>
      </c>
      <c r="I721" s="100">
        <v>3</v>
      </c>
      <c r="J721" s="103">
        <f>สกลนคร!F52</f>
        <v>152303.76999999999</v>
      </c>
      <c r="K721" s="104">
        <f>สกลนคร!AI52</f>
        <v>174010.99</v>
      </c>
      <c r="L721" s="105">
        <f>สกลนคร!AJ52</f>
        <v>1186480.1200000001</v>
      </c>
      <c r="M721" s="105">
        <f>สกลนคร!AK52</f>
        <v>1041508.41</v>
      </c>
      <c r="N721" s="101"/>
      <c r="O721" s="101"/>
      <c r="P721" s="101"/>
      <c r="Q721" s="93">
        <f t="shared" si="27"/>
        <v>144971.71000000008</v>
      </c>
      <c r="R721" s="94">
        <f t="shared" si="28"/>
        <v>290.5191283055828</v>
      </c>
    </row>
    <row r="722" spans="1:18" ht="24" customHeight="1" x14ac:dyDescent="0.55000000000000004">
      <c r="A722" s="100">
        <v>3</v>
      </c>
      <c r="B722" s="101" t="s">
        <v>59</v>
      </c>
      <c r="C722" s="101" t="s">
        <v>469</v>
      </c>
      <c r="D722" s="101" t="s">
        <v>87</v>
      </c>
      <c r="E722" s="101" t="s">
        <v>470</v>
      </c>
      <c r="F722" s="101" t="s">
        <v>178</v>
      </c>
      <c r="G722" s="101" t="s">
        <v>1127</v>
      </c>
      <c r="H722" s="102">
        <v>4275</v>
      </c>
      <c r="I722" s="100">
        <v>3</v>
      </c>
      <c r="J722" s="103">
        <f>สกลนคร!F53</f>
        <v>379716.96</v>
      </c>
      <c r="K722" s="104">
        <f>สกลนคร!AI53</f>
        <v>495075.61000000004</v>
      </c>
      <c r="L722" s="105">
        <f>สกลนคร!AJ53</f>
        <v>1194331.3399999999</v>
      </c>
      <c r="M722" s="105">
        <f>สกลนคร!AK53</f>
        <v>1120302.99</v>
      </c>
      <c r="N722" s="101"/>
      <c r="O722" s="101"/>
      <c r="P722" s="101"/>
      <c r="Q722" s="93">
        <f t="shared" si="27"/>
        <v>74028.34999999986</v>
      </c>
      <c r="R722" s="94">
        <f t="shared" si="28"/>
        <v>279.37575204678359</v>
      </c>
    </row>
    <row r="723" spans="1:18" ht="24" customHeight="1" x14ac:dyDescent="0.55000000000000004">
      <c r="A723" s="100">
        <v>4</v>
      </c>
      <c r="B723" s="101" t="s">
        <v>59</v>
      </c>
      <c r="C723" s="101" t="s">
        <v>469</v>
      </c>
      <c r="D723" s="101" t="s">
        <v>87</v>
      </c>
      <c r="E723" s="101" t="s">
        <v>470</v>
      </c>
      <c r="F723" s="101" t="s">
        <v>178</v>
      </c>
      <c r="G723" s="101" t="s">
        <v>1128</v>
      </c>
      <c r="H723" s="102">
        <v>4414</v>
      </c>
      <c r="I723" s="100">
        <v>3</v>
      </c>
      <c r="J723" s="103">
        <f>สกลนคร!F54</f>
        <v>1123954.18</v>
      </c>
      <c r="K723" s="104">
        <f>สกลนคร!AI54</f>
        <v>1145894.8899999999</v>
      </c>
      <c r="L723" s="105">
        <f>สกลนคร!AJ54</f>
        <v>1279947.6000000001</v>
      </c>
      <c r="M723" s="105">
        <f>สกลนคร!AK54</f>
        <v>1160645.67</v>
      </c>
      <c r="N723" s="101"/>
      <c r="O723" s="101"/>
      <c r="P723" s="101"/>
      <c r="Q723" s="93">
        <f t="shared" si="27"/>
        <v>119301.93000000017</v>
      </c>
      <c r="R723" s="94">
        <f t="shared" si="28"/>
        <v>289.97453556864525</v>
      </c>
    </row>
    <row r="724" spans="1:18" ht="24" customHeight="1" x14ac:dyDescent="0.55000000000000004">
      <c r="A724" s="100">
        <v>5</v>
      </c>
      <c r="B724" s="101" t="s">
        <v>59</v>
      </c>
      <c r="C724" s="101" t="s">
        <v>469</v>
      </c>
      <c r="D724" s="101" t="s">
        <v>87</v>
      </c>
      <c r="E724" s="101" t="s">
        <v>470</v>
      </c>
      <c r="F724" s="101" t="s">
        <v>178</v>
      </c>
      <c r="G724" s="101" t="s">
        <v>1129</v>
      </c>
      <c r="H724" s="102">
        <v>3418</v>
      </c>
      <c r="I724" s="100">
        <v>3</v>
      </c>
      <c r="J724" s="103">
        <f>สกลนคร!F55</f>
        <v>346949.65</v>
      </c>
      <c r="K724" s="104">
        <f>สกลนคร!AI55</f>
        <v>412509.55000000005</v>
      </c>
      <c r="L724" s="105">
        <f>สกลนคร!AJ55</f>
        <v>1026649.43</v>
      </c>
      <c r="M724" s="105">
        <f>สกลนคร!AK55</f>
        <v>888139.80999999994</v>
      </c>
      <c r="N724" s="101"/>
      <c r="O724" s="101"/>
      <c r="P724" s="101"/>
      <c r="Q724" s="93">
        <f t="shared" si="27"/>
        <v>138509.62000000011</v>
      </c>
      <c r="R724" s="94">
        <f t="shared" si="28"/>
        <v>300.36554417788182</v>
      </c>
    </row>
    <row r="725" spans="1:18" ht="24" customHeight="1" x14ac:dyDescent="0.55000000000000004">
      <c r="A725" s="100">
        <v>6</v>
      </c>
      <c r="B725" s="101" t="s">
        <v>59</v>
      </c>
      <c r="C725" s="101" t="s">
        <v>469</v>
      </c>
      <c r="D725" s="101" t="s">
        <v>87</v>
      </c>
      <c r="E725" s="101" t="s">
        <v>470</v>
      </c>
      <c r="F725" s="101" t="s">
        <v>178</v>
      </c>
      <c r="G725" s="101" t="s">
        <v>1130</v>
      </c>
      <c r="H725" s="102">
        <v>3625</v>
      </c>
      <c r="I725" s="100">
        <v>3</v>
      </c>
      <c r="J725" s="103">
        <f>สกลนคร!F56</f>
        <v>878756.04</v>
      </c>
      <c r="K725" s="104">
        <f>สกลนคร!AI56</f>
        <v>917622.95000000007</v>
      </c>
      <c r="L725" s="105">
        <f>สกลนคร!AJ56</f>
        <v>793416.37</v>
      </c>
      <c r="M725" s="105">
        <f>สกลนคร!AK56</f>
        <v>616376.29</v>
      </c>
      <c r="N725" s="101"/>
      <c r="O725" s="101"/>
      <c r="P725" s="101"/>
      <c r="Q725" s="93">
        <f t="shared" si="27"/>
        <v>177040.07999999996</v>
      </c>
      <c r="R725" s="94">
        <f t="shared" si="28"/>
        <v>218.87348137931033</v>
      </c>
    </row>
    <row r="726" spans="1:18" s="112" customFormat="1" ht="24" customHeight="1" x14ac:dyDescent="0.55000000000000004">
      <c r="A726" s="106">
        <v>3</v>
      </c>
      <c r="B726" s="107" t="s">
        <v>59</v>
      </c>
      <c r="C726" s="107"/>
      <c r="D726" s="107"/>
      <c r="E726" s="107" t="s">
        <v>75</v>
      </c>
      <c r="F726" s="107"/>
      <c r="G726" s="107" t="s">
        <v>471</v>
      </c>
      <c r="H726" s="113">
        <f>SUM(H721:H725)</f>
        <v>19816</v>
      </c>
      <c r="I726" s="106"/>
      <c r="J726" s="109">
        <f>SUM(J720:J725)</f>
        <v>2881680.6</v>
      </c>
      <c r="K726" s="109">
        <f>SUM(K720:K725)</f>
        <v>3145113.99</v>
      </c>
      <c r="L726" s="109">
        <f>SUM(L720:L725)</f>
        <v>5480824.8600000003</v>
      </c>
      <c r="M726" s="109">
        <f>SUM(M720:M725)</f>
        <v>4826973.17</v>
      </c>
      <c r="N726" s="107">
        <v>5</v>
      </c>
      <c r="O726" s="107">
        <v>5</v>
      </c>
      <c r="P726" s="107">
        <f>N726-O726</f>
        <v>0</v>
      </c>
      <c r="Q726" s="110">
        <f t="shared" si="27"/>
        <v>653851.69000000041</v>
      </c>
      <c r="R726" s="111">
        <f>L726/H726</f>
        <v>276.5858326604764</v>
      </c>
    </row>
    <row r="727" spans="1:18" ht="24" customHeight="1" x14ac:dyDescent="0.55000000000000004">
      <c r="A727" s="100">
        <v>1</v>
      </c>
      <c r="B727" s="101" t="s">
        <v>59</v>
      </c>
      <c r="C727" s="101" t="s">
        <v>472</v>
      </c>
      <c r="D727" s="101" t="s">
        <v>473</v>
      </c>
      <c r="E727" s="101" t="s">
        <v>474</v>
      </c>
      <c r="F727" s="101" t="s">
        <v>208</v>
      </c>
      <c r="G727" s="101" t="s">
        <v>475</v>
      </c>
      <c r="H727" s="102"/>
      <c r="I727" s="100"/>
      <c r="J727" s="103"/>
      <c r="K727" s="104"/>
      <c r="L727" s="105"/>
      <c r="M727" s="105"/>
      <c r="N727" s="101"/>
      <c r="O727" s="101"/>
      <c r="P727" s="101"/>
    </row>
    <row r="728" spans="1:18" ht="24" customHeight="1" x14ac:dyDescent="0.55000000000000004">
      <c r="A728" s="100">
        <v>2</v>
      </c>
      <c r="B728" s="101" t="s">
        <v>59</v>
      </c>
      <c r="C728" s="101" t="s">
        <v>472</v>
      </c>
      <c r="D728" s="101" t="s">
        <v>473</v>
      </c>
      <c r="E728" s="101" t="s">
        <v>474</v>
      </c>
      <c r="F728" s="101" t="s">
        <v>178</v>
      </c>
      <c r="G728" s="101" t="s">
        <v>1131</v>
      </c>
      <c r="H728" s="102">
        <v>5334</v>
      </c>
      <c r="I728" s="100">
        <v>4</v>
      </c>
      <c r="J728" s="105">
        <f>สกลนคร!F57</f>
        <v>480184.74</v>
      </c>
      <c r="K728" s="104">
        <f>สกลนคร!AI57</f>
        <v>518961.73</v>
      </c>
      <c r="L728" s="105">
        <f>สกลนคร!AJ57</f>
        <v>1794579.68</v>
      </c>
      <c r="M728" s="105">
        <f>สกลนคร!AK57</f>
        <v>1795086.2600000002</v>
      </c>
      <c r="N728" s="101"/>
      <c r="O728" s="101"/>
      <c r="P728" s="101"/>
      <c r="Q728" s="93">
        <f t="shared" si="27"/>
        <v>-506.58000000030734</v>
      </c>
      <c r="R728" s="94">
        <f t="shared" si="28"/>
        <v>336.44163479565054</v>
      </c>
    </row>
    <row r="729" spans="1:18" ht="24" customHeight="1" x14ac:dyDescent="0.55000000000000004">
      <c r="A729" s="100">
        <v>3</v>
      </c>
      <c r="B729" s="101" t="s">
        <v>59</v>
      </c>
      <c r="C729" s="101" t="s">
        <v>472</v>
      </c>
      <c r="D729" s="101" t="s">
        <v>473</v>
      </c>
      <c r="E729" s="101" t="s">
        <v>474</v>
      </c>
      <c r="F729" s="101" t="s">
        <v>178</v>
      </c>
      <c r="G729" s="101" t="s">
        <v>1132</v>
      </c>
      <c r="H729" s="102">
        <v>5309</v>
      </c>
      <c r="I729" s="100">
        <v>4</v>
      </c>
      <c r="J729" s="105">
        <f>สกลนคร!F58</f>
        <v>558725.19999999995</v>
      </c>
      <c r="K729" s="104">
        <f>สกลนคร!AI58</f>
        <v>413015.64999999997</v>
      </c>
      <c r="L729" s="105">
        <f>สกลนคร!AJ58</f>
        <v>1836339.57</v>
      </c>
      <c r="M729" s="105">
        <f>สกลนคร!AK58</f>
        <v>1703053.4500000002</v>
      </c>
      <c r="N729" s="101"/>
      <c r="O729" s="101"/>
      <c r="P729" s="101"/>
      <c r="Q729" s="93">
        <f t="shared" si="27"/>
        <v>133286.11999999988</v>
      </c>
      <c r="R729" s="94">
        <f t="shared" si="28"/>
        <v>345.89180071576567</v>
      </c>
    </row>
    <row r="730" spans="1:18" ht="24" customHeight="1" x14ac:dyDescent="0.55000000000000004">
      <c r="A730" s="100">
        <v>4</v>
      </c>
      <c r="B730" s="101" t="s">
        <v>59</v>
      </c>
      <c r="C730" s="101" t="s">
        <v>472</v>
      </c>
      <c r="D730" s="101" t="s">
        <v>473</v>
      </c>
      <c r="E730" s="101" t="s">
        <v>474</v>
      </c>
      <c r="F730" s="101" t="s">
        <v>178</v>
      </c>
      <c r="G730" s="101" t="s">
        <v>1133</v>
      </c>
      <c r="H730" s="102">
        <v>4812</v>
      </c>
      <c r="I730" s="100">
        <v>4</v>
      </c>
      <c r="J730" s="105">
        <f>สกลนคร!F59</f>
        <v>727742.33</v>
      </c>
      <c r="K730" s="104">
        <f>สกลนคร!AI59</f>
        <v>805526.34</v>
      </c>
      <c r="L730" s="105">
        <f>สกลนคร!AJ59</f>
        <v>1409300.4</v>
      </c>
      <c r="M730" s="105">
        <f>สกลนคร!AK59</f>
        <v>1324003.1000000001</v>
      </c>
      <c r="N730" s="101"/>
      <c r="O730" s="101"/>
      <c r="P730" s="101"/>
      <c r="Q730" s="93">
        <f t="shared" si="27"/>
        <v>85297.299999999814</v>
      </c>
      <c r="R730" s="94">
        <f t="shared" si="28"/>
        <v>292.87206982543637</v>
      </c>
    </row>
    <row r="731" spans="1:18" ht="24" customHeight="1" x14ac:dyDescent="0.55000000000000004">
      <c r="A731" s="100">
        <v>5</v>
      </c>
      <c r="B731" s="101" t="s">
        <v>59</v>
      </c>
      <c r="C731" s="101" t="s">
        <v>472</v>
      </c>
      <c r="D731" s="101" t="s">
        <v>473</v>
      </c>
      <c r="E731" s="101" t="s">
        <v>474</v>
      </c>
      <c r="F731" s="101" t="s">
        <v>178</v>
      </c>
      <c r="G731" s="101" t="s">
        <v>1134</v>
      </c>
      <c r="H731" s="102">
        <v>3019</v>
      </c>
      <c r="I731" s="100">
        <v>3</v>
      </c>
      <c r="J731" s="105">
        <f>สกลนคร!F60</f>
        <v>284250.34999999998</v>
      </c>
      <c r="K731" s="104">
        <f>สกลนคร!AI60</f>
        <v>377749.95999999996</v>
      </c>
      <c r="L731" s="105">
        <f>สกลนคร!AJ60</f>
        <v>1353518.48</v>
      </c>
      <c r="M731" s="105">
        <f>สกลนคร!AK60</f>
        <v>1309431.9700000002</v>
      </c>
      <c r="N731" s="101"/>
      <c r="O731" s="101"/>
      <c r="P731" s="101"/>
      <c r="Q731" s="93">
        <f t="shared" si="27"/>
        <v>44086.509999999776</v>
      </c>
      <c r="R731" s="94">
        <f t="shared" si="28"/>
        <v>448.33338191454123</v>
      </c>
    </row>
    <row r="732" spans="1:18" ht="24" customHeight="1" x14ac:dyDescent="0.55000000000000004">
      <c r="A732" s="100">
        <v>6</v>
      </c>
      <c r="B732" s="101" t="s">
        <v>59</v>
      </c>
      <c r="C732" s="101" t="s">
        <v>472</v>
      </c>
      <c r="D732" s="101" t="s">
        <v>473</v>
      </c>
      <c r="E732" s="101" t="s">
        <v>474</v>
      </c>
      <c r="F732" s="101" t="s">
        <v>178</v>
      </c>
      <c r="G732" s="101" t="s">
        <v>1135</v>
      </c>
      <c r="H732" s="102">
        <v>2474</v>
      </c>
      <c r="I732" s="100">
        <v>2</v>
      </c>
      <c r="J732" s="105">
        <f>สกลนคร!F61</f>
        <v>254140.16</v>
      </c>
      <c r="K732" s="104">
        <f>สกลนคร!AI61</f>
        <v>303623.05</v>
      </c>
      <c r="L732" s="105">
        <f>สกลนคร!AJ61</f>
        <v>1044644.69</v>
      </c>
      <c r="M732" s="105">
        <f>สกลนคร!AK61</f>
        <v>936513.31</v>
      </c>
      <c r="N732" s="101"/>
      <c r="O732" s="101"/>
      <c r="P732" s="101"/>
      <c r="Q732" s="93">
        <f t="shared" si="27"/>
        <v>108131.37999999989</v>
      </c>
      <c r="R732" s="94">
        <f t="shared" si="28"/>
        <v>422.2492683912692</v>
      </c>
    </row>
    <row r="733" spans="1:18" ht="24" customHeight="1" x14ac:dyDescent="0.55000000000000004">
      <c r="A733" s="100">
        <v>7</v>
      </c>
      <c r="B733" s="101" t="s">
        <v>59</v>
      </c>
      <c r="C733" s="101" t="s">
        <v>472</v>
      </c>
      <c r="D733" s="101" t="s">
        <v>473</v>
      </c>
      <c r="E733" s="101" t="s">
        <v>474</v>
      </c>
      <c r="F733" s="101" t="s">
        <v>178</v>
      </c>
      <c r="G733" s="101" t="s">
        <v>1136</v>
      </c>
      <c r="H733" s="102">
        <v>1964</v>
      </c>
      <c r="I733" s="100">
        <v>2</v>
      </c>
      <c r="J733" s="105">
        <f>สกลนคร!F62</f>
        <v>277267.53000000003</v>
      </c>
      <c r="K733" s="104">
        <f>สกลนคร!AI62</f>
        <v>305301.03000000003</v>
      </c>
      <c r="L733" s="105">
        <f>สกลนคร!AJ62</f>
        <v>1136532.26</v>
      </c>
      <c r="M733" s="105">
        <f>สกลนคร!AK62</f>
        <v>1047880.5299999999</v>
      </c>
      <c r="N733" s="101"/>
      <c r="O733" s="101"/>
      <c r="P733" s="101"/>
      <c r="Q733" s="93">
        <f t="shared" si="27"/>
        <v>88651.730000000098</v>
      </c>
      <c r="R733" s="94">
        <f t="shared" si="28"/>
        <v>578.68241344195519</v>
      </c>
    </row>
    <row r="734" spans="1:18" ht="24" customHeight="1" x14ac:dyDescent="0.55000000000000004">
      <c r="A734" s="100">
        <v>8</v>
      </c>
      <c r="B734" s="101" t="s">
        <v>59</v>
      </c>
      <c r="C734" s="101" t="s">
        <v>472</v>
      </c>
      <c r="D734" s="101" t="s">
        <v>473</v>
      </c>
      <c r="E734" s="101" t="s">
        <v>474</v>
      </c>
      <c r="F734" s="101" t="s">
        <v>178</v>
      </c>
      <c r="G734" s="101" t="s">
        <v>1137</v>
      </c>
      <c r="H734" s="102">
        <v>1314</v>
      </c>
      <c r="I734" s="100">
        <v>1</v>
      </c>
      <c r="J734" s="105">
        <f>สกลนคร!F63</f>
        <v>757496.53</v>
      </c>
      <c r="K734" s="104">
        <f>สกลนคร!AI63</f>
        <v>850659.67</v>
      </c>
      <c r="L734" s="105">
        <f>สกลนคร!AJ63</f>
        <v>1092068.95</v>
      </c>
      <c r="M734" s="105">
        <f>สกลนคร!AK63</f>
        <v>1077011.0900000001</v>
      </c>
      <c r="N734" s="101"/>
      <c r="O734" s="101"/>
      <c r="P734" s="101"/>
      <c r="Q734" s="93">
        <f t="shared" si="27"/>
        <v>15057.85999999987</v>
      </c>
      <c r="R734" s="94">
        <f t="shared" si="28"/>
        <v>831.102701674277</v>
      </c>
    </row>
    <row r="735" spans="1:18" ht="24" customHeight="1" x14ac:dyDescent="0.55000000000000004">
      <c r="A735" s="100">
        <v>9</v>
      </c>
      <c r="B735" s="101" t="s">
        <v>59</v>
      </c>
      <c r="C735" s="101" t="s">
        <v>472</v>
      </c>
      <c r="D735" s="101" t="s">
        <v>473</v>
      </c>
      <c r="E735" s="101" t="s">
        <v>474</v>
      </c>
      <c r="F735" s="101" t="s">
        <v>178</v>
      </c>
      <c r="G735" s="101" t="s">
        <v>1138</v>
      </c>
      <c r="H735" s="102">
        <v>2614</v>
      </c>
      <c r="I735" s="100">
        <v>2</v>
      </c>
      <c r="J735" s="105">
        <f>สกลนคร!F64</f>
        <v>453883.58</v>
      </c>
      <c r="K735" s="104">
        <f>สกลนคร!AI64</f>
        <v>534580.08000000007</v>
      </c>
      <c r="L735" s="105">
        <f>สกลนคร!AJ64</f>
        <v>1359815.9</v>
      </c>
      <c r="M735" s="105">
        <f>สกลนคร!AK64</f>
        <v>1195162.4000000001</v>
      </c>
      <c r="N735" s="101"/>
      <c r="O735" s="101"/>
      <c r="P735" s="101"/>
      <c r="Q735" s="93">
        <f t="shared" si="27"/>
        <v>164653.49999999977</v>
      </c>
      <c r="R735" s="94">
        <f t="shared" si="28"/>
        <v>520.20501147666403</v>
      </c>
    </row>
    <row r="736" spans="1:18" ht="24" customHeight="1" x14ac:dyDescent="0.55000000000000004">
      <c r="A736" s="100">
        <v>10</v>
      </c>
      <c r="B736" s="101" t="s">
        <v>59</v>
      </c>
      <c r="C736" s="101" t="s">
        <v>472</v>
      </c>
      <c r="D736" s="101" t="s">
        <v>473</v>
      </c>
      <c r="E736" s="101" t="s">
        <v>474</v>
      </c>
      <c r="F736" s="101" t="s">
        <v>178</v>
      </c>
      <c r="G736" s="101" t="s">
        <v>1139</v>
      </c>
      <c r="H736" s="102">
        <v>3039</v>
      </c>
      <c r="I736" s="100">
        <v>3</v>
      </c>
      <c r="J736" s="105">
        <f>สกลนคร!F65</f>
        <v>368479.88</v>
      </c>
      <c r="K736" s="104">
        <f>สกลนคร!AI65</f>
        <v>404355.11</v>
      </c>
      <c r="L736" s="105">
        <f>สกลนคร!AJ65</f>
        <v>1270937.8599999999</v>
      </c>
      <c r="M736" s="105">
        <f>สกลนคร!AK65</f>
        <v>1077021.52</v>
      </c>
      <c r="N736" s="101"/>
      <c r="O736" s="101"/>
      <c r="P736" s="101"/>
      <c r="Q736" s="93">
        <f t="shared" si="27"/>
        <v>193916.33999999985</v>
      </c>
      <c r="R736" s="94">
        <f t="shared" si="28"/>
        <v>418.20923330042774</v>
      </c>
    </row>
    <row r="737" spans="1:18" ht="24" customHeight="1" x14ac:dyDescent="0.55000000000000004">
      <c r="A737" s="100">
        <v>11</v>
      </c>
      <c r="B737" s="101" t="s">
        <v>59</v>
      </c>
      <c r="C737" s="101" t="s">
        <v>472</v>
      </c>
      <c r="D737" s="101" t="s">
        <v>473</v>
      </c>
      <c r="E737" s="101" t="s">
        <v>474</v>
      </c>
      <c r="F737" s="101" t="s">
        <v>178</v>
      </c>
      <c r="G737" s="101" t="s">
        <v>1140</v>
      </c>
      <c r="H737" s="102">
        <v>5019</v>
      </c>
      <c r="I737" s="100">
        <v>4</v>
      </c>
      <c r="J737" s="105">
        <f>สกลนคร!F66</f>
        <v>461076.71</v>
      </c>
      <c r="K737" s="104">
        <f>สกลนคร!AI66</f>
        <v>561992.14</v>
      </c>
      <c r="L737" s="105">
        <f>สกลนคร!AJ66</f>
        <v>1163896.02</v>
      </c>
      <c r="M737" s="105">
        <f>สกลนคร!AK66</f>
        <v>1098966.6099999999</v>
      </c>
      <c r="N737" s="101"/>
      <c r="O737" s="101"/>
      <c r="P737" s="101"/>
      <c r="Q737" s="93">
        <f t="shared" si="27"/>
        <v>64929.410000000149</v>
      </c>
      <c r="R737" s="94">
        <f t="shared" si="28"/>
        <v>231.89799163179916</v>
      </c>
    </row>
    <row r="738" spans="1:18" ht="24" customHeight="1" x14ac:dyDescent="0.55000000000000004">
      <c r="A738" s="100">
        <v>12</v>
      </c>
      <c r="B738" s="101" t="s">
        <v>59</v>
      </c>
      <c r="C738" s="101" t="s">
        <v>472</v>
      </c>
      <c r="D738" s="101" t="s">
        <v>473</v>
      </c>
      <c r="E738" s="101" t="s">
        <v>474</v>
      </c>
      <c r="F738" s="101" t="s">
        <v>178</v>
      </c>
      <c r="G738" s="101" t="s">
        <v>1141</v>
      </c>
      <c r="H738" s="102">
        <v>4462</v>
      </c>
      <c r="I738" s="100">
        <v>3</v>
      </c>
      <c r="J738" s="105">
        <f>สกลนคร!F67</f>
        <v>420407.24</v>
      </c>
      <c r="K738" s="104">
        <f>สกลนคร!AI67</f>
        <v>437014.25</v>
      </c>
      <c r="L738" s="105">
        <f>สกลนคร!AJ67</f>
        <v>1101905.28</v>
      </c>
      <c r="M738" s="105">
        <f>สกลนคร!AK67</f>
        <v>1125734.9099999999</v>
      </c>
      <c r="N738" s="101"/>
      <c r="O738" s="101"/>
      <c r="P738" s="101"/>
      <c r="Q738" s="93">
        <f t="shared" si="27"/>
        <v>-23829.629999999888</v>
      </c>
      <c r="R738" s="94">
        <f t="shared" si="28"/>
        <v>246.95322277005829</v>
      </c>
    </row>
    <row r="739" spans="1:18" ht="24" customHeight="1" x14ac:dyDescent="0.55000000000000004">
      <c r="A739" s="100">
        <v>13</v>
      </c>
      <c r="B739" s="101" t="s">
        <v>59</v>
      </c>
      <c r="C739" s="101" t="s">
        <v>472</v>
      </c>
      <c r="D739" s="101" t="s">
        <v>473</v>
      </c>
      <c r="E739" s="101" t="s">
        <v>474</v>
      </c>
      <c r="F739" s="101" t="s">
        <v>178</v>
      </c>
      <c r="G739" s="101" t="s">
        <v>1142</v>
      </c>
      <c r="H739" s="102">
        <v>3744</v>
      </c>
      <c r="I739" s="100">
        <v>3</v>
      </c>
      <c r="J739" s="105">
        <f>สกลนคร!F68</f>
        <v>226663.52</v>
      </c>
      <c r="K739" s="104">
        <f>สกลนคร!AI68</f>
        <v>305136.39</v>
      </c>
      <c r="L739" s="105">
        <f>สกลนคร!AJ68</f>
        <v>1276638.51</v>
      </c>
      <c r="M739" s="105">
        <f>สกลนคร!AK68</f>
        <v>1159330.04</v>
      </c>
      <c r="N739" s="101"/>
      <c r="O739" s="101"/>
      <c r="P739" s="101"/>
      <c r="Q739" s="93">
        <f t="shared" si="27"/>
        <v>117308.46999999997</v>
      </c>
      <c r="R739" s="94">
        <f t="shared" si="28"/>
        <v>340.98250801282052</v>
      </c>
    </row>
    <row r="740" spans="1:18" ht="24" customHeight="1" x14ac:dyDescent="0.55000000000000004">
      <c r="A740" s="100">
        <v>14</v>
      </c>
      <c r="B740" s="101" t="s">
        <v>59</v>
      </c>
      <c r="C740" s="101" t="s">
        <v>472</v>
      </c>
      <c r="D740" s="101" t="s">
        <v>473</v>
      </c>
      <c r="E740" s="101" t="s">
        <v>474</v>
      </c>
      <c r="F740" s="101" t="s">
        <v>178</v>
      </c>
      <c r="G740" s="101" t="s">
        <v>1143</v>
      </c>
      <c r="H740" s="102">
        <v>3274</v>
      </c>
      <c r="I740" s="100">
        <v>3</v>
      </c>
      <c r="J740" s="105">
        <f>สกลนคร!F69</f>
        <v>312926.11</v>
      </c>
      <c r="K740" s="104">
        <f>สกลนคร!AI69</f>
        <v>348918.36</v>
      </c>
      <c r="L740" s="105">
        <f>สกลนคร!AJ69</f>
        <v>2131969.8899999997</v>
      </c>
      <c r="M740" s="105">
        <f>สกลนคร!AK69</f>
        <v>2047219.15</v>
      </c>
      <c r="N740" s="101"/>
      <c r="O740" s="101"/>
      <c r="P740" s="101"/>
      <c r="Q740" s="93">
        <f t="shared" si="27"/>
        <v>84750.739999999758</v>
      </c>
      <c r="R740" s="94">
        <f t="shared" si="28"/>
        <v>651.18200671960892</v>
      </c>
    </row>
    <row r="741" spans="1:18" s="120" customFormat="1" ht="24" customHeight="1" x14ac:dyDescent="0.55000000000000004">
      <c r="A741" s="114">
        <v>15</v>
      </c>
      <c r="B741" s="115" t="s">
        <v>59</v>
      </c>
      <c r="C741" s="115" t="s">
        <v>477</v>
      </c>
      <c r="D741" s="115" t="s">
        <v>473</v>
      </c>
      <c r="E741" s="115" t="s">
        <v>474</v>
      </c>
      <c r="F741" s="115" t="s">
        <v>178</v>
      </c>
      <c r="G741" s="115" t="s">
        <v>1144</v>
      </c>
      <c r="H741" s="116">
        <v>2726</v>
      </c>
      <c r="I741" s="114">
        <v>2</v>
      </c>
      <c r="J741" s="105">
        <f>สกลนคร!F70</f>
        <v>408093.05</v>
      </c>
      <c r="K741" s="104">
        <f>สกลนคร!AI70</f>
        <v>515664.37</v>
      </c>
      <c r="L741" s="105">
        <f>สกลนคร!AJ70</f>
        <v>942500.73</v>
      </c>
      <c r="M741" s="105">
        <f>สกลนคร!AK70</f>
        <v>952324.24</v>
      </c>
      <c r="N741" s="115"/>
      <c r="O741" s="115"/>
      <c r="P741" s="115"/>
      <c r="Q741" s="118">
        <f t="shared" si="27"/>
        <v>-9823.5100000000093</v>
      </c>
      <c r="R741" s="119">
        <f t="shared" si="28"/>
        <v>345.74494864269991</v>
      </c>
    </row>
    <row r="742" spans="1:18" s="112" customFormat="1" ht="24" customHeight="1" x14ac:dyDescent="0.55000000000000004">
      <c r="A742" s="106">
        <v>4</v>
      </c>
      <c r="B742" s="107" t="s">
        <v>59</v>
      </c>
      <c r="C742" s="107"/>
      <c r="D742" s="107"/>
      <c r="E742" s="107" t="s">
        <v>75</v>
      </c>
      <c r="F742" s="107"/>
      <c r="G742" s="107" t="s">
        <v>476</v>
      </c>
      <c r="H742" s="113">
        <f>SUM(H727:H740)</f>
        <v>46378</v>
      </c>
      <c r="I742" s="106"/>
      <c r="J742" s="109">
        <f>SUM(J727:J740)</f>
        <v>5583243.8800000008</v>
      </c>
      <c r="K742" s="109">
        <f>SUM(K727:K740)</f>
        <v>6166833.7599999998</v>
      </c>
      <c r="L742" s="109">
        <f>SUM(L727:L740)</f>
        <v>17972147.489999998</v>
      </c>
      <c r="M742" s="109">
        <f>SUM(M727:M740)</f>
        <v>16896414.34</v>
      </c>
      <c r="N742" s="107">
        <v>14</v>
      </c>
      <c r="O742" s="107">
        <v>14</v>
      </c>
      <c r="P742" s="107">
        <f>N742-O742</f>
        <v>0</v>
      </c>
      <c r="Q742" s="110">
        <f t="shared" si="27"/>
        <v>1075733.1499999985</v>
      </c>
      <c r="R742" s="111">
        <f>L742/H742</f>
        <v>387.51450019405752</v>
      </c>
    </row>
    <row r="743" spans="1:18" ht="24" customHeight="1" x14ac:dyDescent="0.55000000000000004">
      <c r="A743" s="100">
        <v>1</v>
      </c>
      <c r="B743" s="101" t="s">
        <v>59</v>
      </c>
      <c r="C743" s="101" t="s">
        <v>477</v>
      </c>
      <c r="D743" s="101" t="s">
        <v>101</v>
      </c>
      <c r="E743" s="101" t="s">
        <v>478</v>
      </c>
      <c r="F743" s="101" t="s">
        <v>208</v>
      </c>
      <c r="G743" s="101" t="s">
        <v>479</v>
      </c>
      <c r="H743" s="102"/>
      <c r="I743" s="100"/>
      <c r="J743" s="103"/>
      <c r="K743" s="104"/>
      <c r="L743" s="105"/>
      <c r="M743" s="105"/>
      <c r="N743" s="101"/>
      <c r="O743" s="101"/>
      <c r="P743" s="101"/>
    </row>
    <row r="744" spans="1:18" s="120" customFormat="1" ht="24" customHeight="1" x14ac:dyDescent="0.55000000000000004">
      <c r="A744" s="114">
        <v>2</v>
      </c>
      <c r="B744" s="115" t="s">
        <v>59</v>
      </c>
      <c r="C744" s="115" t="s">
        <v>477</v>
      </c>
      <c r="D744" s="115" t="s">
        <v>101</v>
      </c>
      <c r="E744" s="115" t="s">
        <v>478</v>
      </c>
      <c r="F744" s="115" t="s">
        <v>178</v>
      </c>
      <c r="G744" s="115" t="s">
        <v>1145</v>
      </c>
      <c r="H744" s="116">
        <v>6085</v>
      </c>
      <c r="I744" s="114">
        <v>5</v>
      </c>
      <c r="J744" s="105">
        <f>สกลนคร!F71</f>
        <v>497360.71</v>
      </c>
      <c r="K744" s="117">
        <f>สกลนคร!AI71</f>
        <v>604335.84000000008</v>
      </c>
      <c r="L744" s="105">
        <f>สกลนคร!AJ71</f>
        <v>1937080.54</v>
      </c>
      <c r="M744" s="105">
        <f>สกลนคร!AK71</f>
        <v>1936597.86</v>
      </c>
      <c r="N744" s="115"/>
      <c r="O744" s="115"/>
      <c r="P744" s="115"/>
      <c r="Q744" s="93">
        <f t="shared" si="27"/>
        <v>482.67999999993481</v>
      </c>
      <c r="R744" s="94">
        <f t="shared" si="28"/>
        <v>318.33698274445356</v>
      </c>
    </row>
    <row r="745" spans="1:18" s="120" customFormat="1" ht="24" customHeight="1" x14ac:dyDescent="0.55000000000000004">
      <c r="A745" s="114">
        <v>3</v>
      </c>
      <c r="B745" s="115" t="s">
        <v>59</v>
      </c>
      <c r="C745" s="115" t="s">
        <v>477</v>
      </c>
      <c r="D745" s="115" t="s">
        <v>101</v>
      </c>
      <c r="E745" s="115" t="s">
        <v>478</v>
      </c>
      <c r="F745" s="115" t="s">
        <v>178</v>
      </c>
      <c r="G745" s="115" t="s">
        <v>1146</v>
      </c>
      <c r="H745" s="116">
        <v>4230</v>
      </c>
      <c r="I745" s="114">
        <v>3</v>
      </c>
      <c r="J745" s="105">
        <f>สกลนคร!F72</f>
        <v>788571.28</v>
      </c>
      <c r="K745" s="117">
        <f>สกลนคร!AI72</f>
        <v>1090821.27</v>
      </c>
      <c r="L745" s="105">
        <f>สกลนคร!AJ72</f>
        <v>1842973.3</v>
      </c>
      <c r="M745" s="105">
        <f>สกลนคร!AK72</f>
        <v>1573338.2</v>
      </c>
      <c r="N745" s="115"/>
      <c r="O745" s="115"/>
      <c r="P745" s="115"/>
      <c r="Q745" s="93">
        <f t="shared" si="27"/>
        <v>269635.10000000009</v>
      </c>
      <c r="R745" s="94">
        <f t="shared" si="28"/>
        <v>435.69108747044919</v>
      </c>
    </row>
    <row r="746" spans="1:18" s="120" customFormat="1" ht="24" customHeight="1" x14ac:dyDescent="0.55000000000000004">
      <c r="A746" s="114">
        <v>4</v>
      </c>
      <c r="B746" s="115" t="s">
        <v>59</v>
      </c>
      <c r="C746" s="115" t="s">
        <v>477</v>
      </c>
      <c r="D746" s="115" t="s">
        <v>101</v>
      </c>
      <c r="E746" s="115" t="s">
        <v>478</v>
      </c>
      <c r="F746" s="115" t="s">
        <v>178</v>
      </c>
      <c r="G746" s="115" t="s">
        <v>1147</v>
      </c>
      <c r="H746" s="116">
        <v>4909</v>
      </c>
      <c r="I746" s="114">
        <v>4</v>
      </c>
      <c r="J746" s="105">
        <f>สกลนคร!F73</f>
        <v>896528.51</v>
      </c>
      <c r="K746" s="117">
        <f>สกลนคร!AI73</f>
        <v>965332.31</v>
      </c>
      <c r="L746" s="105">
        <f>สกลนคร!AJ73</f>
        <v>1845951.0699999998</v>
      </c>
      <c r="M746" s="105">
        <f>สกลนคร!AK73</f>
        <v>1758096.2799999998</v>
      </c>
      <c r="N746" s="115"/>
      <c r="O746" s="115"/>
      <c r="P746" s="115"/>
      <c r="Q746" s="93">
        <f t="shared" si="27"/>
        <v>87854.790000000037</v>
      </c>
      <c r="R746" s="94">
        <f t="shared" si="28"/>
        <v>376.03403340802606</v>
      </c>
    </row>
    <row r="747" spans="1:18" s="120" customFormat="1" ht="24" customHeight="1" x14ac:dyDescent="0.55000000000000004">
      <c r="A747" s="114">
        <v>5</v>
      </c>
      <c r="B747" s="115" t="s">
        <v>59</v>
      </c>
      <c r="C747" s="115" t="s">
        <v>477</v>
      </c>
      <c r="D747" s="115" t="s">
        <v>101</v>
      </c>
      <c r="E747" s="115" t="s">
        <v>478</v>
      </c>
      <c r="F747" s="115" t="s">
        <v>178</v>
      </c>
      <c r="G747" s="115" t="s">
        <v>1148</v>
      </c>
      <c r="H747" s="116">
        <v>3876</v>
      </c>
      <c r="I747" s="114">
        <v>3</v>
      </c>
      <c r="J747" s="105">
        <f>สกลนคร!F74</f>
        <v>575180.14</v>
      </c>
      <c r="K747" s="117">
        <f>สกลนคร!AI74</f>
        <v>674013.63</v>
      </c>
      <c r="L747" s="105">
        <f>สกลนคร!AJ74</f>
        <v>1835868.0699999998</v>
      </c>
      <c r="M747" s="105">
        <f>สกลนคร!AK74</f>
        <v>1824713.1</v>
      </c>
      <c r="N747" s="115"/>
      <c r="O747" s="115"/>
      <c r="P747" s="115"/>
      <c r="Q747" s="93">
        <f t="shared" si="27"/>
        <v>11154.969999999739</v>
      </c>
      <c r="R747" s="94">
        <f t="shared" si="28"/>
        <v>473.65017285861711</v>
      </c>
    </row>
    <row r="748" spans="1:18" s="120" customFormat="1" ht="24" customHeight="1" x14ac:dyDescent="0.55000000000000004">
      <c r="A748" s="114">
        <v>6</v>
      </c>
      <c r="B748" s="115" t="s">
        <v>59</v>
      </c>
      <c r="C748" s="115" t="s">
        <v>477</v>
      </c>
      <c r="D748" s="115" t="s">
        <v>101</v>
      </c>
      <c r="E748" s="115" t="s">
        <v>478</v>
      </c>
      <c r="F748" s="115" t="s">
        <v>178</v>
      </c>
      <c r="G748" s="115" t="s">
        <v>1149</v>
      </c>
      <c r="H748" s="116">
        <v>4206</v>
      </c>
      <c r="I748" s="114">
        <v>3</v>
      </c>
      <c r="J748" s="105">
        <f>สกลนคร!F75</f>
        <v>406954.08</v>
      </c>
      <c r="K748" s="117">
        <f>สกลนคร!AI75</f>
        <v>467285.87</v>
      </c>
      <c r="L748" s="105">
        <f>สกลนคร!AJ75</f>
        <v>1707431.73</v>
      </c>
      <c r="M748" s="105">
        <f>สกลนคร!AK75</f>
        <v>1658518.86</v>
      </c>
      <c r="N748" s="115"/>
      <c r="O748" s="115"/>
      <c r="P748" s="115"/>
      <c r="Q748" s="93">
        <f t="shared" si="27"/>
        <v>48912.869999999879</v>
      </c>
      <c r="R748" s="94">
        <f t="shared" si="28"/>
        <v>405.95143366619118</v>
      </c>
    </row>
    <row r="749" spans="1:18" s="120" customFormat="1" ht="24" customHeight="1" x14ac:dyDescent="0.55000000000000004">
      <c r="A749" s="114">
        <v>7</v>
      </c>
      <c r="B749" s="115" t="s">
        <v>59</v>
      </c>
      <c r="C749" s="115" t="s">
        <v>477</v>
      </c>
      <c r="D749" s="115" t="s">
        <v>101</v>
      </c>
      <c r="E749" s="115" t="s">
        <v>478</v>
      </c>
      <c r="F749" s="115" t="s">
        <v>178</v>
      </c>
      <c r="G749" s="115" t="s">
        <v>1150</v>
      </c>
      <c r="H749" s="116">
        <v>2071</v>
      </c>
      <c r="I749" s="114">
        <v>2</v>
      </c>
      <c r="J749" s="105">
        <f>สกลนคร!F76</f>
        <v>615869.09</v>
      </c>
      <c r="K749" s="117">
        <f>สกลนคร!AI76</f>
        <v>657326.11</v>
      </c>
      <c r="L749" s="105">
        <f>สกลนคร!AJ76</f>
        <v>1526353.9700000002</v>
      </c>
      <c r="M749" s="105">
        <f>สกลนคร!AK76</f>
        <v>1477810.51</v>
      </c>
      <c r="N749" s="115"/>
      <c r="O749" s="115"/>
      <c r="P749" s="115"/>
      <c r="Q749" s="93">
        <f t="shared" si="27"/>
        <v>48543.460000000196</v>
      </c>
      <c r="R749" s="94">
        <f t="shared" si="28"/>
        <v>737.01302269435064</v>
      </c>
    </row>
    <row r="750" spans="1:18" s="120" customFormat="1" ht="24" customHeight="1" x14ac:dyDescent="0.55000000000000004">
      <c r="A750" s="114">
        <v>8</v>
      </c>
      <c r="B750" s="115" t="s">
        <v>59</v>
      </c>
      <c r="C750" s="115" t="s">
        <v>477</v>
      </c>
      <c r="D750" s="115" t="s">
        <v>101</v>
      </c>
      <c r="E750" s="115" t="s">
        <v>478</v>
      </c>
      <c r="F750" s="115" t="s">
        <v>178</v>
      </c>
      <c r="G750" s="115" t="s">
        <v>1151</v>
      </c>
      <c r="H750" s="116">
        <v>1955</v>
      </c>
      <c r="I750" s="114">
        <v>2</v>
      </c>
      <c r="J750" s="105">
        <f>สกลนคร!F77</f>
        <v>357085.64</v>
      </c>
      <c r="K750" s="117">
        <f>สกลนคร!AI77</f>
        <v>650460</v>
      </c>
      <c r="L750" s="105">
        <f>สกลนคร!AJ77</f>
        <v>1663289.26</v>
      </c>
      <c r="M750" s="105">
        <f>สกลนคร!AK77</f>
        <v>1497311.55</v>
      </c>
      <c r="N750" s="115"/>
      <c r="O750" s="115"/>
      <c r="P750" s="115"/>
      <c r="Q750" s="93">
        <f t="shared" si="27"/>
        <v>165977.70999999996</v>
      </c>
      <c r="R750" s="94">
        <f t="shared" si="28"/>
        <v>850.78734526854225</v>
      </c>
    </row>
    <row r="751" spans="1:18" s="112" customFormat="1" ht="24" customHeight="1" x14ac:dyDescent="0.55000000000000004">
      <c r="A751" s="106">
        <v>5</v>
      </c>
      <c r="B751" s="107" t="s">
        <v>59</v>
      </c>
      <c r="C751" s="107"/>
      <c r="D751" s="107"/>
      <c r="E751" s="107" t="s">
        <v>75</v>
      </c>
      <c r="F751" s="107"/>
      <c r="G751" s="107" t="s">
        <v>480</v>
      </c>
      <c r="H751" s="113">
        <f>SUM(H744:H750)</f>
        <v>27332</v>
      </c>
      <c r="I751" s="106"/>
      <c r="J751" s="109">
        <f>SUM(J743:J750)</f>
        <v>4137549.45</v>
      </c>
      <c r="K751" s="109">
        <f>SUM(K743:K750)</f>
        <v>5109575.03</v>
      </c>
      <c r="L751" s="109">
        <f>SUM(L743:L750)</f>
        <v>12358947.940000001</v>
      </c>
      <c r="M751" s="109">
        <f>SUM(M743:M750)</f>
        <v>11726386.359999999</v>
      </c>
      <c r="N751" s="107">
        <v>7</v>
      </c>
      <c r="O751" s="107">
        <v>7</v>
      </c>
      <c r="P751" s="107">
        <f>N751-O751</f>
        <v>0</v>
      </c>
      <c r="Q751" s="110">
        <f t="shared" si="27"/>
        <v>632561.58000000194</v>
      </c>
      <c r="R751" s="111">
        <f>L751/H751</f>
        <v>452.1786894482658</v>
      </c>
    </row>
    <row r="752" spans="1:18" ht="24" customHeight="1" x14ac:dyDescent="0.55000000000000004">
      <c r="A752" s="100">
        <v>1</v>
      </c>
      <c r="B752" s="101" t="s">
        <v>59</v>
      </c>
      <c r="C752" s="101" t="s">
        <v>481</v>
      </c>
      <c r="D752" s="101" t="s">
        <v>108</v>
      </c>
      <c r="E752" s="101" t="s">
        <v>482</v>
      </c>
      <c r="F752" s="101" t="s">
        <v>208</v>
      </c>
      <c r="G752" s="101" t="s">
        <v>483</v>
      </c>
      <c r="H752" s="102"/>
      <c r="I752" s="100"/>
      <c r="J752" s="103"/>
      <c r="K752" s="104"/>
      <c r="L752" s="105"/>
      <c r="M752" s="105"/>
      <c r="N752" s="101"/>
      <c r="O752" s="101"/>
      <c r="P752" s="101"/>
    </row>
    <row r="753" spans="1:18" ht="24" customHeight="1" x14ac:dyDescent="0.55000000000000004">
      <c r="A753" s="100">
        <v>2</v>
      </c>
      <c r="B753" s="101" t="s">
        <v>59</v>
      </c>
      <c r="C753" s="101" t="s">
        <v>481</v>
      </c>
      <c r="D753" s="101" t="s">
        <v>108</v>
      </c>
      <c r="E753" s="101" t="s">
        <v>482</v>
      </c>
      <c r="F753" s="101" t="s">
        <v>178</v>
      </c>
      <c r="G753" s="101" t="s">
        <v>1152</v>
      </c>
      <c r="H753" s="102">
        <v>3739</v>
      </c>
      <c r="I753" s="100">
        <v>3</v>
      </c>
      <c r="J753" s="105">
        <f>สกลนคร!F78</f>
        <v>210124.93</v>
      </c>
      <c r="K753" s="104">
        <f>สกลนคร!AI78</f>
        <v>273865.99</v>
      </c>
      <c r="L753" s="105">
        <f>สกลนคร!AJ78</f>
        <v>1040641.05</v>
      </c>
      <c r="M753" s="105">
        <f>สกลนคร!AK78</f>
        <v>817395.37</v>
      </c>
      <c r="N753" s="101"/>
      <c r="O753" s="101"/>
      <c r="P753" s="101"/>
      <c r="Q753" s="93">
        <f t="shared" si="27"/>
        <v>223245.68000000005</v>
      </c>
      <c r="R753" s="94">
        <f t="shared" si="28"/>
        <v>278.32068734955874</v>
      </c>
    </row>
    <row r="754" spans="1:18" ht="24" customHeight="1" x14ac:dyDescent="0.55000000000000004">
      <c r="A754" s="100">
        <v>3</v>
      </c>
      <c r="B754" s="101" t="s">
        <v>59</v>
      </c>
      <c r="C754" s="101" t="s">
        <v>481</v>
      </c>
      <c r="D754" s="101" t="s">
        <v>108</v>
      </c>
      <c r="E754" s="101" t="s">
        <v>482</v>
      </c>
      <c r="F754" s="101" t="s">
        <v>178</v>
      </c>
      <c r="G754" s="101" t="s">
        <v>1153</v>
      </c>
      <c r="H754" s="102">
        <v>3786</v>
      </c>
      <c r="I754" s="100">
        <v>3</v>
      </c>
      <c r="J754" s="105">
        <f>สกลนคร!F79</f>
        <v>146350.43</v>
      </c>
      <c r="K754" s="104">
        <f>สกลนคร!AI79</f>
        <v>218683.55</v>
      </c>
      <c r="L754" s="105">
        <f>สกลนคร!AJ79</f>
        <v>1642626.46</v>
      </c>
      <c r="M754" s="105">
        <f>สกลนคร!AK79</f>
        <v>1463525.9</v>
      </c>
      <c r="N754" s="101"/>
      <c r="O754" s="101"/>
      <c r="P754" s="101"/>
      <c r="Q754" s="93">
        <f t="shared" si="27"/>
        <v>179100.56000000006</v>
      </c>
      <c r="R754" s="94">
        <f t="shared" si="28"/>
        <v>433.86858425779184</v>
      </c>
    </row>
    <row r="755" spans="1:18" ht="24" customHeight="1" x14ac:dyDescent="0.55000000000000004">
      <c r="A755" s="100">
        <v>4</v>
      </c>
      <c r="B755" s="101" t="s">
        <v>59</v>
      </c>
      <c r="C755" s="101" t="s">
        <v>481</v>
      </c>
      <c r="D755" s="101" t="s">
        <v>108</v>
      </c>
      <c r="E755" s="101" t="s">
        <v>482</v>
      </c>
      <c r="F755" s="101" t="s">
        <v>178</v>
      </c>
      <c r="G755" s="101" t="s">
        <v>1154</v>
      </c>
      <c r="H755" s="102">
        <v>3021</v>
      </c>
      <c r="I755" s="100">
        <v>3</v>
      </c>
      <c r="J755" s="105">
        <f>สกลนคร!F80</f>
        <v>236332.79</v>
      </c>
      <c r="K755" s="104">
        <f>สกลนคร!AI80</f>
        <v>291580.84000000003</v>
      </c>
      <c r="L755" s="105">
        <f>สกลนคร!AJ80</f>
        <v>1515730.38</v>
      </c>
      <c r="M755" s="105">
        <f>สกลนคร!AK80</f>
        <v>1228229.3799999999</v>
      </c>
      <c r="N755" s="101"/>
      <c r="O755" s="101"/>
      <c r="P755" s="101"/>
      <c r="Q755" s="93">
        <f t="shared" si="27"/>
        <v>287501</v>
      </c>
      <c r="R755" s="94">
        <f t="shared" si="28"/>
        <v>501.73134061569016</v>
      </c>
    </row>
    <row r="756" spans="1:18" ht="24" customHeight="1" x14ac:dyDescent="0.55000000000000004">
      <c r="A756" s="100">
        <v>5</v>
      </c>
      <c r="B756" s="101" t="s">
        <v>59</v>
      </c>
      <c r="C756" s="101" t="s">
        <v>481</v>
      </c>
      <c r="D756" s="101" t="s">
        <v>108</v>
      </c>
      <c r="E756" s="101" t="s">
        <v>482</v>
      </c>
      <c r="F756" s="101" t="s">
        <v>178</v>
      </c>
      <c r="G756" s="101" t="s">
        <v>1155</v>
      </c>
      <c r="H756" s="102">
        <v>1545</v>
      </c>
      <c r="I756" s="100">
        <v>2</v>
      </c>
      <c r="J756" s="105">
        <f>สกลนคร!F81</f>
        <v>222283.23</v>
      </c>
      <c r="K756" s="104">
        <f>สกลนคร!AI81</f>
        <v>235607.84000000003</v>
      </c>
      <c r="L756" s="105">
        <f>สกลนคร!AJ81</f>
        <v>1005634.74</v>
      </c>
      <c r="M756" s="105">
        <f>สกลนคร!AK81</f>
        <v>907188.3600000001</v>
      </c>
      <c r="N756" s="101"/>
      <c r="O756" s="101"/>
      <c r="P756" s="101"/>
      <c r="Q756" s="93">
        <f t="shared" si="27"/>
        <v>98446.379999999888</v>
      </c>
      <c r="R756" s="94">
        <f t="shared" si="28"/>
        <v>650.89627184466019</v>
      </c>
    </row>
    <row r="757" spans="1:18" ht="24" customHeight="1" x14ac:dyDescent="0.55000000000000004">
      <c r="A757" s="100">
        <v>6</v>
      </c>
      <c r="B757" s="101" t="s">
        <v>59</v>
      </c>
      <c r="C757" s="101" t="s">
        <v>481</v>
      </c>
      <c r="D757" s="101" t="s">
        <v>108</v>
      </c>
      <c r="E757" s="101" t="s">
        <v>482</v>
      </c>
      <c r="F757" s="101" t="s">
        <v>178</v>
      </c>
      <c r="G757" s="101" t="s">
        <v>1156</v>
      </c>
      <c r="H757" s="102">
        <v>3954</v>
      </c>
      <c r="I757" s="100">
        <v>3</v>
      </c>
      <c r="J757" s="105">
        <f>สกลนคร!F82</f>
        <v>166570.91</v>
      </c>
      <c r="K757" s="104">
        <f>สกลนคร!AI82</f>
        <v>193604.68</v>
      </c>
      <c r="L757" s="105">
        <f>สกลนคร!AJ82</f>
        <v>1039897.52</v>
      </c>
      <c r="M757" s="105">
        <f>สกลนคร!AK82</f>
        <v>775827.52</v>
      </c>
      <c r="N757" s="101"/>
      <c r="O757" s="101"/>
      <c r="P757" s="101"/>
      <c r="Q757" s="93">
        <f t="shared" si="27"/>
        <v>264070</v>
      </c>
      <c r="R757" s="94">
        <f t="shared" si="28"/>
        <v>262.99886697015683</v>
      </c>
    </row>
    <row r="758" spans="1:18" ht="24" customHeight="1" x14ac:dyDescent="0.55000000000000004">
      <c r="A758" s="100">
        <v>7</v>
      </c>
      <c r="B758" s="101" t="s">
        <v>59</v>
      </c>
      <c r="C758" s="101" t="s">
        <v>481</v>
      </c>
      <c r="D758" s="101" t="s">
        <v>108</v>
      </c>
      <c r="E758" s="101" t="s">
        <v>482</v>
      </c>
      <c r="F758" s="101" t="s">
        <v>178</v>
      </c>
      <c r="G758" s="101" t="s">
        <v>1157</v>
      </c>
      <c r="H758" s="102">
        <v>6234</v>
      </c>
      <c r="I758" s="100">
        <v>5</v>
      </c>
      <c r="J758" s="105">
        <f>สกลนคร!F83</f>
        <v>386941.47</v>
      </c>
      <c r="K758" s="104">
        <f>สกลนคร!AI83</f>
        <v>450598.43</v>
      </c>
      <c r="L758" s="105">
        <f>สกลนคร!AJ83</f>
        <v>1901399.5899999999</v>
      </c>
      <c r="M758" s="105">
        <f>สกลนคร!AK83</f>
        <v>1473934.92</v>
      </c>
      <c r="N758" s="101"/>
      <c r="O758" s="101"/>
      <c r="P758" s="101"/>
      <c r="Q758" s="93">
        <f t="shared" si="27"/>
        <v>427464.66999999993</v>
      </c>
      <c r="R758" s="94">
        <f t="shared" si="28"/>
        <v>305.00474655117097</v>
      </c>
    </row>
    <row r="759" spans="1:18" ht="24" customHeight="1" x14ac:dyDescent="0.55000000000000004">
      <c r="A759" s="100">
        <v>8</v>
      </c>
      <c r="B759" s="101" t="s">
        <v>59</v>
      </c>
      <c r="C759" s="101" t="s">
        <v>481</v>
      </c>
      <c r="D759" s="101" t="s">
        <v>108</v>
      </c>
      <c r="E759" s="101" t="s">
        <v>482</v>
      </c>
      <c r="F759" s="101" t="s">
        <v>178</v>
      </c>
      <c r="G759" s="101" t="s">
        <v>1158</v>
      </c>
      <c r="H759" s="102">
        <v>4005</v>
      </c>
      <c r="I759" s="100">
        <v>3</v>
      </c>
      <c r="J759" s="105">
        <f>สกลนคร!F84</f>
        <v>236818.14</v>
      </c>
      <c r="K759" s="104">
        <f>สกลนคร!AI84</f>
        <v>304373.33</v>
      </c>
      <c r="L759" s="105">
        <f>สกลนคร!AJ84</f>
        <v>1956571.6400000001</v>
      </c>
      <c r="M759" s="105">
        <f>สกลนคร!AK84</f>
        <v>1521983.36</v>
      </c>
      <c r="N759" s="101"/>
      <c r="O759" s="101"/>
      <c r="P759" s="101"/>
      <c r="Q759" s="93">
        <f t="shared" si="27"/>
        <v>434588.28</v>
      </c>
      <c r="R759" s="94">
        <f t="shared" si="28"/>
        <v>488.53224469413237</v>
      </c>
    </row>
    <row r="760" spans="1:18" ht="24" customHeight="1" x14ac:dyDescent="0.55000000000000004">
      <c r="A760" s="100">
        <v>9</v>
      </c>
      <c r="B760" s="101" t="s">
        <v>59</v>
      </c>
      <c r="C760" s="101" t="s">
        <v>481</v>
      </c>
      <c r="D760" s="101" t="s">
        <v>108</v>
      </c>
      <c r="E760" s="101" t="s">
        <v>482</v>
      </c>
      <c r="F760" s="101" t="s">
        <v>178</v>
      </c>
      <c r="G760" s="101" t="s">
        <v>1159</v>
      </c>
      <c r="H760" s="102">
        <v>3358</v>
      </c>
      <c r="I760" s="100">
        <v>3</v>
      </c>
      <c r="J760" s="105">
        <f>สกลนคร!F85</f>
        <v>238230.14</v>
      </c>
      <c r="K760" s="104">
        <f>สกลนคร!AI85</f>
        <v>267403.87</v>
      </c>
      <c r="L760" s="105">
        <f>สกลนคร!AJ85</f>
        <v>1311990.74</v>
      </c>
      <c r="M760" s="105">
        <f>สกลนคร!AK85</f>
        <v>1193332.47</v>
      </c>
      <c r="N760" s="101"/>
      <c r="O760" s="101"/>
      <c r="P760" s="101"/>
      <c r="Q760" s="93">
        <f t="shared" si="27"/>
        <v>118658.27000000002</v>
      </c>
      <c r="R760" s="94">
        <f t="shared" si="28"/>
        <v>390.70599761762952</v>
      </c>
    </row>
    <row r="761" spans="1:18" ht="24" customHeight="1" x14ac:dyDescent="0.55000000000000004">
      <c r="A761" s="100">
        <v>10</v>
      </c>
      <c r="B761" s="101" t="s">
        <v>59</v>
      </c>
      <c r="C761" s="101" t="s">
        <v>481</v>
      </c>
      <c r="D761" s="101" t="s">
        <v>108</v>
      </c>
      <c r="E761" s="101" t="s">
        <v>482</v>
      </c>
      <c r="F761" s="101" t="s">
        <v>178</v>
      </c>
      <c r="G761" s="101" t="s">
        <v>1160</v>
      </c>
      <c r="H761" s="102">
        <v>1364</v>
      </c>
      <c r="I761" s="100">
        <v>1</v>
      </c>
      <c r="J761" s="105">
        <f>สกลนคร!F86</f>
        <v>141696.25</v>
      </c>
      <c r="K761" s="104">
        <f>สกลนคร!AI86</f>
        <v>162765.15</v>
      </c>
      <c r="L761" s="105">
        <f>สกลนคร!AJ86</f>
        <v>636236.65</v>
      </c>
      <c r="M761" s="105">
        <f>สกลนคร!AK86</f>
        <v>528842.4</v>
      </c>
      <c r="N761" s="101"/>
      <c r="O761" s="101"/>
      <c r="P761" s="101"/>
      <c r="Q761" s="93">
        <f t="shared" si="27"/>
        <v>107394.25</v>
      </c>
      <c r="R761" s="94">
        <f t="shared" si="28"/>
        <v>466.44915689149559</v>
      </c>
    </row>
    <row r="762" spans="1:18" s="112" customFormat="1" ht="24" customHeight="1" x14ac:dyDescent="0.55000000000000004">
      <c r="A762" s="106">
        <v>6</v>
      </c>
      <c r="B762" s="107" t="s">
        <v>59</v>
      </c>
      <c r="C762" s="107"/>
      <c r="D762" s="107"/>
      <c r="E762" s="107" t="s">
        <v>75</v>
      </c>
      <c r="F762" s="107"/>
      <c r="G762" s="107" t="s">
        <v>484</v>
      </c>
      <c r="H762" s="113">
        <f>SUM(H753:H761)</f>
        <v>31006</v>
      </c>
      <c r="I762" s="106"/>
      <c r="J762" s="109">
        <f>SUM(J752:J761)</f>
        <v>1985348.29</v>
      </c>
      <c r="K762" s="109">
        <f>SUM(K752:K761)</f>
        <v>2398483.6799999997</v>
      </c>
      <c r="L762" s="109">
        <f>SUM(L752:L761)</f>
        <v>12050728.770000001</v>
      </c>
      <c r="M762" s="109">
        <f>SUM(M752:M761)</f>
        <v>9910259.6799999997</v>
      </c>
      <c r="N762" s="107">
        <v>9</v>
      </c>
      <c r="O762" s="107">
        <v>9</v>
      </c>
      <c r="P762" s="107">
        <f>N762-O762</f>
        <v>0</v>
      </c>
      <c r="Q762" s="110">
        <f t="shared" si="27"/>
        <v>2140469.0900000017</v>
      </c>
      <c r="R762" s="111">
        <f>L762/H762</f>
        <v>388.65796200735343</v>
      </c>
    </row>
    <row r="763" spans="1:18" ht="24" customHeight="1" x14ac:dyDescent="0.55000000000000004">
      <c r="A763" s="100">
        <v>1</v>
      </c>
      <c r="B763" s="101" t="s">
        <v>59</v>
      </c>
      <c r="C763" s="101" t="s">
        <v>485</v>
      </c>
      <c r="D763" s="101" t="s">
        <v>115</v>
      </c>
      <c r="E763" s="101" t="s">
        <v>486</v>
      </c>
      <c r="F763" s="101" t="s">
        <v>208</v>
      </c>
      <c r="G763" s="101" t="s">
        <v>487</v>
      </c>
      <c r="H763" s="102"/>
      <c r="I763" s="100"/>
      <c r="J763" s="103"/>
      <c r="K763" s="104"/>
      <c r="L763" s="105"/>
      <c r="M763" s="105"/>
      <c r="N763" s="101"/>
      <c r="O763" s="101"/>
      <c r="P763" s="101"/>
    </row>
    <row r="764" spans="1:18" ht="24" customHeight="1" x14ac:dyDescent="0.55000000000000004">
      <c r="A764" s="100">
        <v>2</v>
      </c>
      <c r="B764" s="101" t="s">
        <v>59</v>
      </c>
      <c r="C764" s="101" t="s">
        <v>485</v>
      </c>
      <c r="D764" s="101" t="s">
        <v>115</v>
      </c>
      <c r="E764" s="101" t="s">
        <v>486</v>
      </c>
      <c r="F764" s="101" t="s">
        <v>178</v>
      </c>
      <c r="G764" s="101" t="s">
        <v>1161</v>
      </c>
      <c r="H764" s="102">
        <v>2110</v>
      </c>
      <c r="I764" s="100">
        <v>2</v>
      </c>
      <c r="J764" s="105">
        <f>สกลนคร!F87</f>
        <v>670434.03</v>
      </c>
      <c r="K764" s="104">
        <f>สกลนคร!AI87</f>
        <v>707876.58000000007</v>
      </c>
      <c r="L764" s="105">
        <f>สกลนคร!AJ87</f>
        <v>830484.6</v>
      </c>
      <c r="M764" s="105">
        <f>สกลนคร!AK87</f>
        <v>852951.29999999993</v>
      </c>
      <c r="N764" s="101"/>
      <c r="O764" s="101"/>
      <c r="P764" s="101"/>
      <c r="Q764" s="93">
        <f t="shared" si="27"/>
        <v>-22466.699999999953</v>
      </c>
      <c r="R764" s="94">
        <f t="shared" si="28"/>
        <v>393.59459715639809</v>
      </c>
    </row>
    <row r="765" spans="1:18" ht="24" customHeight="1" x14ac:dyDescent="0.55000000000000004">
      <c r="A765" s="100">
        <v>3</v>
      </c>
      <c r="B765" s="101" t="s">
        <v>59</v>
      </c>
      <c r="C765" s="101" t="s">
        <v>485</v>
      </c>
      <c r="D765" s="101" t="s">
        <v>115</v>
      </c>
      <c r="E765" s="101" t="s">
        <v>486</v>
      </c>
      <c r="F765" s="101" t="s">
        <v>178</v>
      </c>
      <c r="G765" s="101" t="s">
        <v>1162</v>
      </c>
      <c r="H765" s="102">
        <v>1235</v>
      </c>
      <c r="I765" s="100">
        <v>1</v>
      </c>
      <c r="J765" s="105">
        <f>สกลนคร!F88</f>
        <v>539612.18000000005</v>
      </c>
      <c r="K765" s="104">
        <f>สกลนคร!AI88</f>
        <v>553104.3600000001</v>
      </c>
      <c r="L765" s="105">
        <f>สกลนคร!AJ88</f>
        <v>827546.31</v>
      </c>
      <c r="M765" s="105">
        <f>สกลนคร!AK88</f>
        <v>723072.85</v>
      </c>
      <c r="N765" s="101"/>
      <c r="O765" s="101"/>
      <c r="P765" s="101"/>
      <c r="Q765" s="93">
        <f t="shared" si="27"/>
        <v>104473.46000000008</v>
      </c>
      <c r="R765" s="94">
        <f t="shared" si="28"/>
        <v>670.07798380566805</v>
      </c>
    </row>
    <row r="766" spans="1:18" ht="24" customHeight="1" x14ac:dyDescent="0.55000000000000004">
      <c r="A766" s="100">
        <v>4</v>
      </c>
      <c r="B766" s="101" t="s">
        <v>59</v>
      </c>
      <c r="C766" s="101" t="s">
        <v>485</v>
      </c>
      <c r="D766" s="101" t="s">
        <v>115</v>
      </c>
      <c r="E766" s="101" t="s">
        <v>486</v>
      </c>
      <c r="F766" s="101" t="s">
        <v>178</v>
      </c>
      <c r="G766" s="101" t="s">
        <v>1163</v>
      </c>
      <c r="H766" s="102">
        <v>2785</v>
      </c>
      <c r="I766" s="100">
        <v>2</v>
      </c>
      <c r="J766" s="105">
        <f>สกลนคร!F89</f>
        <v>967351.58</v>
      </c>
      <c r="K766" s="104">
        <f>สกลนคร!AI89</f>
        <v>994279.35</v>
      </c>
      <c r="L766" s="105">
        <f>สกลนคร!AJ89</f>
        <v>1189489.4099999999</v>
      </c>
      <c r="M766" s="105">
        <f>สกลนคร!AK89</f>
        <v>1099173.77</v>
      </c>
      <c r="N766" s="101"/>
      <c r="O766" s="101"/>
      <c r="P766" s="101"/>
      <c r="Q766" s="93">
        <f t="shared" si="27"/>
        <v>90315.639999999898</v>
      </c>
      <c r="R766" s="94">
        <f t="shared" si="28"/>
        <v>427.10571274685816</v>
      </c>
    </row>
    <row r="767" spans="1:18" ht="24" customHeight="1" x14ac:dyDescent="0.55000000000000004">
      <c r="A767" s="100">
        <v>5</v>
      </c>
      <c r="B767" s="101" t="s">
        <v>59</v>
      </c>
      <c r="C767" s="101" t="s">
        <v>485</v>
      </c>
      <c r="D767" s="101" t="s">
        <v>115</v>
      </c>
      <c r="E767" s="101" t="s">
        <v>486</v>
      </c>
      <c r="F767" s="101" t="s">
        <v>178</v>
      </c>
      <c r="G767" s="101" t="s">
        <v>1164</v>
      </c>
      <c r="H767" s="102">
        <v>1721</v>
      </c>
      <c r="I767" s="100">
        <v>2</v>
      </c>
      <c r="J767" s="105">
        <f>สกลนคร!F90</f>
        <v>311766.09999999998</v>
      </c>
      <c r="K767" s="104">
        <f>สกลนคร!AI90</f>
        <v>336883.20999999996</v>
      </c>
      <c r="L767" s="105">
        <f>สกลนคร!AJ90</f>
        <v>1143514.83</v>
      </c>
      <c r="M767" s="105">
        <f>สกลนคร!AK90</f>
        <v>1057818.52</v>
      </c>
      <c r="N767" s="101"/>
      <c r="O767" s="101"/>
      <c r="P767" s="101"/>
      <c r="Q767" s="93">
        <f t="shared" si="27"/>
        <v>85696.310000000056</v>
      </c>
      <c r="R767" s="94">
        <f t="shared" si="28"/>
        <v>664.44789657176068</v>
      </c>
    </row>
    <row r="768" spans="1:18" s="112" customFormat="1" ht="24" customHeight="1" x14ac:dyDescent="0.55000000000000004">
      <c r="A768" s="106">
        <v>7</v>
      </c>
      <c r="B768" s="107" t="s">
        <v>59</v>
      </c>
      <c r="C768" s="107"/>
      <c r="D768" s="107"/>
      <c r="E768" s="107" t="s">
        <v>75</v>
      </c>
      <c r="F768" s="107"/>
      <c r="G768" s="107" t="s">
        <v>488</v>
      </c>
      <c r="H768" s="113">
        <f>SUM(H764:H767)</f>
        <v>7851</v>
      </c>
      <c r="I768" s="106"/>
      <c r="J768" s="109">
        <f>SUM(J763:J767)</f>
        <v>2489163.89</v>
      </c>
      <c r="K768" s="109">
        <f>SUM(K763:K767)</f>
        <v>2592143.5</v>
      </c>
      <c r="L768" s="109">
        <f>SUM(L763:L767)</f>
        <v>3991035.1500000004</v>
      </c>
      <c r="M768" s="109">
        <f>SUM(M763:M767)</f>
        <v>3733016.44</v>
      </c>
      <c r="N768" s="107">
        <v>4</v>
      </c>
      <c r="O768" s="107">
        <v>4</v>
      </c>
      <c r="P768" s="107">
        <f>N768-O768</f>
        <v>0</v>
      </c>
      <c r="Q768" s="110">
        <f t="shared" si="27"/>
        <v>258018.71000000043</v>
      </c>
      <c r="R768" s="111">
        <f>L768/H768</f>
        <v>508.34736339319835</v>
      </c>
    </row>
    <row r="769" spans="1:18" ht="24" customHeight="1" x14ac:dyDescent="0.55000000000000004">
      <c r="A769" s="100">
        <v>1</v>
      </c>
      <c r="B769" s="101" t="s">
        <v>59</v>
      </c>
      <c r="C769" s="101" t="s">
        <v>489</v>
      </c>
      <c r="D769" s="101" t="s">
        <v>122</v>
      </c>
      <c r="E769" s="101" t="s">
        <v>490</v>
      </c>
      <c r="F769" s="101" t="s">
        <v>208</v>
      </c>
      <c r="G769" s="101" t="s">
        <v>491</v>
      </c>
      <c r="H769" s="102"/>
      <c r="I769" s="100"/>
      <c r="J769" s="103"/>
      <c r="K769" s="104"/>
      <c r="L769" s="105"/>
      <c r="M769" s="105"/>
      <c r="N769" s="101"/>
      <c r="O769" s="101"/>
      <c r="P769" s="101"/>
    </row>
    <row r="770" spans="1:18" ht="24" customHeight="1" x14ac:dyDescent="0.55000000000000004">
      <c r="A770" s="100">
        <v>2</v>
      </c>
      <c r="B770" s="101" t="s">
        <v>59</v>
      </c>
      <c r="C770" s="101" t="s">
        <v>489</v>
      </c>
      <c r="D770" s="101" t="s">
        <v>122</v>
      </c>
      <c r="E770" s="101" t="s">
        <v>490</v>
      </c>
      <c r="F770" s="101" t="s">
        <v>178</v>
      </c>
      <c r="G770" s="101" t="s">
        <v>1165</v>
      </c>
      <c r="H770" s="102">
        <v>5792</v>
      </c>
      <c r="I770" s="100">
        <v>4</v>
      </c>
      <c r="J770" s="105">
        <f>สกลนคร!F91</f>
        <v>503675.93</v>
      </c>
      <c r="K770" s="104">
        <f>สกลนคร!AI91</f>
        <v>527982.66</v>
      </c>
      <c r="L770" s="105">
        <f>สกลนคร!AJ91</f>
        <v>2195653.4299999997</v>
      </c>
      <c r="M770" s="105">
        <f>สกลนคร!AK91</f>
        <v>1851984.1700000002</v>
      </c>
      <c r="N770" s="101"/>
      <c r="O770" s="101"/>
      <c r="P770" s="101"/>
      <c r="Q770" s="93">
        <f t="shared" si="27"/>
        <v>343669.25999999954</v>
      </c>
      <c r="R770" s="94">
        <f t="shared" si="28"/>
        <v>379.08381042817672</v>
      </c>
    </row>
    <row r="771" spans="1:18" ht="24" customHeight="1" x14ac:dyDescent="0.55000000000000004">
      <c r="A771" s="100">
        <v>3</v>
      </c>
      <c r="B771" s="101" t="s">
        <v>59</v>
      </c>
      <c r="C771" s="101" t="s">
        <v>489</v>
      </c>
      <c r="D771" s="101" t="s">
        <v>122</v>
      </c>
      <c r="E771" s="101" t="s">
        <v>490</v>
      </c>
      <c r="F771" s="101" t="s">
        <v>178</v>
      </c>
      <c r="G771" s="101" t="s">
        <v>1166</v>
      </c>
      <c r="H771" s="102">
        <v>2531</v>
      </c>
      <c r="I771" s="100">
        <v>2</v>
      </c>
      <c r="J771" s="105">
        <f>สกลนคร!F92</f>
        <v>163063.45000000001</v>
      </c>
      <c r="K771" s="104">
        <f>สกลนคร!AI92</f>
        <v>190978.40000000002</v>
      </c>
      <c r="L771" s="105">
        <f>สกลนคร!AJ92</f>
        <v>1370823.1600000001</v>
      </c>
      <c r="M771" s="105">
        <f>สกลนคร!AK92</f>
        <v>1164203.58</v>
      </c>
      <c r="N771" s="101"/>
      <c r="O771" s="101"/>
      <c r="P771" s="101"/>
      <c r="Q771" s="93">
        <f t="shared" si="27"/>
        <v>206619.58000000007</v>
      </c>
      <c r="R771" s="94">
        <f t="shared" si="28"/>
        <v>541.61325958119323</v>
      </c>
    </row>
    <row r="772" spans="1:18" ht="24" customHeight="1" x14ac:dyDescent="0.55000000000000004">
      <c r="A772" s="100">
        <v>4</v>
      </c>
      <c r="B772" s="101" t="s">
        <v>59</v>
      </c>
      <c r="C772" s="101" t="s">
        <v>489</v>
      </c>
      <c r="D772" s="101" t="s">
        <v>122</v>
      </c>
      <c r="E772" s="101" t="s">
        <v>490</v>
      </c>
      <c r="F772" s="101" t="s">
        <v>178</v>
      </c>
      <c r="G772" s="101" t="s">
        <v>1167</v>
      </c>
      <c r="H772" s="102">
        <v>3458</v>
      </c>
      <c r="I772" s="100">
        <v>3</v>
      </c>
      <c r="J772" s="105">
        <f>สกลนคร!F93</f>
        <v>207449.91</v>
      </c>
      <c r="K772" s="104">
        <f>สกลนคร!AI93</f>
        <v>265595.99</v>
      </c>
      <c r="L772" s="105">
        <f>สกลนคร!AJ93</f>
        <v>1818939.9</v>
      </c>
      <c r="M772" s="105">
        <f>สกลนคร!AK93</f>
        <v>1817888.4900000002</v>
      </c>
      <c r="N772" s="101"/>
      <c r="O772" s="101"/>
      <c r="P772" s="101"/>
      <c r="Q772" s="93">
        <f t="shared" si="27"/>
        <v>1051.4099999996834</v>
      </c>
      <c r="R772" s="94">
        <f t="shared" si="28"/>
        <v>526.00922498554075</v>
      </c>
    </row>
    <row r="773" spans="1:18" ht="24" customHeight="1" x14ac:dyDescent="0.55000000000000004">
      <c r="A773" s="100">
        <v>5</v>
      </c>
      <c r="B773" s="101" t="s">
        <v>59</v>
      </c>
      <c r="C773" s="101" t="s">
        <v>489</v>
      </c>
      <c r="D773" s="101" t="s">
        <v>122</v>
      </c>
      <c r="E773" s="101" t="s">
        <v>490</v>
      </c>
      <c r="F773" s="101" t="s">
        <v>178</v>
      </c>
      <c r="G773" s="101" t="s">
        <v>1168</v>
      </c>
      <c r="H773" s="102">
        <v>6025</v>
      </c>
      <c r="I773" s="100">
        <v>5</v>
      </c>
      <c r="J773" s="105">
        <f>สกลนคร!F94</f>
        <v>418282.56</v>
      </c>
      <c r="K773" s="104">
        <f>สกลนคร!AI94</f>
        <v>489509.61</v>
      </c>
      <c r="L773" s="105">
        <f>สกลนคร!AJ94</f>
        <v>1852891.82</v>
      </c>
      <c r="M773" s="105">
        <f>สกลนคร!AK94</f>
        <v>1659385.81</v>
      </c>
      <c r="N773" s="101"/>
      <c r="O773" s="101"/>
      <c r="P773" s="101"/>
      <c r="Q773" s="93">
        <f t="shared" si="27"/>
        <v>193506.01</v>
      </c>
      <c r="R773" s="94">
        <f t="shared" si="28"/>
        <v>307.53391203319501</v>
      </c>
    </row>
    <row r="774" spans="1:18" ht="24" customHeight="1" x14ac:dyDescent="0.55000000000000004">
      <c r="A774" s="100">
        <v>6</v>
      </c>
      <c r="B774" s="101" t="s">
        <v>59</v>
      </c>
      <c r="C774" s="101" t="s">
        <v>489</v>
      </c>
      <c r="D774" s="101" t="s">
        <v>122</v>
      </c>
      <c r="E774" s="101" t="s">
        <v>490</v>
      </c>
      <c r="F774" s="101" t="s">
        <v>178</v>
      </c>
      <c r="G774" s="101" t="s">
        <v>1169</v>
      </c>
      <c r="H774" s="102">
        <v>3940</v>
      </c>
      <c r="I774" s="100">
        <v>3</v>
      </c>
      <c r="J774" s="105">
        <f>สกลนคร!F95</f>
        <v>273795.57</v>
      </c>
      <c r="K774" s="104">
        <f>สกลนคร!AI95</f>
        <v>292285.33</v>
      </c>
      <c r="L774" s="105">
        <f>สกลนคร!AJ95</f>
        <v>1550806.48</v>
      </c>
      <c r="M774" s="105">
        <f>สกลนคร!AK95</f>
        <v>1708214.61</v>
      </c>
      <c r="N774" s="101"/>
      <c r="O774" s="101"/>
      <c r="P774" s="101"/>
      <c r="Q774" s="93">
        <f t="shared" si="27"/>
        <v>-157408.13000000012</v>
      </c>
      <c r="R774" s="94">
        <f t="shared" si="28"/>
        <v>393.60570558375633</v>
      </c>
    </row>
    <row r="775" spans="1:18" ht="24" customHeight="1" x14ac:dyDescent="0.55000000000000004">
      <c r="A775" s="100">
        <v>7</v>
      </c>
      <c r="B775" s="101" t="s">
        <v>59</v>
      </c>
      <c r="C775" s="101" t="s">
        <v>489</v>
      </c>
      <c r="D775" s="101" t="s">
        <v>122</v>
      </c>
      <c r="E775" s="101" t="s">
        <v>490</v>
      </c>
      <c r="F775" s="101" t="s">
        <v>178</v>
      </c>
      <c r="G775" s="101" t="s">
        <v>1170</v>
      </c>
      <c r="H775" s="102">
        <v>4289</v>
      </c>
      <c r="I775" s="100">
        <v>3</v>
      </c>
      <c r="J775" s="105">
        <f>สกลนคร!F96</f>
        <v>488132.23</v>
      </c>
      <c r="K775" s="104">
        <f>สกลนคร!AI96</f>
        <v>524143.48</v>
      </c>
      <c r="L775" s="105">
        <f>สกลนคร!AJ96</f>
        <v>2017102.1099999999</v>
      </c>
      <c r="M775" s="105">
        <f>สกลนคร!AK96</f>
        <v>1576966.8</v>
      </c>
      <c r="N775" s="101"/>
      <c r="O775" s="101"/>
      <c r="P775" s="101"/>
      <c r="Q775" s="93">
        <f t="shared" ref="Q775:Q838" si="29">L775-M775</f>
        <v>440135.30999999982</v>
      </c>
      <c r="R775" s="94">
        <f t="shared" ref="R775:R838" si="30">L775/H775</f>
        <v>470.29659827465605</v>
      </c>
    </row>
    <row r="776" spans="1:18" ht="24" customHeight="1" x14ac:dyDescent="0.55000000000000004">
      <c r="A776" s="100">
        <v>8</v>
      </c>
      <c r="B776" s="101" t="s">
        <v>59</v>
      </c>
      <c r="C776" s="101" t="s">
        <v>489</v>
      </c>
      <c r="D776" s="101" t="s">
        <v>122</v>
      </c>
      <c r="E776" s="101" t="s">
        <v>490</v>
      </c>
      <c r="F776" s="101" t="s">
        <v>178</v>
      </c>
      <c r="G776" s="101" t="s">
        <v>1171</v>
      </c>
      <c r="H776" s="102">
        <v>3268</v>
      </c>
      <c r="I776" s="100">
        <v>3</v>
      </c>
      <c r="J776" s="105">
        <f>สกลนคร!F97</f>
        <v>359409.62</v>
      </c>
      <c r="K776" s="104">
        <f>สกลนคร!AI97</f>
        <v>391322.76</v>
      </c>
      <c r="L776" s="105">
        <f>สกลนคร!AJ97</f>
        <v>1498400.4300000002</v>
      </c>
      <c r="M776" s="105">
        <f>สกลนคร!AK97</f>
        <v>1277123.7000000002</v>
      </c>
      <c r="N776" s="101"/>
      <c r="O776" s="101"/>
      <c r="P776" s="101"/>
      <c r="Q776" s="93">
        <f t="shared" si="29"/>
        <v>221276.72999999998</v>
      </c>
      <c r="R776" s="94">
        <f t="shared" si="30"/>
        <v>458.50686352509183</v>
      </c>
    </row>
    <row r="777" spans="1:18" ht="24" customHeight="1" x14ac:dyDescent="0.55000000000000004">
      <c r="A777" s="100">
        <v>9</v>
      </c>
      <c r="B777" s="101" t="s">
        <v>59</v>
      </c>
      <c r="C777" s="101" t="s">
        <v>489</v>
      </c>
      <c r="D777" s="101" t="s">
        <v>122</v>
      </c>
      <c r="E777" s="101" t="s">
        <v>490</v>
      </c>
      <c r="F777" s="101" t="s">
        <v>178</v>
      </c>
      <c r="G777" s="101" t="s">
        <v>1172</v>
      </c>
      <c r="H777" s="102">
        <v>6769</v>
      </c>
      <c r="I777" s="100">
        <v>5</v>
      </c>
      <c r="J777" s="105">
        <f>สกลนคร!F98</f>
        <v>119773.07</v>
      </c>
      <c r="K777" s="104">
        <f>สกลนคร!AI98</f>
        <v>168616.40000000002</v>
      </c>
      <c r="L777" s="105">
        <f>สกลนคร!AJ98</f>
        <v>1600290.33</v>
      </c>
      <c r="M777" s="105">
        <f>สกลนคร!AK98</f>
        <v>1561615.9200000002</v>
      </c>
      <c r="N777" s="101"/>
      <c r="O777" s="101"/>
      <c r="P777" s="101"/>
      <c r="Q777" s="93">
        <f t="shared" si="29"/>
        <v>38674.409999999916</v>
      </c>
      <c r="R777" s="94">
        <f t="shared" si="30"/>
        <v>236.4145856108731</v>
      </c>
    </row>
    <row r="778" spans="1:18" ht="24" customHeight="1" x14ac:dyDescent="0.55000000000000004">
      <c r="A778" s="100">
        <v>10</v>
      </c>
      <c r="B778" s="101" t="s">
        <v>59</v>
      </c>
      <c r="C778" s="101" t="s">
        <v>489</v>
      </c>
      <c r="D778" s="101" t="s">
        <v>122</v>
      </c>
      <c r="E778" s="101" t="s">
        <v>490</v>
      </c>
      <c r="F778" s="101" t="s">
        <v>178</v>
      </c>
      <c r="G778" s="101" t="s">
        <v>1173</v>
      </c>
      <c r="H778" s="102">
        <v>3663</v>
      </c>
      <c r="I778" s="100">
        <v>3</v>
      </c>
      <c r="J778" s="105">
        <f>สกลนคร!F99</f>
        <v>494215.49</v>
      </c>
      <c r="K778" s="104">
        <f>สกลนคร!AI99</f>
        <v>527096.91</v>
      </c>
      <c r="L778" s="105">
        <f>สกลนคร!AJ99</f>
        <v>1218162.81</v>
      </c>
      <c r="M778" s="105">
        <f>สกลนคร!AK99</f>
        <v>1072556.7000000002</v>
      </c>
      <c r="N778" s="101"/>
      <c r="O778" s="101"/>
      <c r="P778" s="101"/>
      <c r="Q778" s="93">
        <f t="shared" si="29"/>
        <v>145606.10999999987</v>
      </c>
      <c r="R778" s="94">
        <f t="shared" si="30"/>
        <v>332.55877968877968</v>
      </c>
    </row>
    <row r="779" spans="1:18" ht="24" customHeight="1" x14ac:dyDescent="0.55000000000000004">
      <c r="A779" s="100">
        <v>11</v>
      </c>
      <c r="B779" s="101" t="s">
        <v>59</v>
      </c>
      <c r="C779" s="101" t="s">
        <v>489</v>
      </c>
      <c r="D779" s="101" t="s">
        <v>122</v>
      </c>
      <c r="E779" s="101" t="s">
        <v>490</v>
      </c>
      <c r="F779" s="101" t="s">
        <v>178</v>
      </c>
      <c r="G779" s="101" t="s">
        <v>1174</v>
      </c>
      <c r="H779" s="102">
        <v>6722</v>
      </c>
      <c r="I779" s="100">
        <v>5</v>
      </c>
      <c r="J779" s="105">
        <f>สกลนคร!F100</f>
        <v>365921.39</v>
      </c>
      <c r="K779" s="104">
        <f>สกลนคร!AI100</f>
        <v>408837.65</v>
      </c>
      <c r="L779" s="105">
        <f>สกลนคร!AJ100</f>
        <v>1696914.24</v>
      </c>
      <c r="M779" s="105">
        <f>สกลนคร!AK100</f>
        <v>1538489.4</v>
      </c>
      <c r="N779" s="101"/>
      <c r="O779" s="101"/>
      <c r="P779" s="101"/>
      <c r="Q779" s="93">
        <f t="shared" si="29"/>
        <v>158424.84000000008</v>
      </c>
      <c r="R779" s="94">
        <f t="shared" si="30"/>
        <v>252.44186849152038</v>
      </c>
    </row>
    <row r="780" spans="1:18" ht="24" customHeight="1" x14ac:dyDescent="0.55000000000000004">
      <c r="A780" s="100">
        <v>12</v>
      </c>
      <c r="B780" s="101" t="s">
        <v>59</v>
      </c>
      <c r="C780" s="101" t="s">
        <v>489</v>
      </c>
      <c r="D780" s="101" t="s">
        <v>122</v>
      </c>
      <c r="E780" s="101" t="s">
        <v>490</v>
      </c>
      <c r="F780" s="101" t="s">
        <v>178</v>
      </c>
      <c r="G780" s="101" t="s">
        <v>1175</v>
      </c>
      <c r="H780" s="102">
        <v>5057</v>
      </c>
      <c r="I780" s="100">
        <v>4</v>
      </c>
      <c r="J780" s="105">
        <f>สกลนคร!F101</f>
        <v>176126.01</v>
      </c>
      <c r="K780" s="104">
        <f>สกลนคร!AI101</f>
        <v>240832.72000000003</v>
      </c>
      <c r="L780" s="105">
        <f>สกลนคร!AJ101</f>
        <v>1968310.6500000001</v>
      </c>
      <c r="M780" s="105">
        <f>สกลนคร!AK101</f>
        <v>1845361.6800000002</v>
      </c>
      <c r="N780" s="101"/>
      <c r="O780" s="101"/>
      <c r="P780" s="101"/>
      <c r="Q780" s="93">
        <f t="shared" si="29"/>
        <v>122948.96999999997</v>
      </c>
      <c r="R780" s="94">
        <f t="shared" si="30"/>
        <v>389.2249653945027</v>
      </c>
    </row>
    <row r="781" spans="1:18" ht="24" customHeight="1" x14ac:dyDescent="0.55000000000000004">
      <c r="A781" s="100">
        <v>13</v>
      </c>
      <c r="B781" s="101" t="s">
        <v>59</v>
      </c>
      <c r="C781" s="101" t="s">
        <v>489</v>
      </c>
      <c r="D781" s="101" t="s">
        <v>122</v>
      </c>
      <c r="E781" s="101" t="s">
        <v>490</v>
      </c>
      <c r="F781" s="101" t="s">
        <v>178</v>
      </c>
      <c r="G781" s="101" t="s">
        <v>1176</v>
      </c>
      <c r="H781" s="102">
        <v>3110</v>
      </c>
      <c r="I781" s="100">
        <v>3</v>
      </c>
      <c r="J781" s="105">
        <f>สกลนคร!F102</f>
        <v>189463.23</v>
      </c>
      <c r="K781" s="104">
        <f>สกลนคร!AI102</f>
        <v>205234.83000000002</v>
      </c>
      <c r="L781" s="105">
        <f>สกลนคร!AJ102</f>
        <v>1133233.8700000001</v>
      </c>
      <c r="M781" s="105">
        <f>สกลนคร!AK102</f>
        <v>1109306.6499999999</v>
      </c>
      <c r="N781" s="101"/>
      <c r="O781" s="101"/>
      <c r="P781" s="101"/>
      <c r="Q781" s="93">
        <f t="shared" si="29"/>
        <v>23927.220000000205</v>
      </c>
      <c r="R781" s="94">
        <f t="shared" si="30"/>
        <v>364.38388102893896</v>
      </c>
    </row>
    <row r="782" spans="1:18" ht="24" customHeight="1" x14ac:dyDescent="0.55000000000000004">
      <c r="A782" s="100">
        <v>14</v>
      </c>
      <c r="B782" s="101" t="s">
        <v>59</v>
      </c>
      <c r="C782" s="101" t="s">
        <v>489</v>
      </c>
      <c r="D782" s="101" t="s">
        <v>122</v>
      </c>
      <c r="E782" s="101" t="s">
        <v>490</v>
      </c>
      <c r="F782" s="101" t="s">
        <v>178</v>
      </c>
      <c r="G782" s="101" t="s">
        <v>1177</v>
      </c>
      <c r="H782" s="102">
        <v>3446</v>
      </c>
      <c r="I782" s="100">
        <v>3</v>
      </c>
      <c r="J782" s="105">
        <f>สกลนคร!F103</f>
        <v>337752.22</v>
      </c>
      <c r="K782" s="104">
        <f>สกลนคร!AI103</f>
        <v>354743.52999999997</v>
      </c>
      <c r="L782" s="105">
        <f>สกลนคร!AJ103</f>
        <v>1608304.8900000001</v>
      </c>
      <c r="M782" s="105">
        <f>สกลนคร!AK103</f>
        <v>1415377.01</v>
      </c>
      <c r="N782" s="101"/>
      <c r="O782" s="101"/>
      <c r="P782" s="101"/>
      <c r="Q782" s="93">
        <f t="shared" si="29"/>
        <v>192927.88000000012</v>
      </c>
      <c r="R782" s="94">
        <f t="shared" si="30"/>
        <v>466.71645095763205</v>
      </c>
    </row>
    <row r="783" spans="1:18" ht="24" customHeight="1" x14ac:dyDescent="0.55000000000000004">
      <c r="A783" s="100">
        <v>15</v>
      </c>
      <c r="B783" s="101" t="s">
        <v>59</v>
      </c>
      <c r="C783" s="101" t="s">
        <v>489</v>
      </c>
      <c r="D783" s="101" t="s">
        <v>122</v>
      </c>
      <c r="E783" s="101" t="s">
        <v>490</v>
      </c>
      <c r="F783" s="101" t="s">
        <v>178</v>
      </c>
      <c r="G783" s="101" t="s">
        <v>1178</v>
      </c>
      <c r="H783" s="102">
        <v>4224</v>
      </c>
      <c r="I783" s="100">
        <v>3</v>
      </c>
      <c r="J783" s="105">
        <f>สกลนคร!F104</f>
        <v>324786.86</v>
      </c>
      <c r="K783" s="104">
        <f>สกลนคร!AI104</f>
        <v>358219.07</v>
      </c>
      <c r="L783" s="105">
        <f>สกลนคร!AJ104</f>
        <v>1748337.74</v>
      </c>
      <c r="M783" s="105">
        <f>สกลนคร!AK104</f>
        <v>1656047.77</v>
      </c>
      <c r="N783" s="101"/>
      <c r="O783" s="101"/>
      <c r="P783" s="101"/>
      <c r="Q783" s="93">
        <f t="shared" si="29"/>
        <v>92289.969999999972</v>
      </c>
      <c r="R783" s="94">
        <f t="shared" si="30"/>
        <v>413.90571496212124</v>
      </c>
    </row>
    <row r="784" spans="1:18" ht="24" customHeight="1" x14ac:dyDescent="0.55000000000000004">
      <c r="A784" s="100">
        <v>16</v>
      </c>
      <c r="B784" s="101" t="s">
        <v>59</v>
      </c>
      <c r="C784" s="101" t="s">
        <v>489</v>
      </c>
      <c r="D784" s="101" t="s">
        <v>122</v>
      </c>
      <c r="E784" s="101" t="s">
        <v>490</v>
      </c>
      <c r="F784" s="101" t="s">
        <v>178</v>
      </c>
      <c r="G784" s="101" t="s">
        <v>1179</v>
      </c>
      <c r="H784" s="102">
        <v>4904</v>
      </c>
      <c r="I784" s="100">
        <v>4</v>
      </c>
      <c r="J784" s="105">
        <f>สกลนคร!F105</f>
        <v>189574.36</v>
      </c>
      <c r="K784" s="104">
        <f>สกลนคร!AI105</f>
        <v>142690.21</v>
      </c>
      <c r="L784" s="105">
        <f>สกลนคร!AJ105</f>
        <v>2151088.9</v>
      </c>
      <c r="M784" s="105">
        <f>สกลนคร!AK105</f>
        <v>2114859.4299999997</v>
      </c>
      <c r="N784" s="101"/>
      <c r="O784" s="101"/>
      <c r="P784" s="101"/>
      <c r="Q784" s="93">
        <f t="shared" si="29"/>
        <v>36229.470000000205</v>
      </c>
      <c r="R784" s="94">
        <f t="shared" si="30"/>
        <v>438.63966150081563</v>
      </c>
    </row>
    <row r="785" spans="1:18" ht="24" customHeight="1" x14ac:dyDescent="0.55000000000000004">
      <c r="A785" s="100">
        <v>17</v>
      </c>
      <c r="B785" s="101" t="s">
        <v>59</v>
      </c>
      <c r="C785" s="101" t="s">
        <v>489</v>
      </c>
      <c r="D785" s="101" t="s">
        <v>122</v>
      </c>
      <c r="E785" s="101" t="s">
        <v>490</v>
      </c>
      <c r="F785" s="101" t="s">
        <v>178</v>
      </c>
      <c r="G785" s="101" t="s">
        <v>1180</v>
      </c>
      <c r="H785" s="102">
        <v>4515</v>
      </c>
      <c r="I785" s="100">
        <v>4</v>
      </c>
      <c r="J785" s="105">
        <f>สกลนคร!F106</f>
        <v>479531.01</v>
      </c>
      <c r="K785" s="104">
        <f>สกลนคร!AI106</f>
        <v>514667.17</v>
      </c>
      <c r="L785" s="105">
        <f>สกลนคร!AJ106</f>
        <v>2081332</v>
      </c>
      <c r="M785" s="105">
        <f>สกลนคร!AK106</f>
        <v>1846428.85</v>
      </c>
      <c r="N785" s="101"/>
      <c r="O785" s="101"/>
      <c r="P785" s="101"/>
      <c r="Q785" s="93">
        <f t="shared" si="29"/>
        <v>234903.14999999991</v>
      </c>
      <c r="R785" s="94">
        <f t="shared" si="30"/>
        <v>460.98161683277965</v>
      </c>
    </row>
    <row r="786" spans="1:18" ht="24" customHeight="1" x14ac:dyDescent="0.55000000000000004">
      <c r="A786" s="100">
        <v>18</v>
      </c>
      <c r="B786" s="101" t="s">
        <v>59</v>
      </c>
      <c r="C786" s="101" t="s">
        <v>489</v>
      </c>
      <c r="D786" s="101" t="s">
        <v>122</v>
      </c>
      <c r="E786" s="101" t="s">
        <v>490</v>
      </c>
      <c r="F786" s="101" t="s">
        <v>178</v>
      </c>
      <c r="G786" s="101" t="s">
        <v>1181</v>
      </c>
      <c r="H786" s="102">
        <v>2847</v>
      </c>
      <c r="I786" s="100">
        <v>2</v>
      </c>
      <c r="J786" s="105">
        <f>สกลนคร!F107</f>
        <v>357884.74</v>
      </c>
      <c r="K786" s="104">
        <f>สกลนคร!AI107</f>
        <v>390821.75</v>
      </c>
      <c r="L786" s="105">
        <f>สกลนคร!AJ107</f>
        <v>1256207.7</v>
      </c>
      <c r="M786" s="105">
        <f>สกลนคร!AK107</f>
        <v>1246285.99</v>
      </c>
      <c r="N786" s="101"/>
      <c r="O786" s="101"/>
      <c r="P786" s="101"/>
      <c r="Q786" s="93">
        <f t="shared" si="29"/>
        <v>9921.7099999999627</v>
      </c>
      <c r="R786" s="94">
        <f t="shared" si="30"/>
        <v>441.23909378292939</v>
      </c>
    </row>
    <row r="787" spans="1:18" ht="24" customHeight="1" x14ac:dyDescent="0.55000000000000004">
      <c r="A787" s="100">
        <v>19</v>
      </c>
      <c r="B787" s="101" t="s">
        <v>59</v>
      </c>
      <c r="C787" s="101" t="s">
        <v>489</v>
      </c>
      <c r="D787" s="101" t="s">
        <v>122</v>
      </c>
      <c r="E787" s="101" t="s">
        <v>490</v>
      </c>
      <c r="F787" s="101" t="s">
        <v>178</v>
      </c>
      <c r="G787" s="101" t="s">
        <v>1182</v>
      </c>
      <c r="H787" s="102">
        <v>3128</v>
      </c>
      <c r="I787" s="100">
        <v>3</v>
      </c>
      <c r="J787" s="105">
        <f>สกลนคร!F108</f>
        <v>417638.66</v>
      </c>
      <c r="K787" s="104">
        <f>สกลนคร!AI108</f>
        <v>458798.74</v>
      </c>
      <c r="L787" s="105">
        <f>สกลนคร!AJ108</f>
        <v>1178946.6000000001</v>
      </c>
      <c r="M787" s="105">
        <f>สกลนคร!AK108</f>
        <v>1065029.04</v>
      </c>
      <c r="N787" s="101"/>
      <c r="O787" s="101"/>
      <c r="P787" s="101"/>
      <c r="Q787" s="93">
        <f t="shared" si="29"/>
        <v>113917.56000000006</v>
      </c>
      <c r="R787" s="94">
        <f t="shared" si="30"/>
        <v>376.90108695652179</v>
      </c>
    </row>
    <row r="788" spans="1:18" s="112" customFormat="1" ht="24" customHeight="1" x14ac:dyDescent="0.55000000000000004">
      <c r="A788" s="106">
        <v>8</v>
      </c>
      <c r="B788" s="107" t="s">
        <v>59</v>
      </c>
      <c r="C788" s="107"/>
      <c r="D788" s="107"/>
      <c r="E788" s="107" t="s">
        <v>75</v>
      </c>
      <c r="F788" s="107"/>
      <c r="G788" s="107" t="s">
        <v>492</v>
      </c>
      <c r="H788" s="113">
        <f>SUM(H770:H787)</f>
        <v>77688</v>
      </c>
      <c r="I788" s="106"/>
      <c r="J788" s="109">
        <f>SUM(J769:J787)</f>
        <v>5866476.3100000015</v>
      </c>
      <c r="K788" s="109">
        <f>SUM(K769:K787)</f>
        <v>6452377.2100000009</v>
      </c>
      <c r="L788" s="109">
        <f>SUM(L769:L787)</f>
        <v>29945747.059999999</v>
      </c>
      <c r="M788" s="109">
        <f>SUM(M769:M787)</f>
        <v>27527125.600000001</v>
      </c>
      <c r="N788" s="107">
        <v>18</v>
      </c>
      <c r="O788" s="107">
        <v>18</v>
      </c>
      <c r="P788" s="107">
        <f>N788-O788</f>
        <v>0</v>
      </c>
      <c r="Q788" s="110">
        <f t="shared" si="29"/>
        <v>2418621.4599999972</v>
      </c>
      <c r="R788" s="111">
        <f>L788/H788</f>
        <v>385.46168082586757</v>
      </c>
    </row>
    <row r="789" spans="1:18" ht="24" customHeight="1" x14ac:dyDescent="0.55000000000000004">
      <c r="A789" s="100">
        <v>1</v>
      </c>
      <c r="B789" s="101" t="s">
        <v>59</v>
      </c>
      <c r="C789" s="101" t="s">
        <v>493</v>
      </c>
      <c r="D789" s="101" t="s">
        <v>127</v>
      </c>
      <c r="E789" s="101" t="s">
        <v>494</v>
      </c>
      <c r="F789" s="101" t="s">
        <v>208</v>
      </c>
      <c r="G789" s="101" t="s">
        <v>495</v>
      </c>
      <c r="H789" s="102"/>
      <c r="I789" s="100"/>
      <c r="J789" s="103"/>
      <c r="K789" s="104"/>
      <c r="L789" s="105"/>
      <c r="M789" s="105"/>
      <c r="N789" s="101"/>
      <c r="O789" s="101"/>
      <c r="P789" s="101"/>
    </row>
    <row r="790" spans="1:18" ht="24" customHeight="1" x14ac:dyDescent="0.55000000000000004">
      <c r="A790" s="100">
        <v>2</v>
      </c>
      <c r="B790" s="101" t="s">
        <v>59</v>
      </c>
      <c r="C790" s="101" t="s">
        <v>493</v>
      </c>
      <c r="D790" s="101" t="s">
        <v>127</v>
      </c>
      <c r="E790" s="101" t="s">
        <v>494</v>
      </c>
      <c r="F790" s="101" t="s">
        <v>178</v>
      </c>
      <c r="G790" s="101" t="s">
        <v>1183</v>
      </c>
      <c r="H790" s="102">
        <v>2701</v>
      </c>
      <c r="I790" s="100">
        <v>2</v>
      </c>
      <c r="J790" s="105">
        <f>สกลนคร!F109</f>
        <v>289824.40000000002</v>
      </c>
      <c r="K790" s="104">
        <f>สกลนคร!AI109</f>
        <v>328783.15000000002</v>
      </c>
      <c r="L790" s="105">
        <f>สกลนคร!AJ109</f>
        <v>1011002.25</v>
      </c>
      <c r="M790" s="105">
        <f>สกลนคร!AK109</f>
        <v>931663.94</v>
      </c>
      <c r="N790" s="101"/>
      <c r="O790" s="101"/>
      <c r="P790" s="101"/>
      <c r="Q790" s="93">
        <f t="shared" si="29"/>
        <v>79338.310000000056</v>
      </c>
      <c r="R790" s="94">
        <f t="shared" si="30"/>
        <v>374.3066456867827</v>
      </c>
    </row>
    <row r="791" spans="1:18" ht="24" customHeight="1" x14ac:dyDescent="0.55000000000000004">
      <c r="A791" s="100">
        <v>3</v>
      </c>
      <c r="B791" s="101" t="s">
        <v>59</v>
      </c>
      <c r="C791" s="101" t="s">
        <v>493</v>
      </c>
      <c r="D791" s="101" t="s">
        <v>127</v>
      </c>
      <c r="E791" s="101" t="s">
        <v>494</v>
      </c>
      <c r="F791" s="101" t="s">
        <v>178</v>
      </c>
      <c r="G791" s="101" t="s">
        <v>1184</v>
      </c>
      <c r="H791" s="102">
        <v>3810</v>
      </c>
      <c r="I791" s="100">
        <v>3</v>
      </c>
      <c r="J791" s="105">
        <f>สกลนคร!F110</f>
        <v>393646.27</v>
      </c>
      <c r="K791" s="104">
        <f>สกลนคร!AI110</f>
        <v>428014.35000000003</v>
      </c>
      <c r="L791" s="105">
        <f>สกลนคร!AJ110</f>
        <v>1560866.1400000001</v>
      </c>
      <c r="M791" s="105">
        <f>สกลนคร!AK110</f>
        <v>1400503.6</v>
      </c>
      <c r="N791" s="101"/>
      <c r="O791" s="101"/>
      <c r="P791" s="101"/>
      <c r="Q791" s="93">
        <f t="shared" si="29"/>
        <v>160362.54000000004</v>
      </c>
      <c r="R791" s="94">
        <f t="shared" si="30"/>
        <v>409.67615223097118</v>
      </c>
    </row>
    <row r="792" spans="1:18" ht="24" customHeight="1" x14ac:dyDescent="0.55000000000000004">
      <c r="A792" s="100">
        <v>4</v>
      </c>
      <c r="B792" s="101" t="s">
        <v>59</v>
      </c>
      <c r="C792" s="101" t="s">
        <v>493</v>
      </c>
      <c r="D792" s="101" t="s">
        <v>127</v>
      </c>
      <c r="E792" s="101" t="s">
        <v>494</v>
      </c>
      <c r="F792" s="101" t="s">
        <v>178</v>
      </c>
      <c r="G792" s="101" t="s">
        <v>1185</v>
      </c>
      <c r="H792" s="102">
        <v>4374</v>
      </c>
      <c r="I792" s="100">
        <v>3</v>
      </c>
      <c r="J792" s="105">
        <f>สกลนคร!F111</f>
        <v>387395.81</v>
      </c>
      <c r="K792" s="104">
        <f>สกลนคร!AI111</f>
        <v>419131.37</v>
      </c>
      <c r="L792" s="105">
        <f>สกลนคร!AJ111</f>
        <v>1528050.31</v>
      </c>
      <c r="M792" s="105">
        <f>สกลนคร!AK111</f>
        <v>1390437.1800000002</v>
      </c>
      <c r="N792" s="101"/>
      <c r="O792" s="101"/>
      <c r="P792" s="101"/>
      <c r="Q792" s="93">
        <f t="shared" si="29"/>
        <v>137613.12999999989</v>
      </c>
      <c r="R792" s="94">
        <f t="shared" si="30"/>
        <v>349.34849336991311</v>
      </c>
    </row>
    <row r="793" spans="1:18" ht="24" customHeight="1" x14ac:dyDescent="0.55000000000000004">
      <c r="A793" s="100">
        <v>5</v>
      </c>
      <c r="B793" s="101" t="s">
        <v>59</v>
      </c>
      <c r="C793" s="101" t="s">
        <v>493</v>
      </c>
      <c r="D793" s="101" t="s">
        <v>127</v>
      </c>
      <c r="E793" s="101" t="s">
        <v>494</v>
      </c>
      <c r="F793" s="101" t="s">
        <v>178</v>
      </c>
      <c r="G793" s="101" t="s">
        <v>1186</v>
      </c>
      <c r="H793" s="102">
        <v>2034</v>
      </c>
      <c r="I793" s="100">
        <v>2</v>
      </c>
      <c r="J793" s="105">
        <f>สกลนคร!F112</f>
        <v>68156.67</v>
      </c>
      <c r="K793" s="104">
        <f>สกลนคร!AI112</f>
        <v>92369.73</v>
      </c>
      <c r="L793" s="105">
        <f>สกลนคร!AJ112</f>
        <v>1344071.9</v>
      </c>
      <c r="M793" s="105">
        <f>สกลนคร!AK112</f>
        <v>1318788.56</v>
      </c>
      <c r="N793" s="101"/>
      <c r="O793" s="101"/>
      <c r="P793" s="101"/>
      <c r="Q793" s="93">
        <f t="shared" si="29"/>
        <v>25283.339999999851</v>
      </c>
      <c r="R793" s="94">
        <f t="shared" si="30"/>
        <v>660.80231071779735</v>
      </c>
    </row>
    <row r="794" spans="1:18" ht="24" customHeight="1" x14ac:dyDescent="0.55000000000000004">
      <c r="A794" s="100">
        <v>6</v>
      </c>
      <c r="B794" s="101" t="s">
        <v>59</v>
      </c>
      <c r="C794" s="101" t="s">
        <v>493</v>
      </c>
      <c r="D794" s="101" t="s">
        <v>127</v>
      </c>
      <c r="E794" s="101" t="s">
        <v>494</v>
      </c>
      <c r="F794" s="101" t="s">
        <v>178</v>
      </c>
      <c r="G794" s="101" t="s">
        <v>1187</v>
      </c>
      <c r="H794" s="102">
        <v>4151</v>
      </c>
      <c r="I794" s="100">
        <v>3</v>
      </c>
      <c r="J794" s="105">
        <f>สกลนคร!F113</f>
        <v>269907.64</v>
      </c>
      <c r="K794" s="104">
        <f>สกลนคร!AI113</f>
        <v>283759.39</v>
      </c>
      <c r="L794" s="105">
        <f>สกลนคร!AJ113</f>
        <v>1734756.1099999999</v>
      </c>
      <c r="M794" s="105">
        <f>สกลนคร!AK113</f>
        <v>1473578</v>
      </c>
      <c r="N794" s="101"/>
      <c r="O794" s="101"/>
      <c r="P794" s="101"/>
      <c r="Q794" s="93">
        <f t="shared" si="29"/>
        <v>261178.10999999987</v>
      </c>
      <c r="R794" s="94">
        <f t="shared" si="30"/>
        <v>417.91281859792815</v>
      </c>
    </row>
    <row r="795" spans="1:18" ht="24" customHeight="1" x14ac:dyDescent="0.55000000000000004">
      <c r="A795" s="100">
        <v>7</v>
      </c>
      <c r="B795" s="101" t="s">
        <v>59</v>
      </c>
      <c r="C795" s="101" t="s">
        <v>493</v>
      </c>
      <c r="D795" s="101" t="s">
        <v>127</v>
      </c>
      <c r="E795" s="101" t="s">
        <v>494</v>
      </c>
      <c r="F795" s="101" t="s">
        <v>178</v>
      </c>
      <c r="G795" s="101" t="s">
        <v>1188</v>
      </c>
      <c r="H795" s="102">
        <v>2924</v>
      </c>
      <c r="I795" s="100">
        <v>2</v>
      </c>
      <c r="J795" s="105">
        <f>สกลนคร!F114</f>
        <v>631148.76</v>
      </c>
      <c r="K795" s="104">
        <f>สกลนคร!AI114</f>
        <v>646241.53</v>
      </c>
      <c r="L795" s="105">
        <f>สกลนคร!AJ114</f>
        <v>1576726.1800000002</v>
      </c>
      <c r="M795" s="105">
        <f>สกลนคร!AK114</f>
        <v>1147267.54</v>
      </c>
      <c r="N795" s="101"/>
      <c r="O795" s="101"/>
      <c r="P795" s="101"/>
      <c r="Q795" s="93">
        <f t="shared" si="29"/>
        <v>429458.64000000013</v>
      </c>
      <c r="R795" s="94">
        <f t="shared" si="30"/>
        <v>539.23603967168265</v>
      </c>
    </row>
    <row r="796" spans="1:18" s="112" customFormat="1" ht="24" customHeight="1" x14ac:dyDescent="0.55000000000000004">
      <c r="A796" s="106">
        <v>9</v>
      </c>
      <c r="B796" s="107" t="s">
        <v>59</v>
      </c>
      <c r="C796" s="107"/>
      <c r="D796" s="107"/>
      <c r="E796" s="107" t="s">
        <v>75</v>
      </c>
      <c r="F796" s="107"/>
      <c r="G796" s="107" t="s">
        <v>496</v>
      </c>
      <c r="H796" s="113">
        <f>SUM(H790:H795)</f>
        <v>19994</v>
      </c>
      <c r="I796" s="106"/>
      <c r="J796" s="109">
        <f>SUM(J789:J795)</f>
        <v>2040079.55</v>
      </c>
      <c r="K796" s="109">
        <f>SUM(K789:K795)</f>
        <v>2198299.5200000005</v>
      </c>
      <c r="L796" s="109">
        <f>SUM(L789:L795)</f>
        <v>8755472.8899999987</v>
      </c>
      <c r="M796" s="109">
        <f>SUM(M789:M795)</f>
        <v>7662238.8200000003</v>
      </c>
      <c r="N796" s="107">
        <v>6</v>
      </c>
      <c r="O796" s="107">
        <v>6</v>
      </c>
      <c r="P796" s="107">
        <f>N796-O796</f>
        <v>0</v>
      </c>
      <c r="Q796" s="110">
        <f t="shared" si="29"/>
        <v>1093234.0699999984</v>
      </c>
      <c r="R796" s="111">
        <f>L796/H796</f>
        <v>437.90501600480138</v>
      </c>
    </row>
    <row r="797" spans="1:18" ht="24" customHeight="1" x14ac:dyDescent="0.55000000000000004">
      <c r="A797" s="100">
        <v>1</v>
      </c>
      <c r="B797" s="101" t="s">
        <v>59</v>
      </c>
      <c r="C797" s="101" t="s">
        <v>497</v>
      </c>
      <c r="D797" s="101" t="s">
        <v>132</v>
      </c>
      <c r="E797" s="101" t="s">
        <v>498</v>
      </c>
      <c r="F797" s="101" t="s">
        <v>208</v>
      </c>
      <c r="G797" s="101" t="s">
        <v>499</v>
      </c>
      <c r="H797" s="102"/>
      <c r="I797" s="100"/>
      <c r="J797" s="103"/>
      <c r="K797" s="104"/>
      <c r="L797" s="105"/>
      <c r="M797" s="105"/>
      <c r="N797" s="101"/>
      <c r="O797" s="101"/>
      <c r="P797" s="101"/>
    </row>
    <row r="798" spans="1:18" ht="24" customHeight="1" x14ac:dyDescent="0.55000000000000004">
      <c r="A798" s="100">
        <v>2</v>
      </c>
      <c r="B798" s="101" t="s">
        <v>59</v>
      </c>
      <c r="C798" s="101" t="s">
        <v>497</v>
      </c>
      <c r="D798" s="101" t="s">
        <v>132</v>
      </c>
      <c r="E798" s="101" t="s">
        <v>498</v>
      </c>
      <c r="F798" s="101" t="s">
        <v>178</v>
      </c>
      <c r="G798" s="101" t="s">
        <v>1189</v>
      </c>
      <c r="H798" s="102">
        <v>4406</v>
      </c>
      <c r="I798" s="100">
        <v>3</v>
      </c>
      <c r="J798" s="105">
        <f>สกลนคร!F115</f>
        <v>659736.05000000005</v>
      </c>
      <c r="K798" s="104">
        <f>สกลนคร!AI115</f>
        <v>694302.11</v>
      </c>
      <c r="L798" s="105">
        <f>สกลนคร!AJ115</f>
        <v>1697094.2</v>
      </c>
      <c r="M798" s="105">
        <f>สกลนคร!AK115</f>
        <v>1614243.3399999999</v>
      </c>
      <c r="N798" s="101"/>
      <c r="O798" s="101"/>
      <c r="P798" s="101"/>
      <c r="Q798" s="93">
        <f t="shared" si="29"/>
        <v>82850.860000000102</v>
      </c>
      <c r="R798" s="94">
        <f t="shared" si="30"/>
        <v>385.17798456650024</v>
      </c>
    </row>
    <row r="799" spans="1:18" ht="24" customHeight="1" x14ac:dyDescent="0.55000000000000004">
      <c r="A799" s="100">
        <v>3</v>
      </c>
      <c r="B799" s="101" t="s">
        <v>59</v>
      </c>
      <c r="C799" s="101" t="s">
        <v>497</v>
      </c>
      <c r="D799" s="101" t="s">
        <v>132</v>
      </c>
      <c r="E799" s="101" t="s">
        <v>498</v>
      </c>
      <c r="F799" s="101" t="s">
        <v>178</v>
      </c>
      <c r="G799" s="101" t="s">
        <v>1190</v>
      </c>
      <c r="H799" s="102">
        <v>5269</v>
      </c>
      <c r="I799" s="100">
        <v>4</v>
      </c>
      <c r="J799" s="105">
        <f>สกลนคร!F116</f>
        <v>729029.71</v>
      </c>
      <c r="K799" s="104">
        <f>สกลนคร!AI116</f>
        <v>836652.1</v>
      </c>
      <c r="L799" s="105">
        <f>สกลนคร!AJ116</f>
        <v>1577914.8</v>
      </c>
      <c r="M799" s="105">
        <f>สกลนคร!AK116</f>
        <v>1220439.72</v>
      </c>
      <c r="N799" s="101"/>
      <c r="O799" s="101"/>
      <c r="P799" s="101"/>
      <c r="Q799" s="93">
        <f t="shared" si="29"/>
        <v>357475.08000000007</v>
      </c>
      <c r="R799" s="94">
        <f t="shared" si="30"/>
        <v>299.47139874739042</v>
      </c>
    </row>
    <row r="800" spans="1:18" ht="24" customHeight="1" x14ac:dyDescent="0.55000000000000004">
      <c r="A800" s="100">
        <v>4</v>
      </c>
      <c r="B800" s="101" t="s">
        <v>59</v>
      </c>
      <c r="C800" s="101" t="s">
        <v>497</v>
      </c>
      <c r="D800" s="101" t="s">
        <v>132</v>
      </c>
      <c r="E800" s="101" t="s">
        <v>498</v>
      </c>
      <c r="F800" s="101" t="s">
        <v>178</v>
      </c>
      <c r="G800" s="101" t="s">
        <v>1191</v>
      </c>
      <c r="H800" s="102">
        <v>5210</v>
      </c>
      <c r="I800" s="100">
        <v>4</v>
      </c>
      <c r="J800" s="105">
        <f>สกลนคร!F117</f>
        <v>784734.86</v>
      </c>
      <c r="K800" s="104">
        <f>สกลนคร!AI117</f>
        <v>812469.17</v>
      </c>
      <c r="L800" s="105">
        <f>สกลนคร!AJ117</f>
        <v>1688727.63</v>
      </c>
      <c r="M800" s="105">
        <f>สกลนคร!AK117</f>
        <v>1683283.15</v>
      </c>
      <c r="N800" s="101"/>
      <c r="O800" s="101"/>
      <c r="P800" s="101"/>
      <c r="Q800" s="93">
        <f t="shared" si="29"/>
        <v>5444.4799999999814</v>
      </c>
      <c r="R800" s="94">
        <f t="shared" si="30"/>
        <v>324.13198272552779</v>
      </c>
    </row>
    <row r="801" spans="1:18" ht="24" customHeight="1" x14ac:dyDescent="0.55000000000000004">
      <c r="A801" s="100">
        <v>5</v>
      </c>
      <c r="B801" s="101" t="s">
        <v>59</v>
      </c>
      <c r="C801" s="101" t="s">
        <v>497</v>
      </c>
      <c r="D801" s="101" t="s">
        <v>132</v>
      </c>
      <c r="E801" s="101" t="s">
        <v>498</v>
      </c>
      <c r="F801" s="101" t="s">
        <v>178</v>
      </c>
      <c r="G801" s="101" t="s">
        <v>1192</v>
      </c>
      <c r="H801" s="102">
        <v>3196</v>
      </c>
      <c r="I801" s="100">
        <v>3</v>
      </c>
      <c r="J801" s="105">
        <f>สกลนคร!F118</f>
        <v>615031.12</v>
      </c>
      <c r="K801" s="104">
        <f>สกลนคร!AI118</f>
        <v>686967.80999999994</v>
      </c>
      <c r="L801" s="105">
        <f>สกลนคร!AJ118</f>
        <v>1119936.6299999999</v>
      </c>
      <c r="M801" s="105">
        <f>สกลนคร!AK118</f>
        <v>1051083.21</v>
      </c>
      <c r="N801" s="101"/>
      <c r="O801" s="101"/>
      <c r="P801" s="101"/>
      <c r="Q801" s="93">
        <f t="shared" si="29"/>
        <v>68853.419999999925</v>
      </c>
      <c r="R801" s="94">
        <f t="shared" si="30"/>
        <v>350.41821964956193</v>
      </c>
    </row>
    <row r="802" spans="1:18" ht="24" customHeight="1" x14ac:dyDescent="0.55000000000000004">
      <c r="A802" s="100">
        <v>6</v>
      </c>
      <c r="B802" s="101" t="s">
        <v>59</v>
      </c>
      <c r="C802" s="101" t="s">
        <v>497</v>
      </c>
      <c r="D802" s="101" t="s">
        <v>132</v>
      </c>
      <c r="E802" s="101" t="s">
        <v>498</v>
      </c>
      <c r="F802" s="101" t="s">
        <v>178</v>
      </c>
      <c r="G802" s="101" t="s">
        <v>1193</v>
      </c>
      <c r="H802" s="102">
        <v>5548</v>
      </c>
      <c r="I802" s="100">
        <v>4</v>
      </c>
      <c r="J802" s="105">
        <f>สกลนคร!F119</f>
        <v>876759</v>
      </c>
      <c r="K802" s="104">
        <f>สกลนคร!AI119</f>
        <v>888132.01</v>
      </c>
      <c r="L802" s="105">
        <f>สกลนคร!AJ119</f>
        <v>1587563.25</v>
      </c>
      <c r="M802" s="105">
        <f>สกลนคร!AK119</f>
        <v>1492192.57</v>
      </c>
      <c r="N802" s="101"/>
      <c r="O802" s="101"/>
      <c r="P802" s="101"/>
      <c r="Q802" s="93">
        <f t="shared" si="29"/>
        <v>95370.679999999935</v>
      </c>
      <c r="R802" s="94">
        <f t="shared" si="30"/>
        <v>286.15054974765684</v>
      </c>
    </row>
    <row r="803" spans="1:18" ht="24" customHeight="1" x14ac:dyDescent="0.55000000000000004">
      <c r="A803" s="100">
        <v>7</v>
      </c>
      <c r="B803" s="101" t="s">
        <v>59</v>
      </c>
      <c r="C803" s="101" t="s">
        <v>497</v>
      </c>
      <c r="D803" s="101" t="s">
        <v>132</v>
      </c>
      <c r="E803" s="101" t="s">
        <v>498</v>
      </c>
      <c r="F803" s="101" t="s">
        <v>178</v>
      </c>
      <c r="G803" s="101" t="s">
        <v>1194</v>
      </c>
      <c r="H803" s="102">
        <v>4195</v>
      </c>
      <c r="I803" s="100">
        <v>3</v>
      </c>
      <c r="J803" s="105">
        <f>สกลนคร!F120</f>
        <v>845755.58</v>
      </c>
      <c r="K803" s="104">
        <f>สกลนคร!AI120</f>
        <v>863986.64</v>
      </c>
      <c r="L803" s="105">
        <f>สกลนคร!AJ120</f>
        <v>1407961.04</v>
      </c>
      <c r="M803" s="105">
        <f>สกลนคร!AK120</f>
        <v>1433589.8</v>
      </c>
      <c r="N803" s="101"/>
      <c r="O803" s="101"/>
      <c r="P803" s="101"/>
      <c r="Q803" s="93">
        <f t="shared" si="29"/>
        <v>-25628.760000000009</v>
      </c>
      <c r="R803" s="94">
        <f t="shared" si="30"/>
        <v>335.6283766388558</v>
      </c>
    </row>
    <row r="804" spans="1:18" ht="24" customHeight="1" x14ac:dyDescent="0.55000000000000004">
      <c r="A804" s="100">
        <v>8</v>
      </c>
      <c r="B804" s="101" t="s">
        <v>59</v>
      </c>
      <c r="C804" s="101" t="s">
        <v>497</v>
      </c>
      <c r="D804" s="101" t="s">
        <v>132</v>
      </c>
      <c r="E804" s="101" t="s">
        <v>498</v>
      </c>
      <c r="F804" s="101" t="s">
        <v>178</v>
      </c>
      <c r="G804" s="101" t="s">
        <v>1195</v>
      </c>
      <c r="H804" s="102">
        <v>6960</v>
      </c>
      <c r="I804" s="100">
        <v>5</v>
      </c>
      <c r="J804" s="105">
        <f>สกลนคร!F121</f>
        <v>1109821.33</v>
      </c>
      <c r="K804" s="104">
        <f>สกลนคร!AI121</f>
        <v>1152776.6800000002</v>
      </c>
      <c r="L804" s="105">
        <f>สกลนคร!AJ121</f>
        <v>2248020.13</v>
      </c>
      <c r="M804" s="105">
        <f>สกลนคร!AK121</f>
        <v>1808776.3</v>
      </c>
      <c r="N804" s="101"/>
      <c r="O804" s="101"/>
      <c r="P804" s="101"/>
      <c r="Q804" s="93">
        <f t="shared" si="29"/>
        <v>439243.82999999984</v>
      </c>
      <c r="R804" s="94">
        <f t="shared" si="30"/>
        <v>322.99139798850575</v>
      </c>
    </row>
    <row r="805" spans="1:18" ht="24" customHeight="1" x14ac:dyDescent="0.55000000000000004">
      <c r="A805" s="100">
        <v>9</v>
      </c>
      <c r="B805" s="101" t="s">
        <v>59</v>
      </c>
      <c r="C805" s="101" t="s">
        <v>497</v>
      </c>
      <c r="D805" s="101" t="s">
        <v>132</v>
      </c>
      <c r="E805" s="101" t="s">
        <v>498</v>
      </c>
      <c r="F805" s="101" t="s">
        <v>178</v>
      </c>
      <c r="G805" s="101" t="s">
        <v>1196</v>
      </c>
      <c r="H805" s="102">
        <v>4243</v>
      </c>
      <c r="I805" s="100">
        <v>3</v>
      </c>
      <c r="J805" s="105">
        <f>สกลนคร!F122</f>
        <v>827293.06</v>
      </c>
      <c r="K805" s="104">
        <f>สกลนคร!AI122</f>
        <v>853687.39</v>
      </c>
      <c r="L805" s="105">
        <f>สกลนคร!AJ122</f>
        <v>1622666.25</v>
      </c>
      <c r="M805" s="105">
        <f>สกลนคร!AK122</f>
        <v>1405944.4400000002</v>
      </c>
      <c r="N805" s="101"/>
      <c r="O805" s="101"/>
      <c r="P805" s="101"/>
      <c r="Q805" s="93">
        <f t="shared" si="29"/>
        <v>216721.80999999982</v>
      </c>
      <c r="R805" s="94">
        <f t="shared" si="30"/>
        <v>382.4337143530521</v>
      </c>
    </row>
    <row r="806" spans="1:18" ht="24" customHeight="1" x14ac:dyDescent="0.55000000000000004">
      <c r="A806" s="100">
        <v>10</v>
      </c>
      <c r="B806" s="101" t="s">
        <v>59</v>
      </c>
      <c r="C806" s="101" t="s">
        <v>497</v>
      </c>
      <c r="D806" s="101" t="s">
        <v>132</v>
      </c>
      <c r="E806" s="101" t="s">
        <v>498</v>
      </c>
      <c r="F806" s="101" t="s">
        <v>178</v>
      </c>
      <c r="G806" s="101" t="s">
        <v>1197</v>
      </c>
      <c r="H806" s="102">
        <v>2996</v>
      </c>
      <c r="I806" s="100">
        <v>2</v>
      </c>
      <c r="J806" s="105">
        <f>สกลนคร!F123</f>
        <v>728242.98</v>
      </c>
      <c r="K806" s="104">
        <f>สกลนคร!AI123</f>
        <v>758423.9</v>
      </c>
      <c r="L806" s="105">
        <f>สกลนคร!AJ123</f>
        <v>1241353.8900000001</v>
      </c>
      <c r="M806" s="105">
        <f>สกลนคร!AK123</f>
        <v>1027767.53</v>
      </c>
      <c r="N806" s="101"/>
      <c r="O806" s="101"/>
      <c r="P806" s="101"/>
      <c r="Q806" s="93">
        <f t="shared" si="29"/>
        <v>213586.3600000001</v>
      </c>
      <c r="R806" s="94">
        <f t="shared" si="30"/>
        <v>414.33707943925236</v>
      </c>
    </row>
    <row r="807" spans="1:18" ht="24" customHeight="1" x14ac:dyDescent="0.55000000000000004">
      <c r="A807" s="100">
        <v>11</v>
      </c>
      <c r="B807" s="101" t="s">
        <v>59</v>
      </c>
      <c r="C807" s="101" t="s">
        <v>497</v>
      </c>
      <c r="D807" s="101" t="s">
        <v>132</v>
      </c>
      <c r="E807" s="101" t="s">
        <v>498</v>
      </c>
      <c r="F807" s="101" t="s">
        <v>178</v>
      </c>
      <c r="G807" s="101" t="s">
        <v>1198</v>
      </c>
      <c r="H807" s="102">
        <v>3425</v>
      </c>
      <c r="I807" s="100">
        <v>3</v>
      </c>
      <c r="J807" s="105">
        <f>สกลนคร!F124</f>
        <v>751451.8</v>
      </c>
      <c r="K807" s="104">
        <f>สกลนคร!AI124</f>
        <v>782570.12</v>
      </c>
      <c r="L807" s="105">
        <f>สกลนคร!AJ124</f>
        <v>1352325.9100000001</v>
      </c>
      <c r="M807" s="105">
        <f>สกลนคร!AK124</f>
        <v>1316453.6800000002</v>
      </c>
      <c r="N807" s="101"/>
      <c r="O807" s="101"/>
      <c r="P807" s="101"/>
      <c r="Q807" s="93">
        <f t="shared" si="29"/>
        <v>35872.229999999981</v>
      </c>
      <c r="R807" s="94">
        <f t="shared" si="30"/>
        <v>394.83968175182486</v>
      </c>
    </row>
    <row r="808" spans="1:18" s="112" customFormat="1" ht="24" customHeight="1" x14ac:dyDescent="0.55000000000000004">
      <c r="A808" s="106">
        <v>10</v>
      </c>
      <c r="B808" s="107" t="s">
        <v>59</v>
      </c>
      <c r="C808" s="107"/>
      <c r="D808" s="107"/>
      <c r="E808" s="107" t="s">
        <v>75</v>
      </c>
      <c r="F808" s="107"/>
      <c r="G808" s="107" t="s">
        <v>500</v>
      </c>
      <c r="H808" s="113">
        <f>SUM(H797:H807)</f>
        <v>45448</v>
      </c>
      <c r="I808" s="106"/>
      <c r="J808" s="109">
        <f>SUM(J797:J807)</f>
        <v>7927855.4900000012</v>
      </c>
      <c r="K808" s="109">
        <f>SUM(K797:K807)</f>
        <v>8329967.9299999997</v>
      </c>
      <c r="L808" s="109">
        <f>SUM(L797:L807)</f>
        <v>15543563.73</v>
      </c>
      <c r="M808" s="109">
        <f>SUM(M797:M807)</f>
        <v>14053773.739999998</v>
      </c>
      <c r="N808" s="107">
        <v>10</v>
      </c>
      <c r="O808" s="107">
        <v>10</v>
      </c>
      <c r="P808" s="107">
        <f>N808-O808</f>
        <v>0</v>
      </c>
      <c r="Q808" s="110">
        <f t="shared" si="29"/>
        <v>1489789.9900000021</v>
      </c>
      <c r="R808" s="111">
        <f>L808/H808</f>
        <v>342.00765116176728</v>
      </c>
    </row>
    <row r="809" spans="1:18" ht="24" customHeight="1" x14ac:dyDescent="0.55000000000000004">
      <c r="A809" s="100">
        <v>1</v>
      </c>
      <c r="B809" s="101" t="s">
        <v>59</v>
      </c>
      <c r="C809" s="101" t="s">
        <v>501</v>
      </c>
      <c r="D809" s="101" t="s">
        <v>136</v>
      </c>
      <c r="E809" s="101" t="s">
        <v>502</v>
      </c>
      <c r="F809" s="101" t="s">
        <v>208</v>
      </c>
      <c r="G809" s="101" t="s">
        <v>503</v>
      </c>
      <c r="H809" s="102"/>
      <c r="I809" s="100"/>
      <c r="J809" s="103"/>
      <c r="K809" s="104"/>
      <c r="L809" s="105"/>
      <c r="M809" s="105"/>
      <c r="N809" s="101"/>
      <c r="O809" s="101"/>
      <c r="P809" s="101"/>
    </row>
    <row r="810" spans="1:18" ht="24" customHeight="1" x14ac:dyDescent="0.55000000000000004">
      <c r="A810" s="100">
        <v>2</v>
      </c>
      <c r="B810" s="101" t="s">
        <v>59</v>
      </c>
      <c r="C810" s="101" t="s">
        <v>501</v>
      </c>
      <c r="D810" s="101" t="s">
        <v>136</v>
      </c>
      <c r="E810" s="101" t="s">
        <v>502</v>
      </c>
      <c r="F810" s="101" t="s">
        <v>178</v>
      </c>
      <c r="G810" s="101" t="s">
        <v>1199</v>
      </c>
      <c r="H810" s="102">
        <v>2268</v>
      </c>
      <c r="I810" s="100">
        <v>2</v>
      </c>
      <c r="J810" s="105">
        <f>สกลนคร!F125</f>
        <v>565913.66</v>
      </c>
      <c r="K810" s="104">
        <f>สกลนคร!AI125</f>
        <v>596073.89</v>
      </c>
      <c r="L810" s="105">
        <f>สกลนคร!AJ125</f>
        <v>1493736.98</v>
      </c>
      <c r="M810" s="105">
        <f>สกลนคร!AK125</f>
        <v>1219494.0499999998</v>
      </c>
      <c r="N810" s="101"/>
      <c r="O810" s="101"/>
      <c r="P810" s="101"/>
      <c r="Q810" s="93">
        <f t="shared" si="29"/>
        <v>274242.93000000017</v>
      </c>
      <c r="R810" s="94">
        <f t="shared" si="30"/>
        <v>658.61418871252204</v>
      </c>
    </row>
    <row r="811" spans="1:18" ht="24" customHeight="1" x14ac:dyDescent="0.55000000000000004">
      <c r="A811" s="100">
        <v>3</v>
      </c>
      <c r="B811" s="101" t="s">
        <v>59</v>
      </c>
      <c r="C811" s="101" t="s">
        <v>501</v>
      </c>
      <c r="D811" s="101" t="s">
        <v>136</v>
      </c>
      <c r="E811" s="101" t="s">
        <v>502</v>
      </c>
      <c r="F811" s="101" t="s">
        <v>178</v>
      </c>
      <c r="G811" s="101" t="s">
        <v>1200</v>
      </c>
      <c r="H811" s="102">
        <v>6925</v>
      </c>
      <c r="I811" s="100">
        <v>5</v>
      </c>
      <c r="J811" s="105">
        <f>สกลนคร!F126</f>
        <v>502760.96000000002</v>
      </c>
      <c r="K811" s="104">
        <f>สกลนคร!AI126</f>
        <v>646003.37</v>
      </c>
      <c r="L811" s="105">
        <f>สกลนคร!AJ126</f>
        <v>2695206.73</v>
      </c>
      <c r="M811" s="105">
        <f>สกลนคร!AK126</f>
        <v>2238953.35</v>
      </c>
      <c r="N811" s="101"/>
      <c r="O811" s="101"/>
      <c r="P811" s="101"/>
      <c r="Q811" s="93">
        <f t="shared" si="29"/>
        <v>456253.37999999989</v>
      </c>
      <c r="R811" s="94">
        <f t="shared" si="30"/>
        <v>389.19952779783392</v>
      </c>
    </row>
    <row r="812" spans="1:18" ht="24" customHeight="1" x14ac:dyDescent="0.55000000000000004">
      <c r="A812" s="100">
        <v>4</v>
      </c>
      <c r="B812" s="101" t="s">
        <v>59</v>
      </c>
      <c r="C812" s="101" t="s">
        <v>501</v>
      </c>
      <c r="D812" s="101" t="s">
        <v>136</v>
      </c>
      <c r="E812" s="101" t="s">
        <v>502</v>
      </c>
      <c r="F812" s="101" t="s">
        <v>178</v>
      </c>
      <c r="G812" s="101" t="s">
        <v>1201</v>
      </c>
      <c r="H812" s="102">
        <v>2220</v>
      </c>
      <c r="I812" s="100">
        <v>2</v>
      </c>
      <c r="J812" s="105">
        <f>สกลนคร!F127</f>
        <v>520970.73</v>
      </c>
      <c r="K812" s="104">
        <f>สกลนคร!AI127</f>
        <v>534675.16999999993</v>
      </c>
      <c r="L812" s="105">
        <f>สกลนคร!AJ127</f>
        <v>1330617.8999999999</v>
      </c>
      <c r="M812" s="105">
        <f>สกลนคร!AK127</f>
        <v>995311.19</v>
      </c>
      <c r="N812" s="101"/>
      <c r="O812" s="101"/>
      <c r="P812" s="101"/>
      <c r="Q812" s="93">
        <f t="shared" si="29"/>
        <v>335306.70999999996</v>
      </c>
      <c r="R812" s="94">
        <f t="shared" si="30"/>
        <v>599.37743243243244</v>
      </c>
    </row>
    <row r="813" spans="1:18" ht="24" customHeight="1" x14ac:dyDescent="0.55000000000000004">
      <c r="A813" s="100">
        <v>5</v>
      </c>
      <c r="B813" s="101" t="s">
        <v>59</v>
      </c>
      <c r="C813" s="101" t="s">
        <v>501</v>
      </c>
      <c r="D813" s="101" t="s">
        <v>136</v>
      </c>
      <c r="E813" s="101" t="s">
        <v>502</v>
      </c>
      <c r="F813" s="101" t="s">
        <v>178</v>
      </c>
      <c r="G813" s="101" t="s">
        <v>1202</v>
      </c>
      <c r="H813" s="102">
        <v>4522</v>
      </c>
      <c r="I813" s="100">
        <v>4</v>
      </c>
      <c r="J813" s="105">
        <f>สกลนคร!F128</f>
        <v>880201.85</v>
      </c>
      <c r="K813" s="104">
        <f>สกลนคร!AI128</f>
        <v>1077240.01</v>
      </c>
      <c r="L813" s="105">
        <f>สกลนคร!AJ128</f>
        <v>1937156.19</v>
      </c>
      <c r="M813" s="105">
        <f>สกลนคร!AK128</f>
        <v>1546037.75</v>
      </c>
      <c r="N813" s="101"/>
      <c r="O813" s="101"/>
      <c r="P813" s="101"/>
      <c r="Q813" s="93">
        <f t="shared" si="29"/>
        <v>391118.43999999994</v>
      </c>
      <c r="R813" s="94">
        <f t="shared" si="30"/>
        <v>428.38482750995132</v>
      </c>
    </row>
    <row r="814" spans="1:18" ht="24" customHeight="1" x14ac:dyDescent="0.55000000000000004">
      <c r="A814" s="100">
        <v>6</v>
      </c>
      <c r="B814" s="101" t="s">
        <v>59</v>
      </c>
      <c r="C814" s="101" t="s">
        <v>501</v>
      </c>
      <c r="D814" s="101" t="s">
        <v>136</v>
      </c>
      <c r="E814" s="101" t="s">
        <v>502</v>
      </c>
      <c r="F814" s="101" t="s">
        <v>178</v>
      </c>
      <c r="G814" s="101" t="s">
        <v>1203</v>
      </c>
      <c r="H814" s="102">
        <v>6374</v>
      </c>
      <c r="I814" s="100">
        <v>5</v>
      </c>
      <c r="J814" s="105">
        <f>สกลนคร!F129</f>
        <v>1088773.98</v>
      </c>
      <c r="K814" s="104">
        <f>สกลนคร!AI129</f>
        <v>1172897.5900000001</v>
      </c>
      <c r="L814" s="105">
        <f>สกลนคร!AJ129</f>
        <v>2288255.85</v>
      </c>
      <c r="M814" s="105">
        <f>สกลนคร!AK129</f>
        <v>1629539.8900000001</v>
      </c>
      <c r="N814" s="101"/>
      <c r="O814" s="101"/>
      <c r="P814" s="101"/>
      <c r="Q814" s="93">
        <f t="shared" si="29"/>
        <v>658715.96</v>
      </c>
      <c r="R814" s="94">
        <f t="shared" si="30"/>
        <v>358.99840759334796</v>
      </c>
    </row>
    <row r="815" spans="1:18" ht="24" customHeight="1" x14ac:dyDescent="0.55000000000000004">
      <c r="A815" s="100">
        <v>7</v>
      </c>
      <c r="B815" s="101" t="s">
        <v>59</v>
      </c>
      <c r="C815" s="101" t="s">
        <v>501</v>
      </c>
      <c r="D815" s="101" t="s">
        <v>136</v>
      </c>
      <c r="E815" s="101" t="s">
        <v>502</v>
      </c>
      <c r="F815" s="101" t="s">
        <v>178</v>
      </c>
      <c r="G815" s="101" t="s">
        <v>1204</v>
      </c>
      <c r="H815" s="102">
        <v>1670</v>
      </c>
      <c r="I815" s="100">
        <v>2</v>
      </c>
      <c r="J815" s="105">
        <f>สกลนคร!F130</f>
        <v>302430.45</v>
      </c>
      <c r="K815" s="104">
        <f>สกลนคร!AI130</f>
        <v>424731.74</v>
      </c>
      <c r="L815" s="105">
        <f>สกลนคร!AJ130</f>
        <v>955122.02</v>
      </c>
      <c r="M815" s="105">
        <f>สกลนคร!AK130</f>
        <v>764587.84</v>
      </c>
      <c r="N815" s="101"/>
      <c r="O815" s="101"/>
      <c r="P815" s="101"/>
      <c r="Q815" s="93">
        <f t="shared" si="29"/>
        <v>190534.18000000005</v>
      </c>
      <c r="R815" s="94">
        <f t="shared" si="30"/>
        <v>571.92935329341321</v>
      </c>
    </row>
    <row r="816" spans="1:18" ht="24" customHeight="1" x14ac:dyDescent="0.55000000000000004">
      <c r="A816" s="100">
        <v>8</v>
      </c>
      <c r="B816" s="101" t="s">
        <v>59</v>
      </c>
      <c r="C816" s="101" t="s">
        <v>501</v>
      </c>
      <c r="D816" s="101" t="s">
        <v>136</v>
      </c>
      <c r="E816" s="101" t="s">
        <v>502</v>
      </c>
      <c r="F816" s="101" t="s">
        <v>178</v>
      </c>
      <c r="G816" s="101" t="s">
        <v>1205</v>
      </c>
      <c r="H816" s="102">
        <v>1892</v>
      </c>
      <c r="I816" s="100">
        <v>2</v>
      </c>
      <c r="J816" s="105">
        <f>สกลนคร!F131</f>
        <v>470139.13</v>
      </c>
      <c r="K816" s="104">
        <f>สกลนคร!AI131</f>
        <v>506920.13</v>
      </c>
      <c r="L816" s="105">
        <f>สกลนคร!AJ131</f>
        <v>1152683.75</v>
      </c>
      <c r="M816" s="105">
        <f>สกลนคร!AK131</f>
        <v>899102.58</v>
      </c>
      <c r="N816" s="101"/>
      <c r="O816" s="101"/>
      <c r="P816" s="101"/>
      <c r="Q816" s="93">
        <f t="shared" si="29"/>
        <v>253581.17000000004</v>
      </c>
      <c r="R816" s="94">
        <f t="shared" si="30"/>
        <v>609.24088266384774</v>
      </c>
    </row>
    <row r="817" spans="1:18" ht="24" customHeight="1" x14ac:dyDescent="0.55000000000000004">
      <c r="A817" s="100">
        <v>9</v>
      </c>
      <c r="B817" s="101" t="s">
        <v>59</v>
      </c>
      <c r="C817" s="101" t="s">
        <v>501</v>
      </c>
      <c r="D817" s="101" t="s">
        <v>136</v>
      </c>
      <c r="E817" s="101" t="s">
        <v>502</v>
      </c>
      <c r="F817" s="101" t="s">
        <v>178</v>
      </c>
      <c r="G817" s="101" t="s">
        <v>1206</v>
      </c>
      <c r="H817" s="102">
        <v>4319</v>
      </c>
      <c r="I817" s="100">
        <v>3</v>
      </c>
      <c r="J817" s="105">
        <f>สกลนคร!F132</f>
        <v>983470.03</v>
      </c>
      <c r="K817" s="104">
        <f>สกลนคร!AI132</f>
        <v>1140761.6400000001</v>
      </c>
      <c r="L817" s="105">
        <f>สกลนคร!AJ132</f>
        <v>2083138.2700000003</v>
      </c>
      <c r="M817" s="105">
        <f>สกลนคร!AK132</f>
        <v>1426343.34</v>
      </c>
      <c r="N817" s="101"/>
      <c r="O817" s="101"/>
      <c r="P817" s="101"/>
      <c r="Q817" s="93">
        <f t="shared" si="29"/>
        <v>656794.93000000017</v>
      </c>
      <c r="R817" s="94">
        <f t="shared" si="30"/>
        <v>482.31958092150967</v>
      </c>
    </row>
    <row r="818" spans="1:18" ht="24" customHeight="1" x14ac:dyDescent="0.55000000000000004">
      <c r="A818" s="100">
        <v>10</v>
      </c>
      <c r="B818" s="101" t="s">
        <v>59</v>
      </c>
      <c r="C818" s="101" t="s">
        <v>501</v>
      </c>
      <c r="D818" s="101" t="s">
        <v>136</v>
      </c>
      <c r="E818" s="101" t="s">
        <v>502</v>
      </c>
      <c r="F818" s="101" t="s">
        <v>178</v>
      </c>
      <c r="G818" s="101" t="s">
        <v>1207</v>
      </c>
      <c r="H818" s="102">
        <v>5001</v>
      </c>
      <c r="I818" s="100">
        <v>4</v>
      </c>
      <c r="J818" s="105">
        <f>สกลนคร!F133</f>
        <v>797526.91</v>
      </c>
      <c r="K818" s="104">
        <f>สกลนคร!AI133</f>
        <v>886608.81</v>
      </c>
      <c r="L818" s="105">
        <f>สกลนคร!AJ133</f>
        <v>1516761.65</v>
      </c>
      <c r="M818" s="105">
        <f>สกลนคร!AK133</f>
        <v>1315015.58</v>
      </c>
      <c r="N818" s="101"/>
      <c r="O818" s="101"/>
      <c r="P818" s="101"/>
      <c r="Q818" s="93">
        <f t="shared" si="29"/>
        <v>201746.06999999983</v>
      </c>
      <c r="R818" s="94">
        <f t="shared" si="30"/>
        <v>303.29167166566685</v>
      </c>
    </row>
    <row r="819" spans="1:18" ht="24" customHeight="1" x14ac:dyDescent="0.55000000000000004">
      <c r="A819" s="100">
        <v>11</v>
      </c>
      <c r="B819" s="101" t="s">
        <v>59</v>
      </c>
      <c r="C819" s="101" t="s">
        <v>501</v>
      </c>
      <c r="D819" s="101" t="s">
        <v>136</v>
      </c>
      <c r="E819" s="101" t="s">
        <v>502</v>
      </c>
      <c r="F819" s="101" t="s">
        <v>178</v>
      </c>
      <c r="G819" s="101" t="s">
        <v>1208</v>
      </c>
      <c r="H819" s="102">
        <v>6425</v>
      </c>
      <c r="I819" s="100">
        <v>5</v>
      </c>
      <c r="J819" s="105">
        <f>สกลนคร!F134</f>
        <v>594270.97</v>
      </c>
      <c r="K819" s="104">
        <f>สกลนคร!AI134</f>
        <v>675286.35</v>
      </c>
      <c r="L819" s="105">
        <f>สกลนคร!AJ134</f>
        <v>1955221.9</v>
      </c>
      <c r="M819" s="105">
        <f>สกลนคร!AK134</f>
        <v>1667734.77</v>
      </c>
      <c r="N819" s="101"/>
      <c r="O819" s="101"/>
      <c r="P819" s="101"/>
      <c r="Q819" s="93">
        <f t="shared" si="29"/>
        <v>287487.12999999989</v>
      </c>
      <c r="R819" s="94">
        <f t="shared" si="30"/>
        <v>304.31469260700385</v>
      </c>
    </row>
    <row r="820" spans="1:18" ht="24" customHeight="1" x14ac:dyDescent="0.55000000000000004">
      <c r="A820" s="100">
        <v>12</v>
      </c>
      <c r="B820" s="101" t="s">
        <v>59</v>
      </c>
      <c r="C820" s="101" t="s">
        <v>501</v>
      </c>
      <c r="D820" s="101" t="s">
        <v>136</v>
      </c>
      <c r="E820" s="101" t="s">
        <v>502</v>
      </c>
      <c r="F820" s="101" t="s">
        <v>178</v>
      </c>
      <c r="G820" s="101" t="s">
        <v>1209</v>
      </c>
      <c r="H820" s="102">
        <v>844</v>
      </c>
      <c r="I820" s="100">
        <v>1</v>
      </c>
      <c r="J820" s="105">
        <f>สกลนคร!F135</f>
        <v>399684.59</v>
      </c>
      <c r="K820" s="104">
        <f>สกลนคร!AI135</f>
        <v>437034.01</v>
      </c>
      <c r="L820" s="105">
        <f>สกลนคร!AJ135</f>
        <v>861984.26</v>
      </c>
      <c r="M820" s="105">
        <f>สกลนคร!AK135</f>
        <v>635339.04999999993</v>
      </c>
      <c r="N820" s="101"/>
      <c r="O820" s="101"/>
      <c r="P820" s="101"/>
      <c r="Q820" s="93">
        <f t="shared" si="29"/>
        <v>226645.21000000008</v>
      </c>
      <c r="R820" s="94">
        <f t="shared" si="30"/>
        <v>1021.30836492891</v>
      </c>
    </row>
    <row r="821" spans="1:18" s="112" customFormat="1" ht="24" customHeight="1" x14ac:dyDescent="0.55000000000000004">
      <c r="A821" s="106">
        <v>11</v>
      </c>
      <c r="B821" s="107" t="s">
        <v>59</v>
      </c>
      <c r="C821" s="107"/>
      <c r="D821" s="107"/>
      <c r="E821" s="107" t="s">
        <v>75</v>
      </c>
      <c r="F821" s="107"/>
      <c r="G821" s="107" t="s">
        <v>504</v>
      </c>
      <c r="H821" s="113">
        <f>SUM(H809:H820)</f>
        <v>42460</v>
      </c>
      <c r="I821" s="106"/>
      <c r="J821" s="109">
        <f>SUM(J809:J820)</f>
        <v>7106143.2600000007</v>
      </c>
      <c r="K821" s="109">
        <f>SUM(K809:K820)</f>
        <v>8098232.7100000009</v>
      </c>
      <c r="L821" s="109">
        <f>SUM(L809:L820)</f>
        <v>18269885.5</v>
      </c>
      <c r="M821" s="109">
        <f>SUM(M809:M820)</f>
        <v>14337459.390000001</v>
      </c>
      <c r="N821" s="107">
        <v>11</v>
      </c>
      <c r="O821" s="107">
        <v>11</v>
      </c>
      <c r="P821" s="107">
        <f>N821-O821</f>
        <v>0</v>
      </c>
      <c r="Q821" s="110">
        <f t="shared" si="29"/>
        <v>3932426.1099999994</v>
      </c>
      <c r="R821" s="111">
        <f>L821/H821</f>
        <v>430.28463259538387</v>
      </c>
    </row>
    <row r="822" spans="1:18" ht="24" customHeight="1" x14ac:dyDescent="0.55000000000000004">
      <c r="A822" s="100">
        <v>1</v>
      </c>
      <c r="B822" s="101" t="s">
        <v>59</v>
      </c>
      <c r="C822" s="101" t="s">
        <v>505</v>
      </c>
      <c r="D822" s="101" t="s">
        <v>152</v>
      </c>
      <c r="E822" s="101" t="s">
        <v>506</v>
      </c>
      <c r="F822" s="101" t="s">
        <v>208</v>
      </c>
      <c r="G822" s="101" t="s">
        <v>507</v>
      </c>
      <c r="H822" s="102"/>
      <c r="I822" s="100"/>
      <c r="J822" s="103"/>
      <c r="K822" s="104"/>
      <c r="L822" s="105"/>
      <c r="M822" s="105"/>
      <c r="N822" s="101"/>
      <c r="O822" s="101"/>
      <c r="P822" s="101"/>
    </row>
    <row r="823" spans="1:18" ht="24" customHeight="1" x14ac:dyDescent="0.55000000000000004">
      <c r="A823" s="100">
        <v>2</v>
      </c>
      <c r="B823" s="101" t="s">
        <v>59</v>
      </c>
      <c r="C823" s="101" t="s">
        <v>505</v>
      </c>
      <c r="D823" s="101" t="s">
        <v>152</v>
      </c>
      <c r="E823" s="101" t="s">
        <v>506</v>
      </c>
      <c r="F823" s="101" t="s">
        <v>178</v>
      </c>
      <c r="G823" s="101" t="s">
        <v>1210</v>
      </c>
      <c r="H823" s="102">
        <v>8316</v>
      </c>
      <c r="I823" s="100">
        <v>5</v>
      </c>
      <c r="J823" s="105">
        <f>สกลนคร!F136</f>
        <v>1138007.54</v>
      </c>
      <c r="K823" s="104">
        <f>สกลนคร!AI136</f>
        <v>1239382.28</v>
      </c>
      <c r="L823" s="105">
        <f>สกลนคร!AJ136</f>
        <v>2750510.07</v>
      </c>
      <c r="M823" s="105">
        <f>สกลนคร!AK136</f>
        <v>2468819.3199999998</v>
      </c>
      <c r="N823" s="101"/>
      <c r="O823" s="101"/>
      <c r="P823" s="101"/>
      <c r="Q823" s="93">
        <f t="shared" si="29"/>
        <v>281690.75</v>
      </c>
      <c r="R823" s="94">
        <f t="shared" si="30"/>
        <v>330.74916666666667</v>
      </c>
    </row>
    <row r="824" spans="1:18" ht="24" customHeight="1" x14ac:dyDescent="0.55000000000000004">
      <c r="A824" s="100">
        <v>3</v>
      </c>
      <c r="B824" s="101" t="s">
        <v>59</v>
      </c>
      <c r="C824" s="101" t="s">
        <v>505</v>
      </c>
      <c r="D824" s="101" t="s">
        <v>152</v>
      </c>
      <c r="E824" s="101" t="s">
        <v>506</v>
      </c>
      <c r="F824" s="101" t="s">
        <v>178</v>
      </c>
      <c r="G824" s="101" t="s">
        <v>1211</v>
      </c>
      <c r="H824" s="102">
        <v>4905</v>
      </c>
      <c r="I824" s="100">
        <v>4</v>
      </c>
      <c r="J824" s="105">
        <f>สกลนคร!F137</f>
        <v>325043.58</v>
      </c>
      <c r="K824" s="104">
        <f>สกลนคร!AI137</f>
        <v>408877.57</v>
      </c>
      <c r="L824" s="105">
        <f>สกลนคร!AJ137</f>
        <v>1306980.67</v>
      </c>
      <c r="M824" s="105">
        <f>สกลนคร!AK137</f>
        <v>1342221.98</v>
      </c>
      <c r="N824" s="101"/>
      <c r="O824" s="101"/>
      <c r="P824" s="101"/>
      <c r="Q824" s="93">
        <f t="shared" si="29"/>
        <v>-35241.310000000056</v>
      </c>
      <c r="R824" s="94">
        <f t="shared" si="30"/>
        <v>266.45885219164114</v>
      </c>
    </row>
    <row r="825" spans="1:18" ht="24" customHeight="1" x14ac:dyDescent="0.55000000000000004">
      <c r="A825" s="100">
        <v>4</v>
      </c>
      <c r="B825" s="101" t="s">
        <v>59</v>
      </c>
      <c r="C825" s="101" t="s">
        <v>505</v>
      </c>
      <c r="D825" s="101" t="s">
        <v>152</v>
      </c>
      <c r="E825" s="101" t="s">
        <v>506</v>
      </c>
      <c r="F825" s="101" t="s">
        <v>178</v>
      </c>
      <c r="G825" s="101" t="s">
        <v>1212</v>
      </c>
      <c r="H825" s="102">
        <v>4320</v>
      </c>
      <c r="I825" s="100">
        <v>3</v>
      </c>
      <c r="J825" s="105">
        <f>สกลนคร!F138</f>
        <v>286498.5</v>
      </c>
      <c r="K825" s="104">
        <f>สกลนคร!AI138</f>
        <v>402381.17999999993</v>
      </c>
      <c r="L825" s="105">
        <f>สกลนคร!AJ138</f>
        <v>1702337.55</v>
      </c>
      <c r="M825" s="105">
        <f>สกลนคร!AK138</f>
        <v>1639741.49</v>
      </c>
      <c r="N825" s="101"/>
      <c r="O825" s="101"/>
      <c r="P825" s="101"/>
      <c r="Q825" s="93">
        <f t="shared" si="29"/>
        <v>62596.060000000056</v>
      </c>
      <c r="R825" s="94">
        <f t="shared" si="30"/>
        <v>394.05961805555557</v>
      </c>
    </row>
    <row r="826" spans="1:18" ht="24" customHeight="1" x14ac:dyDescent="0.55000000000000004">
      <c r="A826" s="100">
        <v>5</v>
      </c>
      <c r="B826" s="101" t="s">
        <v>59</v>
      </c>
      <c r="C826" s="101" t="s">
        <v>505</v>
      </c>
      <c r="D826" s="101" t="s">
        <v>152</v>
      </c>
      <c r="E826" s="101" t="s">
        <v>506</v>
      </c>
      <c r="F826" s="101" t="s">
        <v>178</v>
      </c>
      <c r="G826" s="101" t="s">
        <v>1213</v>
      </c>
      <c r="H826" s="102">
        <v>4626</v>
      </c>
      <c r="I826" s="100">
        <v>4</v>
      </c>
      <c r="J826" s="105">
        <f>สกลนคร!F139</f>
        <v>770854.5</v>
      </c>
      <c r="K826" s="104">
        <f>สกลนคร!AI139</f>
        <v>877035.52000000002</v>
      </c>
      <c r="L826" s="105">
        <f>สกลนคร!AJ139</f>
        <v>1560097.99</v>
      </c>
      <c r="M826" s="105">
        <f>สกลนคร!AK139</f>
        <v>1560633.91</v>
      </c>
      <c r="N826" s="101"/>
      <c r="O826" s="101"/>
      <c r="P826" s="101"/>
      <c r="Q826" s="93">
        <f t="shared" si="29"/>
        <v>-535.91999999992549</v>
      </c>
      <c r="R826" s="94">
        <f t="shared" si="30"/>
        <v>337.2455663640294</v>
      </c>
    </row>
    <row r="827" spans="1:18" ht="24" customHeight="1" x14ac:dyDescent="0.55000000000000004">
      <c r="A827" s="100">
        <v>6</v>
      </c>
      <c r="B827" s="101" t="s">
        <v>59</v>
      </c>
      <c r="C827" s="101" t="s">
        <v>505</v>
      </c>
      <c r="D827" s="101" t="s">
        <v>152</v>
      </c>
      <c r="E827" s="101" t="s">
        <v>506</v>
      </c>
      <c r="F827" s="101" t="s">
        <v>178</v>
      </c>
      <c r="G827" s="101" t="s">
        <v>1214</v>
      </c>
      <c r="H827" s="102">
        <v>5198</v>
      </c>
      <c r="I827" s="100">
        <v>4</v>
      </c>
      <c r="J827" s="105">
        <f>สกลนคร!F140</f>
        <v>484917.61</v>
      </c>
      <c r="K827" s="104">
        <f>สกลนคร!AI140</f>
        <v>547109.41</v>
      </c>
      <c r="L827" s="105">
        <f>สกลนคร!AJ140</f>
        <v>1487987.84</v>
      </c>
      <c r="M827" s="105">
        <f>สกลนคร!AK140</f>
        <v>1196763.2599999998</v>
      </c>
      <c r="N827" s="101"/>
      <c r="O827" s="101"/>
      <c r="P827" s="101"/>
      <c r="Q827" s="93">
        <f t="shared" si="29"/>
        <v>291224.58000000031</v>
      </c>
      <c r="R827" s="94">
        <f t="shared" si="30"/>
        <v>286.26160831088885</v>
      </c>
    </row>
    <row r="828" spans="1:18" ht="24" customHeight="1" x14ac:dyDescent="0.55000000000000004">
      <c r="A828" s="100">
        <v>7</v>
      </c>
      <c r="B828" s="101" t="s">
        <v>59</v>
      </c>
      <c r="C828" s="101" t="s">
        <v>505</v>
      </c>
      <c r="D828" s="101" t="s">
        <v>152</v>
      </c>
      <c r="E828" s="101" t="s">
        <v>506</v>
      </c>
      <c r="F828" s="101" t="s">
        <v>178</v>
      </c>
      <c r="G828" s="101" t="s">
        <v>1215</v>
      </c>
      <c r="H828" s="102">
        <v>3390</v>
      </c>
      <c r="I828" s="100">
        <v>3</v>
      </c>
      <c r="J828" s="105">
        <f>สกลนคร!F141</f>
        <v>297854.36</v>
      </c>
      <c r="K828" s="104">
        <f>สกลนคร!AI141</f>
        <v>417862.32999999996</v>
      </c>
      <c r="L828" s="105">
        <f>สกลนคร!AJ141</f>
        <v>1280415.02</v>
      </c>
      <c r="M828" s="105">
        <f>สกลนคร!AK141</f>
        <v>1090552.49</v>
      </c>
      <c r="N828" s="101"/>
      <c r="O828" s="101"/>
      <c r="P828" s="101"/>
      <c r="Q828" s="93">
        <f t="shared" si="29"/>
        <v>189862.53000000003</v>
      </c>
      <c r="R828" s="94">
        <f t="shared" si="30"/>
        <v>377.7035457227139</v>
      </c>
    </row>
    <row r="829" spans="1:18" ht="24" customHeight="1" x14ac:dyDescent="0.55000000000000004">
      <c r="A829" s="100">
        <v>8</v>
      </c>
      <c r="B829" s="101" t="s">
        <v>59</v>
      </c>
      <c r="C829" s="101" t="s">
        <v>505</v>
      </c>
      <c r="D829" s="101" t="s">
        <v>152</v>
      </c>
      <c r="E829" s="101" t="s">
        <v>506</v>
      </c>
      <c r="F829" s="101" t="s">
        <v>178</v>
      </c>
      <c r="G829" s="101" t="s">
        <v>1216</v>
      </c>
      <c r="H829" s="102">
        <v>6479</v>
      </c>
      <c r="I829" s="100">
        <v>5</v>
      </c>
      <c r="J829" s="105">
        <f>สกลนคร!F142</f>
        <v>768125.06</v>
      </c>
      <c r="K829" s="104">
        <f>สกลนคร!AI142</f>
        <v>796075.4</v>
      </c>
      <c r="L829" s="105">
        <f>สกลนคร!AJ142</f>
        <v>1502185.7000000002</v>
      </c>
      <c r="M829" s="105">
        <f>สกลนคร!AK142</f>
        <v>1295414.7100000002</v>
      </c>
      <c r="N829" s="101"/>
      <c r="O829" s="101"/>
      <c r="P829" s="101"/>
      <c r="Q829" s="93">
        <f t="shared" si="29"/>
        <v>206770.99</v>
      </c>
      <c r="R829" s="94">
        <f t="shared" si="30"/>
        <v>231.85456088902612</v>
      </c>
    </row>
    <row r="830" spans="1:18" ht="24" customHeight="1" x14ac:dyDescent="0.55000000000000004">
      <c r="A830" s="100">
        <v>9</v>
      </c>
      <c r="B830" s="101" t="s">
        <v>59</v>
      </c>
      <c r="C830" s="101" t="s">
        <v>505</v>
      </c>
      <c r="D830" s="101" t="s">
        <v>152</v>
      </c>
      <c r="E830" s="101" t="s">
        <v>506</v>
      </c>
      <c r="F830" s="101" t="s">
        <v>178</v>
      </c>
      <c r="G830" s="101" t="s">
        <v>1217</v>
      </c>
      <c r="H830" s="102">
        <v>4187</v>
      </c>
      <c r="I830" s="100">
        <v>3</v>
      </c>
      <c r="J830" s="105">
        <f>สกลนคร!F143</f>
        <v>402002.82</v>
      </c>
      <c r="K830" s="104">
        <f>สกลนคร!AI143</f>
        <v>386175.69</v>
      </c>
      <c r="L830" s="105">
        <f>สกลนคร!AJ143</f>
        <v>1511432.85</v>
      </c>
      <c r="M830" s="105">
        <f>สกลนคร!AK143</f>
        <v>1438837.0599999998</v>
      </c>
      <c r="N830" s="101"/>
      <c r="O830" s="101"/>
      <c r="P830" s="101"/>
      <c r="Q830" s="93">
        <f t="shared" si="29"/>
        <v>72595.79000000027</v>
      </c>
      <c r="R830" s="94">
        <f t="shared" si="30"/>
        <v>360.98229042273704</v>
      </c>
    </row>
    <row r="831" spans="1:18" ht="24" customHeight="1" x14ac:dyDescent="0.55000000000000004">
      <c r="A831" s="100">
        <v>10</v>
      </c>
      <c r="B831" s="101" t="s">
        <v>59</v>
      </c>
      <c r="C831" s="101" t="s">
        <v>505</v>
      </c>
      <c r="D831" s="101" t="s">
        <v>152</v>
      </c>
      <c r="E831" s="101" t="s">
        <v>506</v>
      </c>
      <c r="F831" s="101" t="s">
        <v>178</v>
      </c>
      <c r="G831" s="101" t="s">
        <v>1218</v>
      </c>
      <c r="H831" s="102">
        <v>3100</v>
      </c>
      <c r="I831" s="100">
        <v>3</v>
      </c>
      <c r="J831" s="105">
        <f>สกลนคร!F144</f>
        <v>333814.21999999997</v>
      </c>
      <c r="K831" s="104">
        <f>สกลนคร!AI144</f>
        <v>326367.09999999998</v>
      </c>
      <c r="L831" s="105">
        <f>สกลนคร!AJ144</f>
        <v>1487847.26</v>
      </c>
      <c r="M831" s="105">
        <f>สกลนคร!AK144</f>
        <v>1353749.37</v>
      </c>
      <c r="N831" s="101"/>
      <c r="O831" s="101"/>
      <c r="P831" s="101"/>
      <c r="Q831" s="93">
        <f t="shared" si="29"/>
        <v>134097.8899999999</v>
      </c>
      <c r="R831" s="94">
        <f t="shared" si="30"/>
        <v>479.9507290322581</v>
      </c>
    </row>
    <row r="832" spans="1:18" ht="24" customHeight="1" x14ac:dyDescent="0.55000000000000004">
      <c r="A832" s="100">
        <v>11</v>
      </c>
      <c r="B832" s="101" t="s">
        <v>59</v>
      </c>
      <c r="C832" s="101" t="s">
        <v>505</v>
      </c>
      <c r="D832" s="101" t="s">
        <v>152</v>
      </c>
      <c r="E832" s="101" t="s">
        <v>506</v>
      </c>
      <c r="F832" s="101" t="s">
        <v>178</v>
      </c>
      <c r="G832" s="101" t="s">
        <v>1219</v>
      </c>
      <c r="H832" s="102">
        <v>4991</v>
      </c>
      <c r="I832" s="100">
        <v>4</v>
      </c>
      <c r="J832" s="105">
        <f>สกลนคร!F145</f>
        <v>683788.05</v>
      </c>
      <c r="K832" s="104">
        <f>สกลนคร!AI145</f>
        <v>977023.64</v>
      </c>
      <c r="L832" s="105">
        <f>สกลนคร!AJ145</f>
        <v>2115830.46</v>
      </c>
      <c r="M832" s="105">
        <f>สกลนคร!AK145</f>
        <v>1728640.64</v>
      </c>
      <c r="N832" s="101"/>
      <c r="O832" s="101"/>
      <c r="P832" s="101"/>
      <c r="Q832" s="93">
        <f t="shared" si="29"/>
        <v>387189.82000000007</v>
      </c>
      <c r="R832" s="94">
        <f t="shared" si="30"/>
        <v>423.92916449609294</v>
      </c>
    </row>
    <row r="833" spans="1:18" ht="24" customHeight="1" x14ac:dyDescent="0.55000000000000004">
      <c r="A833" s="100">
        <v>12</v>
      </c>
      <c r="B833" s="101" t="s">
        <v>59</v>
      </c>
      <c r="C833" s="101" t="s">
        <v>505</v>
      </c>
      <c r="D833" s="101" t="s">
        <v>152</v>
      </c>
      <c r="E833" s="101" t="s">
        <v>506</v>
      </c>
      <c r="F833" s="101" t="s">
        <v>178</v>
      </c>
      <c r="G833" s="101" t="s">
        <v>1220</v>
      </c>
      <c r="H833" s="102">
        <v>4769</v>
      </c>
      <c r="I833" s="100">
        <v>4</v>
      </c>
      <c r="J833" s="105">
        <f>สกลนคร!F146</f>
        <v>607453.56000000006</v>
      </c>
      <c r="K833" s="104">
        <f>สกลนคร!AI146</f>
        <v>704444.9</v>
      </c>
      <c r="L833" s="105">
        <f>สกลนคร!AJ146</f>
        <v>1955290.11</v>
      </c>
      <c r="M833" s="105">
        <f>สกลนคร!AK146</f>
        <v>1897518.73</v>
      </c>
      <c r="N833" s="101"/>
      <c r="O833" s="101"/>
      <c r="P833" s="101"/>
      <c r="Q833" s="93">
        <f t="shared" si="29"/>
        <v>57771.380000000121</v>
      </c>
      <c r="R833" s="94">
        <f t="shared" si="30"/>
        <v>410.00002306563221</v>
      </c>
    </row>
    <row r="834" spans="1:18" ht="24" customHeight="1" x14ac:dyDescent="0.55000000000000004">
      <c r="A834" s="100">
        <v>13</v>
      </c>
      <c r="B834" s="101" t="s">
        <v>59</v>
      </c>
      <c r="C834" s="101" t="s">
        <v>505</v>
      </c>
      <c r="D834" s="101" t="s">
        <v>152</v>
      </c>
      <c r="E834" s="101" t="s">
        <v>506</v>
      </c>
      <c r="F834" s="101" t="s">
        <v>178</v>
      </c>
      <c r="G834" s="101" t="s">
        <v>1221</v>
      </c>
      <c r="H834" s="102">
        <v>6957</v>
      </c>
      <c r="I834" s="100">
        <v>5</v>
      </c>
      <c r="J834" s="105">
        <f>สกลนคร!F147</f>
        <v>973974.25</v>
      </c>
      <c r="K834" s="104">
        <f>สกลนคร!AI147</f>
        <v>1130131.31</v>
      </c>
      <c r="L834" s="105">
        <f>สกลนคร!AJ147</f>
        <v>2136082.52</v>
      </c>
      <c r="M834" s="105">
        <f>สกลนคร!AK147</f>
        <v>1953674.9000000001</v>
      </c>
      <c r="N834" s="101"/>
      <c r="O834" s="101"/>
      <c r="P834" s="101"/>
      <c r="Q834" s="93">
        <f t="shared" si="29"/>
        <v>182407.61999999988</v>
      </c>
      <c r="R834" s="94">
        <f t="shared" si="30"/>
        <v>307.0407531982176</v>
      </c>
    </row>
    <row r="835" spans="1:18" ht="24" customHeight="1" x14ac:dyDescent="0.55000000000000004">
      <c r="A835" s="100">
        <v>14</v>
      </c>
      <c r="B835" s="101" t="s">
        <v>59</v>
      </c>
      <c r="C835" s="101" t="s">
        <v>505</v>
      </c>
      <c r="D835" s="101" t="s">
        <v>152</v>
      </c>
      <c r="E835" s="101" t="s">
        <v>506</v>
      </c>
      <c r="F835" s="101" t="s">
        <v>178</v>
      </c>
      <c r="G835" s="101" t="s">
        <v>1222</v>
      </c>
      <c r="H835" s="102">
        <v>5065</v>
      </c>
      <c r="I835" s="100">
        <v>4</v>
      </c>
      <c r="J835" s="105">
        <f>สกลนคร!F148</f>
        <v>731654.77</v>
      </c>
      <c r="K835" s="104">
        <f>สกลนคร!AI148</f>
        <v>797134.48</v>
      </c>
      <c r="L835" s="105">
        <f>สกลนคร!AJ148</f>
        <v>1483373.2</v>
      </c>
      <c r="M835" s="105">
        <f>สกลนคร!AK148</f>
        <v>1342122.6499999999</v>
      </c>
      <c r="N835" s="101"/>
      <c r="O835" s="101"/>
      <c r="P835" s="101"/>
      <c r="Q835" s="93">
        <f t="shared" si="29"/>
        <v>141250.55000000005</v>
      </c>
      <c r="R835" s="94">
        <f t="shared" si="30"/>
        <v>292.86736426456071</v>
      </c>
    </row>
    <row r="836" spans="1:18" ht="24" customHeight="1" x14ac:dyDescent="0.55000000000000004">
      <c r="A836" s="100">
        <v>15</v>
      </c>
      <c r="B836" s="101" t="s">
        <v>59</v>
      </c>
      <c r="C836" s="101" t="s">
        <v>505</v>
      </c>
      <c r="D836" s="101" t="s">
        <v>152</v>
      </c>
      <c r="E836" s="101" t="s">
        <v>506</v>
      </c>
      <c r="F836" s="101" t="s">
        <v>178</v>
      </c>
      <c r="G836" s="101" t="s">
        <v>1223</v>
      </c>
      <c r="H836" s="102">
        <v>2312</v>
      </c>
      <c r="I836" s="100">
        <v>2</v>
      </c>
      <c r="J836" s="105">
        <f>สกลนคร!F149</f>
        <v>294504.48</v>
      </c>
      <c r="K836" s="104">
        <f>สกลนคร!AI149</f>
        <v>328119.08999999997</v>
      </c>
      <c r="L836" s="105">
        <f>สกลนคร!AJ149</f>
        <v>1103859.75</v>
      </c>
      <c r="M836" s="105">
        <f>สกลนคร!AK149</f>
        <v>1046564.77</v>
      </c>
      <c r="N836" s="101"/>
      <c r="O836" s="101"/>
      <c r="P836" s="101"/>
      <c r="Q836" s="93">
        <f t="shared" si="29"/>
        <v>57294.979999999981</v>
      </c>
      <c r="R836" s="94">
        <f t="shared" si="30"/>
        <v>477.44798875432525</v>
      </c>
    </row>
    <row r="837" spans="1:18" ht="24" customHeight="1" x14ac:dyDescent="0.55000000000000004">
      <c r="A837" s="100">
        <v>16</v>
      </c>
      <c r="B837" s="101" t="s">
        <v>59</v>
      </c>
      <c r="C837" s="101" t="s">
        <v>505</v>
      </c>
      <c r="D837" s="101" t="s">
        <v>152</v>
      </c>
      <c r="E837" s="101" t="s">
        <v>506</v>
      </c>
      <c r="F837" s="101" t="s">
        <v>178</v>
      </c>
      <c r="G837" s="101" t="s">
        <v>1224</v>
      </c>
      <c r="H837" s="102">
        <v>1928</v>
      </c>
      <c r="I837" s="100">
        <v>2</v>
      </c>
      <c r="J837" s="105">
        <f>สกลนคร!F150</f>
        <v>442872.43</v>
      </c>
      <c r="K837" s="104">
        <f>สกลนคร!AI150</f>
        <v>465031.51999999996</v>
      </c>
      <c r="L837" s="105">
        <f>สกลนคร!AJ150</f>
        <v>1210094.3400000001</v>
      </c>
      <c r="M837" s="105">
        <f>สกลนคร!AK150</f>
        <v>1238193.7400000002</v>
      </c>
      <c r="N837" s="101"/>
      <c r="O837" s="101"/>
      <c r="P837" s="101"/>
      <c r="Q837" s="93">
        <f t="shared" si="29"/>
        <v>-28099.40000000014</v>
      </c>
      <c r="R837" s="94">
        <f t="shared" si="30"/>
        <v>627.64229253112035</v>
      </c>
    </row>
    <row r="838" spans="1:18" ht="24" customHeight="1" x14ac:dyDescent="0.55000000000000004">
      <c r="A838" s="100">
        <v>17</v>
      </c>
      <c r="B838" s="101" t="s">
        <v>59</v>
      </c>
      <c r="C838" s="101" t="s">
        <v>505</v>
      </c>
      <c r="D838" s="101" t="s">
        <v>152</v>
      </c>
      <c r="E838" s="101" t="s">
        <v>506</v>
      </c>
      <c r="F838" s="101" t="s">
        <v>178</v>
      </c>
      <c r="G838" s="101" t="s">
        <v>1225</v>
      </c>
      <c r="H838" s="102">
        <v>1590</v>
      </c>
      <c r="I838" s="100">
        <v>2</v>
      </c>
      <c r="J838" s="105">
        <f>สกลนคร!F151</f>
        <v>60137.03</v>
      </c>
      <c r="K838" s="104">
        <f>สกลนคร!AI151</f>
        <v>115851.37999999999</v>
      </c>
      <c r="L838" s="105">
        <f>สกลนคร!AJ151</f>
        <v>901275.89</v>
      </c>
      <c r="M838" s="105">
        <f>สกลนคร!AK151</f>
        <v>922614.33000000007</v>
      </c>
      <c r="N838" s="101"/>
      <c r="O838" s="101"/>
      <c r="P838" s="101"/>
      <c r="Q838" s="93">
        <f t="shared" si="29"/>
        <v>-21338.440000000061</v>
      </c>
      <c r="R838" s="94">
        <f t="shared" si="30"/>
        <v>566.84018238993713</v>
      </c>
    </row>
    <row r="839" spans="1:18" ht="24" customHeight="1" x14ac:dyDescent="0.55000000000000004">
      <c r="A839" s="100">
        <v>18</v>
      </c>
      <c r="B839" s="101" t="s">
        <v>59</v>
      </c>
      <c r="C839" s="101" t="s">
        <v>505</v>
      </c>
      <c r="D839" s="101" t="s">
        <v>152</v>
      </c>
      <c r="E839" s="101" t="s">
        <v>506</v>
      </c>
      <c r="F839" s="101" t="s">
        <v>178</v>
      </c>
      <c r="G839" s="101" t="s">
        <v>1226</v>
      </c>
      <c r="H839" s="102">
        <v>1695</v>
      </c>
      <c r="I839" s="100">
        <v>2</v>
      </c>
      <c r="J839" s="105">
        <f>สกลนคร!F152</f>
        <v>211216.89</v>
      </c>
      <c r="K839" s="104">
        <f>สกลนคร!AI152</f>
        <v>273113.95</v>
      </c>
      <c r="L839" s="105">
        <f>สกลนคร!AJ152</f>
        <v>1177161.3500000001</v>
      </c>
      <c r="M839" s="105">
        <f>สกลนคร!AK152</f>
        <v>1109259.72</v>
      </c>
      <c r="N839" s="101"/>
      <c r="O839" s="101"/>
      <c r="P839" s="101"/>
      <c r="Q839" s="93">
        <f t="shared" ref="Q839:Q902" si="31">L839-M839</f>
        <v>67901.630000000121</v>
      </c>
      <c r="R839" s="94">
        <f t="shared" ref="R839:R902" si="32">L839/H839</f>
        <v>694.49047197640118</v>
      </c>
    </row>
    <row r="840" spans="1:18" ht="24" customHeight="1" x14ac:dyDescent="0.55000000000000004">
      <c r="A840" s="100">
        <v>19</v>
      </c>
      <c r="B840" s="101" t="s">
        <v>59</v>
      </c>
      <c r="C840" s="101" t="s">
        <v>505</v>
      </c>
      <c r="D840" s="101" t="s">
        <v>152</v>
      </c>
      <c r="E840" s="101" t="s">
        <v>506</v>
      </c>
      <c r="F840" s="101" t="s">
        <v>178</v>
      </c>
      <c r="G840" s="101" t="s">
        <v>1227</v>
      </c>
      <c r="H840" s="102">
        <v>4100</v>
      </c>
      <c r="I840" s="100">
        <v>3</v>
      </c>
      <c r="J840" s="105">
        <f>สกลนคร!F153</f>
        <v>227853.71</v>
      </c>
      <c r="K840" s="104">
        <f>สกลนคร!AI153</f>
        <v>402453.06999999995</v>
      </c>
      <c r="L840" s="105">
        <f>สกลนคร!AJ153</f>
        <v>2325852.58</v>
      </c>
      <c r="M840" s="105">
        <f>สกลนคร!AK153</f>
        <v>2186235.1799999997</v>
      </c>
      <c r="N840" s="101"/>
      <c r="O840" s="101"/>
      <c r="P840" s="101"/>
      <c r="Q840" s="93">
        <f t="shared" si="31"/>
        <v>139617.40000000037</v>
      </c>
      <c r="R840" s="94">
        <f t="shared" si="32"/>
        <v>567.28111707317078</v>
      </c>
    </row>
    <row r="841" spans="1:18" ht="24" customHeight="1" x14ac:dyDescent="0.55000000000000004">
      <c r="A841" s="100">
        <v>20</v>
      </c>
      <c r="B841" s="101" t="s">
        <v>59</v>
      </c>
      <c r="C841" s="101" t="s">
        <v>505</v>
      </c>
      <c r="D841" s="101" t="s">
        <v>152</v>
      </c>
      <c r="E841" s="101" t="s">
        <v>506</v>
      </c>
      <c r="F841" s="101" t="s">
        <v>178</v>
      </c>
      <c r="G841" s="101" t="s">
        <v>1228</v>
      </c>
      <c r="H841" s="102">
        <v>5998</v>
      </c>
      <c r="I841" s="100">
        <v>4</v>
      </c>
      <c r="J841" s="105">
        <f>สกลนคร!F154</f>
        <v>729475.52</v>
      </c>
      <c r="K841" s="104">
        <f>สกลนคร!AI154</f>
        <v>797900.47</v>
      </c>
      <c r="L841" s="105">
        <f>สกลนคร!AJ154</f>
        <v>1780616.13</v>
      </c>
      <c r="M841" s="105">
        <f>สกลนคร!AK154</f>
        <v>1878693.14</v>
      </c>
      <c r="N841" s="101"/>
      <c r="O841" s="101"/>
      <c r="P841" s="101"/>
      <c r="Q841" s="93">
        <f t="shared" si="31"/>
        <v>-98077.010000000009</v>
      </c>
      <c r="R841" s="94">
        <f t="shared" si="32"/>
        <v>296.86831110370122</v>
      </c>
    </row>
    <row r="842" spans="1:18" ht="24" customHeight="1" x14ac:dyDescent="0.55000000000000004">
      <c r="A842" s="100">
        <v>21</v>
      </c>
      <c r="B842" s="101" t="s">
        <v>59</v>
      </c>
      <c r="C842" s="101" t="s">
        <v>505</v>
      </c>
      <c r="D842" s="101" t="s">
        <v>152</v>
      </c>
      <c r="E842" s="101" t="s">
        <v>506</v>
      </c>
      <c r="F842" s="101" t="s">
        <v>178</v>
      </c>
      <c r="G842" s="101" t="s">
        <v>1229</v>
      </c>
      <c r="H842" s="102">
        <v>3313</v>
      </c>
      <c r="I842" s="100">
        <v>3</v>
      </c>
      <c r="J842" s="105">
        <f>สกลนคร!F155</f>
        <v>532423.65</v>
      </c>
      <c r="K842" s="104">
        <f>สกลนคร!AI155</f>
        <v>663536.81000000006</v>
      </c>
      <c r="L842" s="105">
        <f>สกลนคร!AJ155</f>
        <v>1220020.8</v>
      </c>
      <c r="M842" s="105">
        <f>สกลนคร!AK155</f>
        <v>1138675.42</v>
      </c>
      <c r="N842" s="101"/>
      <c r="O842" s="101"/>
      <c r="P842" s="101"/>
      <c r="Q842" s="93">
        <f t="shared" si="31"/>
        <v>81345.380000000121</v>
      </c>
      <c r="R842" s="94">
        <f t="shared" si="32"/>
        <v>368.25258074252946</v>
      </c>
    </row>
    <row r="843" spans="1:18" s="112" customFormat="1" ht="24" customHeight="1" x14ac:dyDescent="0.55000000000000004">
      <c r="A843" s="106">
        <v>12</v>
      </c>
      <c r="B843" s="107" t="s">
        <v>59</v>
      </c>
      <c r="C843" s="107"/>
      <c r="D843" s="107"/>
      <c r="E843" s="107" t="s">
        <v>75</v>
      </c>
      <c r="F843" s="107"/>
      <c r="G843" s="107" t="s">
        <v>508</v>
      </c>
      <c r="H843" s="113">
        <f>SUM(H822:H842)</f>
        <v>87239</v>
      </c>
      <c r="I843" s="106"/>
      <c r="J843" s="109">
        <f>SUM(J822:J842)</f>
        <v>10302472.529999999</v>
      </c>
      <c r="K843" s="109">
        <f>SUM(K822:K842)</f>
        <v>12056007.100000001</v>
      </c>
      <c r="L843" s="109">
        <f>SUM(L822:L842)</f>
        <v>31999252.079999998</v>
      </c>
      <c r="M843" s="109">
        <f>SUM(M822:M842)</f>
        <v>29828926.809999995</v>
      </c>
      <c r="N843" s="107">
        <v>20</v>
      </c>
      <c r="O843" s="107">
        <v>20</v>
      </c>
      <c r="P843" s="107">
        <f>N843-O843</f>
        <v>0</v>
      </c>
      <c r="Q843" s="110">
        <f t="shared" si="31"/>
        <v>2170325.2700000033</v>
      </c>
      <c r="R843" s="111">
        <f>L843/H843</f>
        <v>366.79984960854659</v>
      </c>
    </row>
    <row r="844" spans="1:18" ht="24" customHeight="1" x14ac:dyDescent="0.55000000000000004">
      <c r="A844" s="100">
        <v>1</v>
      </c>
      <c r="B844" s="101" t="s">
        <v>59</v>
      </c>
      <c r="C844" s="101" t="s">
        <v>509</v>
      </c>
      <c r="D844" s="101" t="s">
        <v>140</v>
      </c>
      <c r="E844" s="101" t="s">
        <v>510</v>
      </c>
      <c r="F844" s="101" t="s">
        <v>208</v>
      </c>
      <c r="G844" s="101" t="s">
        <v>511</v>
      </c>
      <c r="H844" s="102"/>
      <c r="I844" s="100"/>
      <c r="J844" s="103"/>
      <c r="K844" s="104"/>
      <c r="L844" s="105"/>
      <c r="M844" s="105"/>
      <c r="N844" s="101"/>
      <c r="O844" s="101"/>
      <c r="P844" s="101"/>
    </row>
    <row r="845" spans="1:18" ht="24" customHeight="1" x14ac:dyDescent="0.55000000000000004">
      <c r="A845" s="100">
        <v>2</v>
      </c>
      <c r="B845" s="101" t="s">
        <v>59</v>
      </c>
      <c r="C845" s="101" t="s">
        <v>509</v>
      </c>
      <c r="D845" s="101" t="s">
        <v>140</v>
      </c>
      <c r="E845" s="101" t="s">
        <v>510</v>
      </c>
      <c r="F845" s="101" t="s">
        <v>178</v>
      </c>
      <c r="G845" s="101" t="s">
        <v>1230</v>
      </c>
      <c r="H845" s="102">
        <v>3848</v>
      </c>
      <c r="I845" s="100">
        <v>3</v>
      </c>
      <c r="J845" s="105">
        <f>สกลนคร!F156</f>
        <v>373535.5</v>
      </c>
      <c r="K845" s="104">
        <f>สกลนคร!AI156</f>
        <v>403338.06</v>
      </c>
      <c r="L845" s="105">
        <f>สกลนคร!AJ156</f>
        <v>1866457.25</v>
      </c>
      <c r="M845" s="105">
        <f>สกลนคร!AK156</f>
        <v>1848710.5799999998</v>
      </c>
      <c r="N845" s="101"/>
      <c r="O845" s="101"/>
      <c r="P845" s="101"/>
      <c r="Q845" s="93">
        <f t="shared" si="31"/>
        <v>17746.670000000158</v>
      </c>
      <c r="R845" s="94">
        <f t="shared" si="32"/>
        <v>485.0460628898129</v>
      </c>
    </row>
    <row r="846" spans="1:18" ht="24" customHeight="1" x14ac:dyDescent="0.55000000000000004">
      <c r="A846" s="100">
        <v>3</v>
      </c>
      <c r="B846" s="101" t="s">
        <v>59</v>
      </c>
      <c r="C846" s="101" t="s">
        <v>509</v>
      </c>
      <c r="D846" s="101" t="s">
        <v>140</v>
      </c>
      <c r="E846" s="101" t="s">
        <v>510</v>
      </c>
      <c r="F846" s="101" t="s">
        <v>178</v>
      </c>
      <c r="G846" s="101" t="s">
        <v>1231</v>
      </c>
      <c r="H846" s="102">
        <v>4286</v>
      </c>
      <c r="I846" s="100">
        <v>3</v>
      </c>
      <c r="J846" s="105">
        <f>สกลนคร!F157</f>
        <v>316620.81</v>
      </c>
      <c r="K846" s="104">
        <f>สกลนคร!AI157</f>
        <v>333098.21999999997</v>
      </c>
      <c r="L846" s="105">
        <f>สกลนคร!AJ157</f>
        <v>1131568.53</v>
      </c>
      <c r="M846" s="105">
        <f>สกลนคร!AK157</f>
        <v>1033999.58</v>
      </c>
      <c r="N846" s="101"/>
      <c r="O846" s="101"/>
      <c r="P846" s="101"/>
      <c r="Q846" s="93">
        <f t="shared" si="31"/>
        <v>97568.95000000007</v>
      </c>
      <c r="R846" s="94">
        <f t="shared" si="32"/>
        <v>264.01505599626694</v>
      </c>
    </row>
    <row r="847" spans="1:18" ht="24" customHeight="1" x14ac:dyDescent="0.55000000000000004">
      <c r="A847" s="100">
        <v>4</v>
      </c>
      <c r="B847" s="101" t="s">
        <v>59</v>
      </c>
      <c r="C847" s="101" t="s">
        <v>509</v>
      </c>
      <c r="D847" s="101" t="s">
        <v>140</v>
      </c>
      <c r="E847" s="101" t="s">
        <v>510</v>
      </c>
      <c r="F847" s="101" t="s">
        <v>178</v>
      </c>
      <c r="G847" s="101" t="s">
        <v>1232</v>
      </c>
      <c r="H847" s="102">
        <v>5191</v>
      </c>
      <c r="I847" s="100">
        <v>4</v>
      </c>
      <c r="J847" s="105">
        <f>สกลนคร!F158</f>
        <v>628365.06000000006</v>
      </c>
      <c r="K847" s="104">
        <f>สกลนคร!AI158</f>
        <v>732365.19000000006</v>
      </c>
      <c r="L847" s="105">
        <f>สกลนคร!AJ158</f>
        <v>1749841.1</v>
      </c>
      <c r="M847" s="105">
        <f>สกลนคร!AK158</f>
        <v>1342839.69</v>
      </c>
      <c r="N847" s="101"/>
      <c r="O847" s="101"/>
      <c r="P847" s="101"/>
      <c r="Q847" s="93">
        <f t="shared" si="31"/>
        <v>407001.41000000015</v>
      </c>
      <c r="R847" s="94">
        <f t="shared" si="32"/>
        <v>337.09133115006745</v>
      </c>
    </row>
    <row r="848" spans="1:18" ht="24" customHeight="1" x14ac:dyDescent="0.55000000000000004">
      <c r="A848" s="100">
        <v>5</v>
      </c>
      <c r="B848" s="101" t="s">
        <v>59</v>
      </c>
      <c r="C848" s="101" t="s">
        <v>509</v>
      </c>
      <c r="D848" s="101" t="s">
        <v>140</v>
      </c>
      <c r="E848" s="101" t="s">
        <v>510</v>
      </c>
      <c r="F848" s="101" t="s">
        <v>178</v>
      </c>
      <c r="G848" s="101" t="s">
        <v>1233</v>
      </c>
      <c r="H848" s="102">
        <v>5463</v>
      </c>
      <c r="I848" s="100">
        <v>4</v>
      </c>
      <c r="J848" s="105">
        <f>สกลนคร!F159</f>
        <v>571620.17000000004</v>
      </c>
      <c r="K848" s="104">
        <f>สกลนคร!AI159</f>
        <v>663582.35000000009</v>
      </c>
      <c r="L848" s="105">
        <f>สกลนคร!AJ159</f>
        <v>1528889.6099999999</v>
      </c>
      <c r="M848" s="105">
        <f>สกลนคร!AK159</f>
        <v>1285807.5499999998</v>
      </c>
      <c r="N848" s="101"/>
      <c r="O848" s="101"/>
      <c r="P848" s="101"/>
      <c r="Q848" s="93">
        <f t="shared" si="31"/>
        <v>243082.06000000006</v>
      </c>
      <c r="R848" s="94">
        <f t="shared" si="32"/>
        <v>279.86264140582097</v>
      </c>
    </row>
    <row r="849" spans="1:18" s="112" customFormat="1" ht="24" customHeight="1" x14ac:dyDescent="0.55000000000000004">
      <c r="A849" s="106">
        <v>13</v>
      </c>
      <c r="B849" s="107" t="s">
        <v>59</v>
      </c>
      <c r="C849" s="107"/>
      <c r="D849" s="107"/>
      <c r="E849" s="107" t="s">
        <v>75</v>
      </c>
      <c r="F849" s="107"/>
      <c r="G849" s="107" t="s">
        <v>512</v>
      </c>
      <c r="H849" s="113">
        <f>SUM(H845:H848)</f>
        <v>18788</v>
      </c>
      <c r="I849" s="106"/>
      <c r="J849" s="109">
        <f>SUM(J844:J848)</f>
        <v>1890141.54</v>
      </c>
      <c r="K849" s="109">
        <f>SUM(K844:K848)</f>
        <v>2132383.8200000003</v>
      </c>
      <c r="L849" s="109">
        <f>SUM(L844:L848)</f>
        <v>6276756.4900000002</v>
      </c>
      <c r="M849" s="109">
        <f>SUM(M844:M848)</f>
        <v>5511357.3999999994</v>
      </c>
      <c r="N849" s="107">
        <v>4</v>
      </c>
      <c r="O849" s="107">
        <v>4</v>
      </c>
      <c r="P849" s="107">
        <f>N849-O849</f>
        <v>0</v>
      </c>
      <c r="Q849" s="110">
        <f t="shared" si="31"/>
        <v>765399.09000000078</v>
      </c>
      <c r="R849" s="111">
        <f>L849/H849</f>
        <v>334.08327070470511</v>
      </c>
    </row>
    <row r="850" spans="1:18" ht="24" customHeight="1" x14ac:dyDescent="0.55000000000000004">
      <c r="A850" s="100">
        <v>1</v>
      </c>
      <c r="B850" s="101" t="s">
        <v>59</v>
      </c>
      <c r="C850" s="101" t="s">
        <v>513</v>
      </c>
      <c r="D850" s="101" t="s">
        <v>143</v>
      </c>
      <c r="E850" s="101" t="s">
        <v>514</v>
      </c>
      <c r="F850" s="101" t="s">
        <v>208</v>
      </c>
      <c r="G850" s="101" t="s">
        <v>515</v>
      </c>
      <c r="H850" s="102"/>
      <c r="I850" s="100"/>
      <c r="J850" s="103"/>
      <c r="K850" s="104"/>
      <c r="L850" s="105"/>
      <c r="M850" s="105"/>
      <c r="N850" s="101"/>
      <c r="O850" s="101"/>
      <c r="P850" s="101"/>
    </row>
    <row r="851" spans="1:18" ht="24" customHeight="1" x14ac:dyDescent="0.55000000000000004">
      <c r="A851" s="100">
        <v>2</v>
      </c>
      <c r="B851" s="101" t="s">
        <v>59</v>
      </c>
      <c r="C851" s="101" t="s">
        <v>513</v>
      </c>
      <c r="D851" s="101" t="s">
        <v>143</v>
      </c>
      <c r="E851" s="101" t="s">
        <v>514</v>
      </c>
      <c r="F851" s="101" t="s">
        <v>178</v>
      </c>
      <c r="G851" s="101" t="s">
        <v>1234</v>
      </c>
      <c r="H851" s="102">
        <v>2108</v>
      </c>
      <c r="I851" s="100">
        <v>2</v>
      </c>
      <c r="J851" s="105">
        <f>สกลนคร!F160</f>
        <v>406904.95</v>
      </c>
      <c r="K851" s="104">
        <f>สกลนคร!AI160</f>
        <v>395952.4</v>
      </c>
      <c r="L851" s="105">
        <f>สกลนคร!AJ160</f>
        <v>1279076.23</v>
      </c>
      <c r="M851" s="105">
        <f>สกลนคร!AK160</f>
        <v>1076338.0699999998</v>
      </c>
      <c r="N851" s="101"/>
      <c r="O851" s="101"/>
      <c r="P851" s="101"/>
      <c r="Q851" s="93">
        <f t="shared" si="31"/>
        <v>202738.16000000015</v>
      </c>
      <c r="R851" s="94">
        <f t="shared" si="32"/>
        <v>606.77240512333969</v>
      </c>
    </row>
    <row r="852" spans="1:18" ht="24" customHeight="1" x14ac:dyDescent="0.55000000000000004">
      <c r="A852" s="100">
        <v>3</v>
      </c>
      <c r="B852" s="101" t="s">
        <v>59</v>
      </c>
      <c r="C852" s="101" t="s">
        <v>513</v>
      </c>
      <c r="D852" s="101" t="s">
        <v>143</v>
      </c>
      <c r="E852" s="101" t="s">
        <v>514</v>
      </c>
      <c r="F852" s="101" t="s">
        <v>178</v>
      </c>
      <c r="G852" s="101" t="s">
        <v>1235</v>
      </c>
      <c r="H852" s="102">
        <v>3823</v>
      </c>
      <c r="I852" s="100">
        <v>3</v>
      </c>
      <c r="J852" s="105">
        <f>สกลนคร!F161</f>
        <v>325724.59999999998</v>
      </c>
      <c r="K852" s="104">
        <f>สกลนคร!AI161</f>
        <v>377844.66</v>
      </c>
      <c r="L852" s="105">
        <f>สกลนคร!AJ161</f>
        <v>1887174.61</v>
      </c>
      <c r="M852" s="105">
        <f>สกลนคร!AK161</f>
        <v>1758385.8599999999</v>
      </c>
      <c r="N852" s="101"/>
      <c r="O852" s="101"/>
      <c r="P852" s="101"/>
      <c r="Q852" s="93">
        <f t="shared" si="31"/>
        <v>128788.75000000023</v>
      </c>
      <c r="R852" s="94">
        <f t="shared" si="32"/>
        <v>493.63709390531</v>
      </c>
    </row>
    <row r="853" spans="1:18" ht="24" customHeight="1" x14ac:dyDescent="0.55000000000000004">
      <c r="A853" s="100">
        <v>4</v>
      </c>
      <c r="B853" s="101" t="s">
        <v>59</v>
      </c>
      <c r="C853" s="101" t="s">
        <v>513</v>
      </c>
      <c r="D853" s="101" t="s">
        <v>143</v>
      </c>
      <c r="E853" s="101" t="s">
        <v>514</v>
      </c>
      <c r="F853" s="101" t="s">
        <v>178</v>
      </c>
      <c r="G853" s="101" t="s">
        <v>1236</v>
      </c>
      <c r="H853" s="102">
        <v>4042</v>
      </c>
      <c r="I853" s="100">
        <v>3</v>
      </c>
      <c r="J853" s="105">
        <f>สกลนคร!F162</f>
        <v>213780.83</v>
      </c>
      <c r="K853" s="104">
        <f>สกลนคร!AI162</f>
        <v>247979.4</v>
      </c>
      <c r="L853" s="105">
        <f>สกลนคร!AJ162</f>
        <v>1236893.23</v>
      </c>
      <c r="M853" s="105">
        <f>สกลนคร!AK162</f>
        <v>1197758.8999999999</v>
      </c>
      <c r="N853" s="101"/>
      <c r="O853" s="101"/>
      <c r="P853" s="101"/>
      <c r="Q853" s="93">
        <f t="shared" si="31"/>
        <v>39134.330000000075</v>
      </c>
      <c r="R853" s="94">
        <f t="shared" si="32"/>
        <v>306.01020039584364</v>
      </c>
    </row>
    <row r="854" spans="1:18" ht="24" customHeight="1" x14ac:dyDescent="0.55000000000000004">
      <c r="A854" s="100">
        <v>5</v>
      </c>
      <c r="B854" s="101" t="s">
        <v>59</v>
      </c>
      <c r="C854" s="101" t="s">
        <v>513</v>
      </c>
      <c r="D854" s="101" t="s">
        <v>143</v>
      </c>
      <c r="E854" s="101" t="s">
        <v>514</v>
      </c>
      <c r="F854" s="101" t="s">
        <v>178</v>
      </c>
      <c r="G854" s="101" t="s">
        <v>1237</v>
      </c>
      <c r="H854" s="102">
        <v>5471</v>
      </c>
      <c r="I854" s="100">
        <v>4</v>
      </c>
      <c r="J854" s="105">
        <f>สกลนคร!F163</f>
        <v>323021.94</v>
      </c>
      <c r="K854" s="104">
        <f>สกลนคร!AI163</f>
        <v>387183.98</v>
      </c>
      <c r="L854" s="105">
        <f>สกลนคร!AJ163</f>
        <v>1661334.52</v>
      </c>
      <c r="M854" s="105">
        <f>สกลนคร!AK163</f>
        <v>1785736.1300000001</v>
      </c>
      <c r="N854" s="101"/>
      <c r="O854" s="101"/>
      <c r="P854" s="101"/>
      <c r="Q854" s="93">
        <f t="shared" si="31"/>
        <v>-124401.6100000001</v>
      </c>
      <c r="R854" s="94">
        <f t="shared" si="32"/>
        <v>303.66194845549262</v>
      </c>
    </row>
    <row r="855" spans="1:18" s="112" customFormat="1" ht="24" customHeight="1" x14ac:dyDescent="0.55000000000000004">
      <c r="A855" s="106">
        <v>14</v>
      </c>
      <c r="B855" s="107" t="s">
        <v>59</v>
      </c>
      <c r="C855" s="107"/>
      <c r="D855" s="107"/>
      <c r="E855" s="107" t="s">
        <v>75</v>
      </c>
      <c r="F855" s="107"/>
      <c r="G855" s="107" t="s">
        <v>516</v>
      </c>
      <c r="H855" s="113">
        <f>SUM(H851:H854)</f>
        <v>15444</v>
      </c>
      <c r="I855" s="106"/>
      <c r="J855" s="109">
        <f>SUM(J850:J854)</f>
        <v>1269432.3200000001</v>
      </c>
      <c r="K855" s="109">
        <f>SUM(K850:K854)</f>
        <v>1408960.44</v>
      </c>
      <c r="L855" s="109">
        <f>SUM(L850:L854)</f>
        <v>6064478.5899999999</v>
      </c>
      <c r="M855" s="109">
        <f>SUM(M850:M854)</f>
        <v>5818218.96</v>
      </c>
      <c r="N855" s="107">
        <v>4</v>
      </c>
      <c r="O855" s="107">
        <v>4</v>
      </c>
      <c r="P855" s="107">
        <f>N855-O855</f>
        <v>0</v>
      </c>
      <c r="Q855" s="110">
        <f t="shared" si="31"/>
        <v>246259.62999999989</v>
      </c>
      <c r="R855" s="111">
        <f>L855/H855</f>
        <v>392.67538137788137</v>
      </c>
    </row>
    <row r="856" spans="1:18" ht="24" customHeight="1" x14ac:dyDescent="0.55000000000000004">
      <c r="A856" s="100">
        <v>1</v>
      </c>
      <c r="B856" s="101" t="s">
        <v>59</v>
      </c>
      <c r="C856" s="101" t="s">
        <v>517</v>
      </c>
      <c r="D856" s="101" t="s">
        <v>146</v>
      </c>
      <c r="E856" s="101" t="s">
        <v>518</v>
      </c>
      <c r="F856" s="101" t="s">
        <v>208</v>
      </c>
      <c r="G856" s="101" t="s">
        <v>519</v>
      </c>
      <c r="H856" s="102"/>
      <c r="I856" s="100"/>
      <c r="J856" s="103"/>
      <c r="K856" s="104"/>
      <c r="L856" s="105"/>
      <c r="M856" s="105"/>
      <c r="N856" s="101"/>
      <c r="O856" s="101"/>
      <c r="P856" s="101"/>
    </row>
    <row r="857" spans="1:18" ht="24" customHeight="1" x14ac:dyDescent="0.55000000000000004">
      <c r="A857" s="100">
        <v>2</v>
      </c>
      <c r="B857" s="101" t="s">
        <v>59</v>
      </c>
      <c r="C857" s="101" t="s">
        <v>517</v>
      </c>
      <c r="D857" s="101" t="s">
        <v>146</v>
      </c>
      <c r="E857" s="101" t="s">
        <v>518</v>
      </c>
      <c r="F857" s="101" t="s">
        <v>178</v>
      </c>
      <c r="G857" s="101" t="s">
        <v>1238</v>
      </c>
      <c r="H857" s="102">
        <v>2489</v>
      </c>
      <c r="I857" s="100">
        <v>2</v>
      </c>
      <c r="J857" s="105">
        <f>สกลนคร!F164</f>
        <v>496414.64</v>
      </c>
      <c r="K857" s="104">
        <f>สกลนคร!AI164</f>
        <v>528543.15</v>
      </c>
      <c r="L857" s="105">
        <f>สกลนคร!AJ164</f>
        <v>854274.69</v>
      </c>
      <c r="M857" s="105">
        <f>สกลนคร!AK164</f>
        <v>958549.07000000007</v>
      </c>
      <c r="N857" s="101"/>
      <c r="O857" s="101"/>
      <c r="P857" s="101"/>
      <c r="Q857" s="93">
        <f t="shared" si="31"/>
        <v>-104274.38000000012</v>
      </c>
      <c r="R857" s="94">
        <f t="shared" si="32"/>
        <v>343.22004419445557</v>
      </c>
    </row>
    <row r="858" spans="1:18" ht="24" customHeight="1" x14ac:dyDescent="0.55000000000000004">
      <c r="A858" s="100">
        <v>3</v>
      </c>
      <c r="B858" s="101" t="s">
        <v>59</v>
      </c>
      <c r="C858" s="101" t="s">
        <v>517</v>
      </c>
      <c r="D858" s="101" t="s">
        <v>146</v>
      </c>
      <c r="E858" s="101" t="s">
        <v>518</v>
      </c>
      <c r="F858" s="101" t="s">
        <v>178</v>
      </c>
      <c r="G858" s="101" t="s">
        <v>1239</v>
      </c>
      <c r="H858" s="102">
        <v>3680</v>
      </c>
      <c r="I858" s="100">
        <v>3</v>
      </c>
      <c r="J858" s="105">
        <f>สกลนคร!F165</f>
        <v>1137401.2</v>
      </c>
      <c r="K858" s="104">
        <f>สกลนคร!AI165</f>
        <v>1143492.8499999999</v>
      </c>
      <c r="L858" s="105">
        <f>สกลนคร!AJ165</f>
        <v>1438450.57</v>
      </c>
      <c r="M858" s="105">
        <f>สกลนคร!AK165</f>
        <v>1586204.8</v>
      </c>
      <c r="N858" s="101"/>
      <c r="O858" s="101"/>
      <c r="P858" s="101"/>
      <c r="Q858" s="93">
        <f t="shared" si="31"/>
        <v>-147754.22999999998</v>
      </c>
      <c r="R858" s="94">
        <f t="shared" si="32"/>
        <v>390.88330706521742</v>
      </c>
    </row>
    <row r="859" spans="1:18" ht="24" customHeight="1" x14ac:dyDescent="0.55000000000000004">
      <c r="A859" s="100">
        <v>4</v>
      </c>
      <c r="B859" s="101" t="s">
        <v>59</v>
      </c>
      <c r="C859" s="101" t="s">
        <v>517</v>
      </c>
      <c r="D859" s="101" t="s">
        <v>146</v>
      </c>
      <c r="E859" s="101" t="s">
        <v>518</v>
      </c>
      <c r="F859" s="101" t="s">
        <v>178</v>
      </c>
      <c r="G859" s="101" t="s">
        <v>1240</v>
      </c>
      <c r="H859" s="102">
        <v>5212</v>
      </c>
      <c r="I859" s="100">
        <v>4</v>
      </c>
      <c r="J859" s="105">
        <f>สกลนคร!F166</f>
        <v>513295.45</v>
      </c>
      <c r="K859" s="104">
        <f>สกลนคร!AI166</f>
        <v>532617.02</v>
      </c>
      <c r="L859" s="105">
        <f>สกลนคร!AJ166</f>
        <v>1391130.07</v>
      </c>
      <c r="M859" s="105">
        <f>สกลนคร!AK166</f>
        <v>1478980.66</v>
      </c>
      <c r="N859" s="101"/>
      <c r="O859" s="101"/>
      <c r="P859" s="101"/>
      <c r="Q859" s="93">
        <f t="shared" si="31"/>
        <v>-87850.589999999851</v>
      </c>
      <c r="R859" s="94">
        <f t="shared" si="32"/>
        <v>266.90906945510363</v>
      </c>
    </row>
    <row r="860" spans="1:18" ht="24" customHeight="1" x14ac:dyDescent="0.55000000000000004">
      <c r="A860" s="100">
        <v>5</v>
      </c>
      <c r="B860" s="101" t="s">
        <v>59</v>
      </c>
      <c r="C860" s="101" t="s">
        <v>517</v>
      </c>
      <c r="D860" s="101" t="s">
        <v>146</v>
      </c>
      <c r="E860" s="101" t="s">
        <v>518</v>
      </c>
      <c r="F860" s="101" t="s">
        <v>178</v>
      </c>
      <c r="G860" s="101" t="s">
        <v>1241</v>
      </c>
      <c r="H860" s="102">
        <v>2800</v>
      </c>
      <c r="I860" s="100">
        <v>2</v>
      </c>
      <c r="J860" s="105">
        <f>สกลนคร!F167</f>
        <v>535788.49</v>
      </c>
      <c r="K860" s="104">
        <f>สกลนคร!AI167</f>
        <v>514365.82999999996</v>
      </c>
      <c r="L860" s="105">
        <f>สกลนคร!AJ167</f>
        <v>1126553.68</v>
      </c>
      <c r="M860" s="105">
        <f>สกลนคร!AK167</f>
        <v>1210486.3</v>
      </c>
      <c r="N860" s="101"/>
      <c r="O860" s="101"/>
      <c r="P860" s="101"/>
      <c r="Q860" s="93">
        <f t="shared" si="31"/>
        <v>-83932.620000000112</v>
      </c>
      <c r="R860" s="94">
        <f t="shared" si="32"/>
        <v>402.34059999999999</v>
      </c>
    </row>
    <row r="861" spans="1:18" ht="24" customHeight="1" x14ac:dyDescent="0.55000000000000004">
      <c r="A861" s="100">
        <v>6</v>
      </c>
      <c r="B861" s="101" t="s">
        <v>59</v>
      </c>
      <c r="C861" s="101" t="s">
        <v>517</v>
      </c>
      <c r="D861" s="101" t="s">
        <v>146</v>
      </c>
      <c r="E861" s="101" t="s">
        <v>518</v>
      </c>
      <c r="F861" s="101" t="s">
        <v>178</v>
      </c>
      <c r="G861" s="101" t="s">
        <v>1242</v>
      </c>
      <c r="H861" s="102">
        <v>3862</v>
      </c>
      <c r="I861" s="100">
        <v>3</v>
      </c>
      <c r="J861" s="105">
        <f>สกลนคร!F168</f>
        <v>227352.94</v>
      </c>
      <c r="K861" s="104">
        <f>สกลนคร!AI168</f>
        <v>254757.91999999998</v>
      </c>
      <c r="L861" s="105">
        <f>สกลนคร!AJ168</f>
        <v>1673798.31</v>
      </c>
      <c r="M861" s="105">
        <f>สกลนคร!AK168</f>
        <v>1815125.46</v>
      </c>
      <c r="N861" s="101"/>
      <c r="O861" s="101"/>
      <c r="P861" s="101"/>
      <c r="Q861" s="93">
        <f t="shared" si="31"/>
        <v>-141327.14999999991</v>
      </c>
      <c r="R861" s="94">
        <f t="shared" si="32"/>
        <v>433.40194458829626</v>
      </c>
    </row>
    <row r="862" spans="1:18" s="112" customFormat="1" ht="24" customHeight="1" x14ac:dyDescent="0.55000000000000004">
      <c r="A862" s="106">
        <v>15</v>
      </c>
      <c r="B862" s="107" t="s">
        <v>59</v>
      </c>
      <c r="C862" s="107"/>
      <c r="D862" s="107"/>
      <c r="E862" s="107" t="s">
        <v>75</v>
      </c>
      <c r="F862" s="107"/>
      <c r="G862" s="107" t="s">
        <v>520</v>
      </c>
      <c r="H862" s="113">
        <f>SUM(H857:H861)</f>
        <v>18043</v>
      </c>
      <c r="I862" s="106"/>
      <c r="J862" s="109">
        <f>SUM(J856:J861)</f>
        <v>2910252.72</v>
      </c>
      <c r="K862" s="144">
        <f>SUM(K856:K861)</f>
        <v>2973776.77</v>
      </c>
      <c r="L862" s="109">
        <f>SUM(L856:L861)</f>
        <v>6484207.3200000003</v>
      </c>
      <c r="M862" s="109">
        <f>SUM(M856:M861)</f>
        <v>7049346.29</v>
      </c>
      <c r="N862" s="107">
        <v>5</v>
      </c>
      <c r="O862" s="107">
        <v>5</v>
      </c>
      <c r="P862" s="107">
        <f>N862-O862</f>
        <v>0</v>
      </c>
      <c r="Q862" s="110">
        <f t="shared" si="31"/>
        <v>-565138.96999999974</v>
      </c>
      <c r="R862" s="111">
        <f>L862/H862</f>
        <v>359.37523250013857</v>
      </c>
    </row>
    <row r="863" spans="1:18" ht="24" customHeight="1" x14ac:dyDescent="0.55000000000000004">
      <c r="A863" s="100">
        <v>1</v>
      </c>
      <c r="B863" s="101" t="s">
        <v>59</v>
      </c>
      <c r="C863" s="101" t="s">
        <v>521</v>
      </c>
      <c r="D863" s="101" t="s">
        <v>148</v>
      </c>
      <c r="E863" s="101" t="s">
        <v>522</v>
      </c>
      <c r="F863" s="101" t="s">
        <v>208</v>
      </c>
      <c r="G863" s="101" t="s">
        <v>523</v>
      </c>
      <c r="H863" s="102"/>
      <c r="I863" s="100"/>
      <c r="J863" s="103"/>
      <c r="K863" s="104"/>
      <c r="L863" s="105"/>
      <c r="M863" s="105"/>
      <c r="N863" s="101"/>
      <c r="O863" s="101"/>
      <c r="P863" s="101"/>
    </row>
    <row r="864" spans="1:18" ht="24" customHeight="1" x14ac:dyDescent="0.55000000000000004">
      <c r="A864" s="100">
        <v>2</v>
      </c>
      <c r="B864" s="101" t="s">
        <v>59</v>
      </c>
      <c r="C864" s="101" t="s">
        <v>521</v>
      </c>
      <c r="D864" s="101" t="s">
        <v>148</v>
      </c>
      <c r="E864" s="101" t="s">
        <v>522</v>
      </c>
      <c r="F864" s="101" t="s">
        <v>178</v>
      </c>
      <c r="G864" s="101" t="s">
        <v>1243</v>
      </c>
      <c r="H864" s="102">
        <v>997</v>
      </c>
      <c r="I864" s="100">
        <v>1</v>
      </c>
      <c r="J864" s="105">
        <f>สกลนคร!F169</f>
        <v>696491.72</v>
      </c>
      <c r="K864" s="104">
        <f>สกลนคร!AI169</f>
        <v>759461.27999999991</v>
      </c>
      <c r="L864" s="105">
        <f>สกลนคร!AJ169</f>
        <v>1218667.81</v>
      </c>
      <c r="M864" s="105">
        <f>สกลนคร!AK169</f>
        <v>1021044.56</v>
      </c>
      <c r="N864" s="101"/>
      <c r="O864" s="101"/>
      <c r="P864" s="101"/>
      <c r="Q864" s="93">
        <f t="shared" si="31"/>
        <v>197623.25</v>
      </c>
      <c r="R864" s="94">
        <f t="shared" si="32"/>
        <v>1222.3348144433301</v>
      </c>
    </row>
    <row r="865" spans="1:18" ht="24" customHeight="1" x14ac:dyDescent="0.55000000000000004">
      <c r="A865" s="100">
        <v>3</v>
      </c>
      <c r="B865" s="101" t="s">
        <v>59</v>
      </c>
      <c r="C865" s="101" t="s">
        <v>521</v>
      </c>
      <c r="D865" s="101" t="s">
        <v>148</v>
      </c>
      <c r="E865" s="101" t="s">
        <v>522</v>
      </c>
      <c r="F865" s="101" t="s">
        <v>178</v>
      </c>
      <c r="G865" s="101" t="s">
        <v>1244</v>
      </c>
      <c r="H865" s="102">
        <v>5720</v>
      </c>
      <c r="I865" s="100">
        <v>4</v>
      </c>
      <c r="J865" s="105">
        <f>สกลนคร!F170</f>
        <v>1030274.31</v>
      </c>
      <c r="K865" s="104">
        <f>สกลนคร!AI170</f>
        <v>1093552.4500000002</v>
      </c>
      <c r="L865" s="105">
        <f>สกลนคร!AJ170</f>
        <v>1865634.8</v>
      </c>
      <c r="M865" s="105">
        <f>สกลนคร!AK170</f>
        <v>1513673.21</v>
      </c>
      <c r="N865" s="101"/>
      <c r="O865" s="101"/>
      <c r="P865" s="101"/>
      <c r="Q865" s="93">
        <f t="shared" si="31"/>
        <v>351961.59000000008</v>
      </c>
      <c r="R865" s="94">
        <f t="shared" si="32"/>
        <v>326.15993006993006</v>
      </c>
    </row>
    <row r="866" spans="1:18" ht="24" customHeight="1" x14ac:dyDescent="0.55000000000000004">
      <c r="A866" s="100">
        <v>4</v>
      </c>
      <c r="B866" s="101" t="s">
        <v>59</v>
      </c>
      <c r="C866" s="101" t="s">
        <v>521</v>
      </c>
      <c r="D866" s="101" t="s">
        <v>148</v>
      </c>
      <c r="E866" s="101" t="s">
        <v>522</v>
      </c>
      <c r="F866" s="101" t="s">
        <v>178</v>
      </c>
      <c r="G866" s="101" t="s">
        <v>1245</v>
      </c>
      <c r="H866" s="102">
        <v>3258</v>
      </c>
      <c r="I866" s="100">
        <v>3</v>
      </c>
      <c r="J866" s="105">
        <f>สกลนคร!F171</f>
        <v>602867.72</v>
      </c>
      <c r="K866" s="104">
        <f>สกลนคร!AI171</f>
        <v>669497.74999999988</v>
      </c>
      <c r="L866" s="105">
        <f>สกลนคร!AJ171</f>
        <v>1265254.6499999999</v>
      </c>
      <c r="M866" s="105">
        <f>สกลนคร!AK171</f>
        <v>1149207.31</v>
      </c>
      <c r="N866" s="101"/>
      <c r="O866" s="101"/>
      <c r="P866" s="101"/>
      <c r="Q866" s="93">
        <f t="shared" si="31"/>
        <v>116047.33999999985</v>
      </c>
      <c r="R866" s="94">
        <f t="shared" si="32"/>
        <v>388.35317679558005</v>
      </c>
    </row>
    <row r="867" spans="1:18" ht="24" customHeight="1" x14ac:dyDescent="0.55000000000000004">
      <c r="A867" s="100">
        <v>5</v>
      </c>
      <c r="B867" s="101" t="s">
        <v>59</v>
      </c>
      <c r="C867" s="101" t="s">
        <v>521</v>
      </c>
      <c r="D867" s="101" t="s">
        <v>148</v>
      </c>
      <c r="E867" s="101" t="s">
        <v>522</v>
      </c>
      <c r="F867" s="101" t="s">
        <v>178</v>
      </c>
      <c r="G867" s="101" t="s">
        <v>1246</v>
      </c>
      <c r="H867" s="102">
        <v>5165</v>
      </c>
      <c r="I867" s="100">
        <v>4</v>
      </c>
      <c r="J867" s="105">
        <f>สกลนคร!F172</f>
        <v>1022342.17</v>
      </c>
      <c r="K867" s="104">
        <f>สกลนคร!AI172</f>
        <v>1065846.6600000001</v>
      </c>
      <c r="L867" s="105">
        <f>สกลนคร!AJ172</f>
        <v>2067885.1400000001</v>
      </c>
      <c r="M867" s="105">
        <f>สกลนคร!AK172</f>
        <v>1631923.46</v>
      </c>
      <c r="N867" s="101"/>
      <c r="O867" s="101"/>
      <c r="P867" s="101"/>
      <c r="Q867" s="93">
        <f t="shared" si="31"/>
        <v>435961.68000000017</v>
      </c>
      <c r="R867" s="94">
        <f t="shared" si="32"/>
        <v>400.36498354307844</v>
      </c>
    </row>
    <row r="868" spans="1:18" ht="24" customHeight="1" x14ac:dyDescent="0.55000000000000004">
      <c r="A868" s="100">
        <v>6</v>
      </c>
      <c r="B868" s="101" t="s">
        <v>59</v>
      </c>
      <c r="C868" s="101" t="s">
        <v>521</v>
      </c>
      <c r="D868" s="101" t="s">
        <v>148</v>
      </c>
      <c r="E868" s="101" t="s">
        <v>522</v>
      </c>
      <c r="F868" s="101" t="s">
        <v>178</v>
      </c>
      <c r="G868" s="101" t="s">
        <v>1247</v>
      </c>
      <c r="H868" s="102">
        <v>3445</v>
      </c>
      <c r="I868" s="100">
        <v>3</v>
      </c>
      <c r="J868" s="105">
        <f>สกลนคร!F173</f>
        <v>1492457.39</v>
      </c>
      <c r="K868" s="104">
        <f>สกลนคร!AI173</f>
        <v>1556481.88</v>
      </c>
      <c r="L868" s="105">
        <f>สกลนคร!AJ173</f>
        <v>2039943.5599999998</v>
      </c>
      <c r="M868" s="105">
        <f>สกลนคร!AK173</f>
        <v>1527747.73</v>
      </c>
      <c r="N868" s="101"/>
      <c r="O868" s="101"/>
      <c r="P868" s="101"/>
      <c r="Q868" s="93">
        <f t="shared" si="31"/>
        <v>512195.82999999984</v>
      </c>
      <c r="R868" s="94">
        <f t="shared" si="32"/>
        <v>592.14617126269957</v>
      </c>
    </row>
    <row r="869" spans="1:18" ht="24" customHeight="1" x14ac:dyDescent="0.55000000000000004">
      <c r="A869" s="100">
        <v>7</v>
      </c>
      <c r="B869" s="101" t="s">
        <v>59</v>
      </c>
      <c r="C869" s="101" t="s">
        <v>521</v>
      </c>
      <c r="D869" s="101" t="s">
        <v>148</v>
      </c>
      <c r="E869" s="101" t="s">
        <v>522</v>
      </c>
      <c r="F869" s="101" t="s">
        <v>178</v>
      </c>
      <c r="G869" s="101" t="s">
        <v>1248</v>
      </c>
      <c r="H869" s="102">
        <v>6336</v>
      </c>
      <c r="I869" s="100">
        <v>5</v>
      </c>
      <c r="J869" s="105">
        <f>สกลนคร!F174</f>
        <v>1222044.3999999999</v>
      </c>
      <c r="K869" s="104">
        <f>สกลนคร!AI174</f>
        <v>1264667.0899999999</v>
      </c>
      <c r="L869" s="105">
        <f>สกลนคร!AJ174</f>
        <v>2213010.27</v>
      </c>
      <c r="M869" s="105">
        <f>สกลนคร!AK174</f>
        <v>1583890.21</v>
      </c>
      <c r="N869" s="101"/>
      <c r="O869" s="101"/>
      <c r="P869" s="101"/>
      <c r="Q869" s="93">
        <f t="shared" si="31"/>
        <v>629120.06000000006</v>
      </c>
      <c r="R869" s="94">
        <f t="shared" si="32"/>
        <v>349.27561079545455</v>
      </c>
    </row>
    <row r="870" spans="1:18" s="112" customFormat="1" ht="24" customHeight="1" x14ac:dyDescent="0.55000000000000004">
      <c r="A870" s="106">
        <v>16</v>
      </c>
      <c r="B870" s="107" t="s">
        <v>59</v>
      </c>
      <c r="C870" s="107"/>
      <c r="D870" s="107"/>
      <c r="E870" s="107" t="s">
        <v>75</v>
      </c>
      <c r="F870" s="107"/>
      <c r="G870" s="107" t="s">
        <v>524</v>
      </c>
      <c r="H870" s="113">
        <f>SUM(H864:H869)</f>
        <v>24921</v>
      </c>
      <c r="I870" s="106"/>
      <c r="J870" s="109">
        <f>SUM(J863:J869)</f>
        <v>6066477.709999999</v>
      </c>
      <c r="K870" s="109">
        <f>SUM(K863:K869)</f>
        <v>6409507.1099999994</v>
      </c>
      <c r="L870" s="109">
        <f>SUM(L863:L869)</f>
        <v>10670396.23</v>
      </c>
      <c r="M870" s="109">
        <f>SUM(M863:M869)</f>
        <v>8427486.4800000004</v>
      </c>
      <c r="N870" s="107">
        <v>6</v>
      </c>
      <c r="O870" s="107">
        <v>6</v>
      </c>
      <c r="P870" s="107">
        <f>N870-O870</f>
        <v>0</v>
      </c>
      <c r="Q870" s="110">
        <f t="shared" si="31"/>
        <v>2242909.75</v>
      </c>
      <c r="R870" s="111">
        <f>L870/H870</f>
        <v>428.16886280646844</v>
      </c>
    </row>
    <row r="871" spans="1:18" ht="24" customHeight="1" x14ac:dyDescent="0.55000000000000004">
      <c r="A871" s="100">
        <v>1</v>
      </c>
      <c r="B871" s="101" t="s">
        <v>59</v>
      </c>
      <c r="C871" s="101" t="s">
        <v>525</v>
      </c>
      <c r="D871" s="101" t="s">
        <v>150</v>
      </c>
      <c r="E871" s="101" t="s">
        <v>526</v>
      </c>
      <c r="F871" s="101" t="s">
        <v>208</v>
      </c>
      <c r="G871" s="101" t="s">
        <v>527</v>
      </c>
      <c r="H871" s="102"/>
      <c r="I871" s="100"/>
      <c r="J871" s="103"/>
      <c r="K871" s="104"/>
      <c r="L871" s="105"/>
      <c r="M871" s="105"/>
      <c r="N871" s="101"/>
      <c r="O871" s="101"/>
      <c r="P871" s="101"/>
    </row>
    <row r="872" spans="1:18" ht="24" customHeight="1" x14ac:dyDescent="0.55000000000000004">
      <c r="A872" s="100">
        <v>2</v>
      </c>
      <c r="B872" s="101" t="s">
        <v>59</v>
      </c>
      <c r="C872" s="101" t="s">
        <v>525</v>
      </c>
      <c r="D872" s="101" t="s">
        <v>150</v>
      </c>
      <c r="E872" s="101" t="s">
        <v>526</v>
      </c>
      <c r="F872" s="101" t="s">
        <v>178</v>
      </c>
      <c r="G872" s="101" t="s">
        <v>1249</v>
      </c>
      <c r="H872" s="102">
        <v>4782</v>
      </c>
      <c r="I872" s="100">
        <v>4</v>
      </c>
      <c r="J872" s="105">
        <f>สกลนคร!F175</f>
        <v>1285661.97</v>
      </c>
      <c r="K872" s="104">
        <f>สกลนคร!AI175</f>
        <v>1402250.2</v>
      </c>
      <c r="L872" s="105">
        <f>สกลนคร!AJ175</f>
        <v>1920891.95</v>
      </c>
      <c r="M872" s="105">
        <f>สกลนคร!AK175</f>
        <v>1381969.28</v>
      </c>
      <c r="N872" s="101"/>
      <c r="O872" s="101"/>
      <c r="P872" s="101"/>
      <c r="Q872" s="93">
        <f t="shared" si="31"/>
        <v>538922.66999999993</v>
      </c>
      <c r="R872" s="94">
        <f t="shared" si="32"/>
        <v>401.6921685487244</v>
      </c>
    </row>
    <row r="873" spans="1:18" ht="24" customHeight="1" x14ac:dyDescent="0.55000000000000004">
      <c r="A873" s="100">
        <v>3</v>
      </c>
      <c r="B873" s="101" t="s">
        <v>59</v>
      </c>
      <c r="C873" s="101" t="s">
        <v>525</v>
      </c>
      <c r="D873" s="101" t="s">
        <v>150</v>
      </c>
      <c r="E873" s="101" t="s">
        <v>526</v>
      </c>
      <c r="F873" s="101" t="s">
        <v>178</v>
      </c>
      <c r="G873" s="101" t="s">
        <v>1250</v>
      </c>
      <c r="H873" s="102">
        <v>3511</v>
      </c>
      <c r="I873" s="100">
        <v>3</v>
      </c>
      <c r="J873" s="105">
        <f>สกลนคร!F176</f>
        <v>1002974.25</v>
      </c>
      <c r="K873" s="104">
        <f>สกลนคร!AI176</f>
        <v>1090409.32</v>
      </c>
      <c r="L873" s="105">
        <f>สกลนคร!AJ176</f>
        <v>1657308.42</v>
      </c>
      <c r="M873" s="105">
        <f>สกลนคร!AK176</f>
        <v>1447034.3900000001</v>
      </c>
      <c r="N873" s="101"/>
      <c r="O873" s="101"/>
      <c r="P873" s="101"/>
      <c r="Q873" s="93">
        <f t="shared" si="31"/>
        <v>210274.0299999998</v>
      </c>
      <c r="R873" s="94">
        <f t="shared" si="32"/>
        <v>472.03315864426088</v>
      </c>
    </row>
    <row r="874" spans="1:18" ht="24" customHeight="1" x14ac:dyDescent="0.55000000000000004">
      <c r="A874" s="100">
        <v>4</v>
      </c>
      <c r="B874" s="101" t="s">
        <v>59</v>
      </c>
      <c r="C874" s="101" t="s">
        <v>525</v>
      </c>
      <c r="D874" s="101" t="s">
        <v>150</v>
      </c>
      <c r="E874" s="101" t="s">
        <v>526</v>
      </c>
      <c r="F874" s="101" t="s">
        <v>178</v>
      </c>
      <c r="G874" s="101" t="s">
        <v>1251</v>
      </c>
      <c r="H874" s="102">
        <v>2116</v>
      </c>
      <c r="I874" s="100">
        <v>2</v>
      </c>
      <c r="J874" s="105">
        <f>สกลนคร!F177</f>
        <v>803376.05</v>
      </c>
      <c r="K874" s="104">
        <f>สกลนคร!AI177</f>
        <v>908678.31</v>
      </c>
      <c r="L874" s="105">
        <f>สกลนคร!AJ177</f>
        <v>1135931.6400000001</v>
      </c>
      <c r="M874" s="105">
        <f>สกลนคร!AK177</f>
        <v>964352.3600000001</v>
      </c>
      <c r="N874" s="101"/>
      <c r="O874" s="101"/>
      <c r="P874" s="101"/>
      <c r="Q874" s="93">
        <f t="shared" si="31"/>
        <v>171579.28000000003</v>
      </c>
      <c r="R874" s="94">
        <f t="shared" si="32"/>
        <v>536.82969754253315</v>
      </c>
    </row>
    <row r="875" spans="1:18" ht="24" customHeight="1" x14ac:dyDescent="0.55000000000000004">
      <c r="A875" s="100">
        <v>5</v>
      </c>
      <c r="B875" s="101" t="s">
        <v>59</v>
      </c>
      <c r="C875" s="101" t="s">
        <v>525</v>
      </c>
      <c r="D875" s="101" t="s">
        <v>150</v>
      </c>
      <c r="E875" s="101" t="s">
        <v>526</v>
      </c>
      <c r="F875" s="101" t="s">
        <v>178</v>
      </c>
      <c r="G875" s="101" t="s">
        <v>1252</v>
      </c>
      <c r="H875" s="102">
        <v>5068</v>
      </c>
      <c r="I875" s="100">
        <v>4</v>
      </c>
      <c r="J875" s="105">
        <f>สกลนคร!F178</f>
        <v>949743.45</v>
      </c>
      <c r="K875" s="104">
        <f>สกลนคร!AI178</f>
        <v>1069897.25</v>
      </c>
      <c r="L875" s="105">
        <f>สกลนคร!AJ178</f>
        <v>1497964.02</v>
      </c>
      <c r="M875" s="105">
        <f>สกลนคร!AK178</f>
        <v>1418610.77</v>
      </c>
      <c r="N875" s="101"/>
      <c r="O875" s="101"/>
      <c r="P875" s="101"/>
      <c r="Q875" s="93">
        <f t="shared" si="31"/>
        <v>79353.25</v>
      </c>
      <c r="R875" s="94">
        <f t="shared" si="32"/>
        <v>295.57301104972379</v>
      </c>
    </row>
    <row r="876" spans="1:18" ht="24" customHeight="1" x14ac:dyDescent="0.55000000000000004">
      <c r="A876" s="100">
        <v>6</v>
      </c>
      <c r="B876" s="101" t="s">
        <v>59</v>
      </c>
      <c r="C876" s="101" t="s">
        <v>525</v>
      </c>
      <c r="D876" s="101" t="s">
        <v>150</v>
      </c>
      <c r="E876" s="101" t="s">
        <v>526</v>
      </c>
      <c r="F876" s="101" t="s">
        <v>178</v>
      </c>
      <c r="G876" s="101" t="s">
        <v>1253</v>
      </c>
      <c r="H876" s="102">
        <v>2178</v>
      </c>
      <c r="I876" s="100">
        <v>2</v>
      </c>
      <c r="J876" s="105">
        <f>สกลนคร!F179</f>
        <v>803620.26</v>
      </c>
      <c r="K876" s="104">
        <f>สกลนคร!AI179</f>
        <v>811988.67</v>
      </c>
      <c r="L876" s="105">
        <f>สกลนคร!AJ179</f>
        <v>932688.11</v>
      </c>
      <c r="M876" s="105">
        <f>สกลนคร!AK179</f>
        <v>912502.72</v>
      </c>
      <c r="N876" s="101"/>
      <c r="O876" s="101"/>
      <c r="P876" s="101"/>
      <c r="Q876" s="93">
        <f t="shared" si="31"/>
        <v>20185.390000000014</v>
      </c>
      <c r="R876" s="94">
        <f t="shared" si="32"/>
        <v>428.2314554637282</v>
      </c>
    </row>
    <row r="877" spans="1:18" ht="24" customHeight="1" x14ac:dyDescent="0.55000000000000004">
      <c r="A877" s="100">
        <v>7</v>
      </c>
      <c r="B877" s="101" t="s">
        <v>59</v>
      </c>
      <c r="C877" s="101" t="s">
        <v>525</v>
      </c>
      <c r="D877" s="101" t="s">
        <v>150</v>
      </c>
      <c r="E877" s="101" t="s">
        <v>526</v>
      </c>
      <c r="F877" s="101" t="s">
        <v>178</v>
      </c>
      <c r="G877" s="101" t="s">
        <v>1254</v>
      </c>
      <c r="H877" s="102">
        <v>3138</v>
      </c>
      <c r="I877" s="100">
        <v>3</v>
      </c>
      <c r="J877" s="105">
        <f>สกลนคร!F180</f>
        <v>554308.66</v>
      </c>
      <c r="K877" s="104">
        <f>สกลนคร!AI180</f>
        <v>632630.19000000006</v>
      </c>
      <c r="L877" s="105">
        <f>สกลนคร!AJ180</f>
        <v>1149790.56</v>
      </c>
      <c r="M877" s="105">
        <f>สกลนคร!AK180</f>
        <v>1024199.6799999999</v>
      </c>
      <c r="N877" s="101"/>
      <c r="O877" s="101"/>
      <c r="P877" s="101"/>
      <c r="Q877" s="93">
        <f t="shared" si="31"/>
        <v>125590.88000000012</v>
      </c>
      <c r="R877" s="94">
        <f t="shared" si="32"/>
        <v>366.40871892925429</v>
      </c>
    </row>
    <row r="878" spans="1:18" ht="24" customHeight="1" x14ac:dyDescent="0.55000000000000004">
      <c r="A878" s="100">
        <v>8</v>
      </c>
      <c r="B878" s="101" t="s">
        <v>59</v>
      </c>
      <c r="C878" s="101" t="s">
        <v>525</v>
      </c>
      <c r="D878" s="101" t="s">
        <v>150</v>
      </c>
      <c r="E878" s="101" t="s">
        <v>526</v>
      </c>
      <c r="F878" s="101" t="s">
        <v>178</v>
      </c>
      <c r="G878" s="101" t="s">
        <v>1255</v>
      </c>
      <c r="H878" s="102">
        <v>3606</v>
      </c>
      <c r="I878" s="100">
        <v>3</v>
      </c>
      <c r="J878" s="105">
        <f>สกลนคร!F181</f>
        <v>849645.38</v>
      </c>
      <c r="K878" s="104">
        <f>สกลนคร!AI181</f>
        <v>870834.74</v>
      </c>
      <c r="L878" s="105">
        <f>สกลนคร!AJ181</f>
        <v>1442955.12</v>
      </c>
      <c r="M878" s="105">
        <f>สกลนคร!AK181</f>
        <v>1503331.96</v>
      </c>
      <c r="N878" s="101"/>
      <c r="O878" s="101"/>
      <c r="P878" s="101"/>
      <c r="Q878" s="93">
        <f t="shared" si="31"/>
        <v>-60376.839999999851</v>
      </c>
      <c r="R878" s="94">
        <f t="shared" si="32"/>
        <v>400.15394342762067</v>
      </c>
    </row>
    <row r="879" spans="1:18" s="112" customFormat="1" ht="24" customHeight="1" x14ac:dyDescent="0.55000000000000004">
      <c r="A879" s="106">
        <v>17</v>
      </c>
      <c r="B879" s="107" t="s">
        <v>59</v>
      </c>
      <c r="C879" s="107"/>
      <c r="D879" s="107"/>
      <c r="E879" s="107" t="s">
        <v>75</v>
      </c>
      <c r="F879" s="107"/>
      <c r="G879" s="107" t="s">
        <v>528</v>
      </c>
      <c r="H879" s="113">
        <f>SUM(H872:H878)</f>
        <v>24399</v>
      </c>
      <c r="I879" s="106"/>
      <c r="J879" s="109">
        <f>SUM(J871:J878)</f>
        <v>6249330.0199999996</v>
      </c>
      <c r="K879" s="109">
        <f>SUM(K871:K878)</f>
        <v>6786688.6800000006</v>
      </c>
      <c r="L879" s="109">
        <f>SUM(L871:L878)</f>
        <v>9737529.8200000003</v>
      </c>
      <c r="M879" s="109">
        <f>SUM(M871:M878)</f>
        <v>8652001.1600000001</v>
      </c>
      <c r="N879" s="107">
        <v>7</v>
      </c>
      <c r="O879" s="107">
        <v>7</v>
      </c>
      <c r="P879" s="107">
        <f>N879-O879</f>
        <v>0</v>
      </c>
      <c r="Q879" s="110">
        <f t="shared" si="31"/>
        <v>1085528.6600000001</v>
      </c>
      <c r="R879" s="111">
        <f>L879/H879</f>
        <v>399.09544735439977</v>
      </c>
    </row>
    <row r="880" spans="1:18" ht="24" customHeight="1" x14ac:dyDescent="0.55000000000000004">
      <c r="A880" s="100">
        <v>1</v>
      </c>
      <c r="B880" s="101" t="s">
        <v>59</v>
      </c>
      <c r="C880" s="101" t="s">
        <v>529</v>
      </c>
      <c r="D880" s="101" t="s">
        <v>530</v>
      </c>
      <c r="E880" s="101" t="s">
        <v>531</v>
      </c>
      <c r="F880" s="101" t="s">
        <v>208</v>
      </c>
      <c r="G880" s="101" t="s">
        <v>532</v>
      </c>
      <c r="H880" s="102"/>
      <c r="I880" s="100"/>
      <c r="J880" s="103"/>
      <c r="K880" s="104"/>
      <c r="L880" s="105"/>
      <c r="M880" s="105"/>
      <c r="N880" s="101"/>
      <c r="O880" s="101"/>
      <c r="P880" s="101"/>
    </row>
    <row r="881" spans="1:18" ht="24" customHeight="1" x14ac:dyDescent="0.55000000000000004">
      <c r="A881" s="100">
        <v>2</v>
      </c>
      <c r="B881" s="101" t="s">
        <v>59</v>
      </c>
      <c r="C881" s="101" t="s">
        <v>529</v>
      </c>
      <c r="D881" s="101" t="s">
        <v>530</v>
      </c>
      <c r="E881" s="101" t="s">
        <v>531</v>
      </c>
      <c r="F881" s="101" t="s">
        <v>178</v>
      </c>
      <c r="G881" s="101" t="s">
        <v>1256</v>
      </c>
      <c r="H881" s="102">
        <v>3063</v>
      </c>
      <c r="I881" s="100">
        <v>3</v>
      </c>
      <c r="J881" s="105">
        <f>สกลนคร!F182</f>
        <v>531098.22</v>
      </c>
      <c r="K881" s="104">
        <f>สกลนคร!AI182</f>
        <v>549083</v>
      </c>
      <c r="L881" s="105">
        <f>สกลนคร!AJ182</f>
        <v>885590.03</v>
      </c>
      <c r="M881" s="105">
        <f>สกลนคร!AK182</f>
        <v>763270.68</v>
      </c>
      <c r="N881" s="101"/>
      <c r="O881" s="101"/>
      <c r="P881" s="101"/>
      <c r="Q881" s="93">
        <f t="shared" si="31"/>
        <v>122319.34999999998</v>
      </c>
      <c r="R881" s="94">
        <f t="shared" si="32"/>
        <v>289.12505060398303</v>
      </c>
    </row>
    <row r="882" spans="1:18" ht="24" customHeight="1" x14ac:dyDescent="0.55000000000000004">
      <c r="A882" s="100">
        <v>3</v>
      </c>
      <c r="B882" s="101" t="s">
        <v>59</v>
      </c>
      <c r="C882" s="101" t="s">
        <v>529</v>
      </c>
      <c r="D882" s="101" t="s">
        <v>530</v>
      </c>
      <c r="E882" s="101" t="s">
        <v>531</v>
      </c>
      <c r="F882" s="101" t="s">
        <v>178</v>
      </c>
      <c r="G882" s="101" t="s">
        <v>1257</v>
      </c>
      <c r="H882" s="102">
        <v>2781</v>
      </c>
      <c r="I882" s="100">
        <v>2</v>
      </c>
      <c r="J882" s="105">
        <f>สกลนคร!F183</f>
        <v>111793.13</v>
      </c>
      <c r="K882" s="104">
        <f>สกลนคร!AI183</f>
        <v>153533.68</v>
      </c>
      <c r="L882" s="105">
        <f>สกลนคร!AJ183</f>
        <v>1435560.65</v>
      </c>
      <c r="M882" s="105">
        <f>สกลนคร!AK183</f>
        <v>1433076.28</v>
      </c>
      <c r="N882" s="101"/>
      <c r="O882" s="101"/>
      <c r="P882" s="101"/>
      <c r="Q882" s="93">
        <f t="shared" si="31"/>
        <v>2484.3699999998789</v>
      </c>
      <c r="R882" s="94">
        <f t="shared" si="32"/>
        <v>516.20303847536854</v>
      </c>
    </row>
    <row r="883" spans="1:18" ht="24" customHeight="1" x14ac:dyDescent="0.55000000000000004">
      <c r="A883" s="100">
        <v>4</v>
      </c>
      <c r="B883" s="101" t="s">
        <v>59</v>
      </c>
      <c r="C883" s="101" t="s">
        <v>529</v>
      </c>
      <c r="D883" s="101" t="s">
        <v>530</v>
      </c>
      <c r="E883" s="101" t="s">
        <v>531</v>
      </c>
      <c r="F883" s="101" t="s">
        <v>178</v>
      </c>
      <c r="G883" s="101" t="s">
        <v>1258</v>
      </c>
      <c r="H883" s="102">
        <v>2236</v>
      </c>
      <c r="I883" s="100">
        <v>2</v>
      </c>
      <c r="J883" s="105">
        <f>สกลนคร!F184</f>
        <v>414169.3</v>
      </c>
      <c r="K883" s="104">
        <f>สกลนคร!AI184</f>
        <v>450615.98</v>
      </c>
      <c r="L883" s="105">
        <f>สกลนคร!AJ184</f>
        <v>985539.85</v>
      </c>
      <c r="M883" s="105">
        <f>สกลนคร!AK184</f>
        <v>981001.98</v>
      </c>
      <c r="N883" s="101"/>
      <c r="O883" s="101"/>
      <c r="P883" s="101"/>
      <c r="Q883" s="93">
        <f t="shared" si="31"/>
        <v>4537.8699999999953</v>
      </c>
      <c r="R883" s="94">
        <f t="shared" si="32"/>
        <v>440.76021914132377</v>
      </c>
    </row>
    <row r="884" spans="1:18" ht="24" customHeight="1" x14ac:dyDescent="0.55000000000000004">
      <c r="A884" s="100">
        <v>5</v>
      </c>
      <c r="B884" s="101" t="s">
        <v>59</v>
      </c>
      <c r="C884" s="101" t="s">
        <v>529</v>
      </c>
      <c r="D884" s="101" t="s">
        <v>530</v>
      </c>
      <c r="E884" s="101" t="s">
        <v>531</v>
      </c>
      <c r="F884" s="101" t="s">
        <v>178</v>
      </c>
      <c r="G884" s="101" t="s">
        <v>1259</v>
      </c>
      <c r="H884" s="102">
        <v>2004</v>
      </c>
      <c r="I884" s="100">
        <v>2</v>
      </c>
      <c r="J884" s="105">
        <f>สกลนคร!F185</f>
        <v>203510.77</v>
      </c>
      <c r="K884" s="104">
        <f>สกลนคร!AI185</f>
        <v>144129.65999999997</v>
      </c>
      <c r="L884" s="105">
        <f>สกลนคร!AJ185</f>
        <v>753207.08000000007</v>
      </c>
      <c r="M884" s="105">
        <f>สกลนคร!AK185</f>
        <v>687713.14</v>
      </c>
      <c r="N884" s="101"/>
      <c r="O884" s="101"/>
      <c r="P884" s="101"/>
      <c r="Q884" s="93">
        <f t="shared" si="31"/>
        <v>65493.940000000061</v>
      </c>
      <c r="R884" s="94">
        <f t="shared" si="32"/>
        <v>375.85183632734532</v>
      </c>
    </row>
    <row r="885" spans="1:18" ht="24" customHeight="1" x14ac:dyDescent="0.55000000000000004">
      <c r="A885" s="100">
        <v>6</v>
      </c>
      <c r="B885" s="101" t="s">
        <v>59</v>
      </c>
      <c r="C885" s="101" t="s">
        <v>529</v>
      </c>
      <c r="D885" s="101" t="s">
        <v>530</v>
      </c>
      <c r="E885" s="101" t="s">
        <v>531</v>
      </c>
      <c r="F885" s="101" t="s">
        <v>178</v>
      </c>
      <c r="G885" s="101" t="s">
        <v>1260</v>
      </c>
      <c r="H885" s="102">
        <v>3574</v>
      </c>
      <c r="I885" s="100">
        <v>3</v>
      </c>
      <c r="J885" s="105">
        <f>สกลนคร!F186</f>
        <v>325138.71999999997</v>
      </c>
      <c r="K885" s="104">
        <f>สกลนคร!AI186</f>
        <v>355643.01999999996</v>
      </c>
      <c r="L885" s="105">
        <f>สกลนคร!AJ186</f>
        <v>1306200.1100000001</v>
      </c>
      <c r="M885" s="105">
        <f>สกลนคร!AK186</f>
        <v>1308906.6900000002</v>
      </c>
      <c r="N885" s="101"/>
      <c r="O885" s="101"/>
      <c r="P885" s="101"/>
      <c r="Q885" s="93">
        <f t="shared" si="31"/>
        <v>-2706.5800000000745</v>
      </c>
      <c r="R885" s="94">
        <f t="shared" si="32"/>
        <v>365.47289031897037</v>
      </c>
    </row>
    <row r="886" spans="1:18" ht="24" customHeight="1" x14ac:dyDescent="0.55000000000000004">
      <c r="A886" s="100">
        <v>7</v>
      </c>
      <c r="B886" s="101" t="s">
        <v>59</v>
      </c>
      <c r="C886" s="101" t="s">
        <v>529</v>
      </c>
      <c r="D886" s="101" t="s">
        <v>530</v>
      </c>
      <c r="E886" s="101" t="s">
        <v>531</v>
      </c>
      <c r="F886" s="101" t="s">
        <v>178</v>
      </c>
      <c r="G886" s="101" t="s">
        <v>1261</v>
      </c>
      <c r="H886" s="102">
        <v>6722</v>
      </c>
      <c r="I886" s="100">
        <v>5</v>
      </c>
      <c r="J886" s="105">
        <f>สกลนคร!F187</f>
        <v>394318.82</v>
      </c>
      <c r="K886" s="104">
        <f>สกลนคร!AI187</f>
        <v>423519.27</v>
      </c>
      <c r="L886" s="105">
        <f>สกลนคร!AJ187</f>
        <v>1794688.6500000001</v>
      </c>
      <c r="M886" s="105">
        <f>สกลนคร!AK187</f>
        <v>1845097</v>
      </c>
      <c r="N886" s="101"/>
      <c r="O886" s="101"/>
      <c r="P886" s="101"/>
      <c r="Q886" s="93">
        <f t="shared" si="31"/>
        <v>-50408.34999999986</v>
      </c>
      <c r="R886" s="94">
        <f t="shared" si="32"/>
        <v>266.98730288604582</v>
      </c>
    </row>
    <row r="887" spans="1:18" ht="24" customHeight="1" x14ac:dyDescent="0.55000000000000004">
      <c r="A887" s="100">
        <v>8</v>
      </c>
      <c r="B887" s="101" t="s">
        <v>59</v>
      </c>
      <c r="C887" s="101" t="s">
        <v>529</v>
      </c>
      <c r="D887" s="101" t="s">
        <v>530</v>
      </c>
      <c r="E887" s="101" t="s">
        <v>531</v>
      </c>
      <c r="F887" s="101" t="s">
        <v>178</v>
      </c>
      <c r="G887" s="101" t="s">
        <v>1262</v>
      </c>
      <c r="H887" s="102">
        <v>1051</v>
      </c>
      <c r="I887" s="100">
        <v>1</v>
      </c>
      <c r="J887" s="105">
        <f>สกลนคร!F188</f>
        <v>156239.19</v>
      </c>
      <c r="K887" s="104">
        <f>สกลนคร!AI188</f>
        <v>176371.05</v>
      </c>
      <c r="L887" s="105">
        <f>สกลนคร!AJ188</f>
        <v>739493.72</v>
      </c>
      <c r="M887" s="105">
        <f>สกลนคร!AK188</f>
        <v>755351.94</v>
      </c>
      <c r="N887" s="101"/>
      <c r="O887" s="101"/>
      <c r="P887" s="101"/>
      <c r="Q887" s="93">
        <f t="shared" si="31"/>
        <v>-15858.219999999972</v>
      </c>
      <c r="R887" s="94">
        <f t="shared" si="32"/>
        <v>703.60962892483349</v>
      </c>
    </row>
    <row r="888" spans="1:18" ht="24" customHeight="1" x14ac:dyDescent="0.55000000000000004">
      <c r="A888" s="100">
        <v>9</v>
      </c>
      <c r="B888" s="101" t="s">
        <v>59</v>
      </c>
      <c r="C888" s="101" t="s">
        <v>529</v>
      </c>
      <c r="D888" s="101" t="s">
        <v>530</v>
      </c>
      <c r="E888" s="101" t="s">
        <v>531</v>
      </c>
      <c r="F888" s="101" t="s">
        <v>178</v>
      </c>
      <c r="G888" s="101" t="s">
        <v>1263</v>
      </c>
      <c r="H888" s="102">
        <v>3165</v>
      </c>
      <c r="I888" s="100">
        <v>3</v>
      </c>
      <c r="J888" s="105">
        <f>สกลนคร!F189</f>
        <v>513394.4</v>
      </c>
      <c r="K888" s="104">
        <f>สกลนคร!AI189</f>
        <v>489231.01</v>
      </c>
      <c r="L888" s="105">
        <f>สกลนคร!AJ189</f>
        <v>1226833.8700000001</v>
      </c>
      <c r="M888" s="105">
        <f>สกลนคร!AK189</f>
        <v>1102810.29</v>
      </c>
      <c r="N888" s="101"/>
      <c r="O888" s="101"/>
      <c r="P888" s="101"/>
      <c r="Q888" s="93">
        <f t="shared" si="31"/>
        <v>124023.58000000007</v>
      </c>
      <c r="R888" s="94">
        <f t="shared" si="32"/>
        <v>387.62523538704585</v>
      </c>
    </row>
    <row r="889" spans="1:18" s="112" customFormat="1" ht="24" customHeight="1" x14ac:dyDescent="0.55000000000000004">
      <c r="A889" s="106">
        <v>18</v>
      </c>
      <c r="B889" s="107" t="s">
        <v>59</v>
      </c>
      <c r="C889" s="107"/>
      <c r="D889" s="107"/>
      <c r="E889" s="107" t="s">
        <v>75</v>
      </c>
      <c r="F889" s="107"/>
      <c r="G889" s="107" t="s">
        <v>533</v>
      </c>
      <c r="H889" s="113">
        <f>SUM(H881:H888)</f>
        <v>24596</v>
      </c>
      <c r="I889" s="106"/>
      <c r="J889" s="109">
        <f>SUM(J880:J888)</f>
        <v>2649662.5499999998</v>
      </c>
      <c r="K889" s="109">
        <f>SUM(K880:K888)</f>
        <v>2742126.67</v>
      </c>
      <c r="L889" s="109">
        <f>SUM(L880:L888)</f>
        <v>9127113.9600000009</v>
      </c>
      <c r="M889" s="109">
        <f>SUM(M880:M888)</f>
        <v>8877228</v>
      </c>
      <c r="N889" s="107">
        <v>8</v>
      </c>
      <c r="O889" s="107">
        <v>8</v>
      </c>
      <c r="P889" s="107">
        <f>N889-O889</f>
        <v>0</v>
      </c>
      <c r="Q889" s="110">
        <f t="shared" si="31"/>
        <v>249885.96000000089</v>
      </c>
      <c r="R889" s="111">
        <f t="shared" si="32"/>
        <v>371.08123109448695</v>
      </c>
    </row>
    <row r="890" spans="1:18" s="112" customFormat="1" ht="24.75" customHeight="1" thickBot="1" x14ac:dyDescent="0.6">
      <c r="A890" s="121"/>
      <c r="B890" s="122" t="s">
        <v>59</v>
      </c>
      <c r="C890" s="122" t="s">
        <v>59</v>
      </c>
      <c r="D890" s="122" t="s">
        <v>59</v>
      </c>
      <c r="E890" s="122" t="s">
        <v>59</v>
      </c>
      <c r="F890" s="122"/>
      <c r="G890" s="122" t="s">
        <v>534</v>
      </c>
      <c r="H890" s="123">
        <f>H711+H719+H726+H742+H751+H762+H768+H788+H796+H808+H821+H843+H849+H855+H862+H870+H879+H889</f>
        <v>664335</v>
      </c>
      <c r="I890" s="121"/>
      <c r="J890" s="124">
        <f t="shared" ref="J890:O890" si="33">J711+J719+J726+J742+J751+J762+J768+J788+J796+J808+J821+J843+J849+J855+J862+J870+J879+J889</f>
        <v>94616056.419999987</v>
      </c>
      <c r="K890" s="125">
        <f t="shared" si="33"/>
        <v>107664365.92</v>
      </c>
      <c r="L890" s="124">
        <f t="shared" si="33"/>
        <v>256078895.15000001</v>
      </c>
      <c r="M890" s="124">
        <f t="shared" si="33"/>
        <v>226198139.71000001</v>
      </c>
      <c r="N890" s="122">
        <f t="shared" si="33"/>
        <v>168</v>
      </c>
      <c r="O890" s="122">
        <f t="shared" si="33"/>
        <v>168</v>
      </c>
      <c r="P890" s="122">
        <f>N890-O890</f>
        <v>0</v>
      </c>
      <c r="Q890" s="110">
        <f t="shared" si="31"/>
        <v>29880755.439999998</v>
      </c>
      <c r="R890" s="111">
        <f t="shared" si="32"/>
        <v>385.46651185019607</v>
      </c>
    </row>
    <row r="891" spans="1:18" ht="25.5" customHeight="1" thickTop="1" thickBot="1" x14ac:dyDescent="0.6">
      <c r="A891" s="126"/>
      <c r="B891" s="127"/>
      <c r="C891" s="127"/>
      <c r="D891" s="127"/>
      <c r="E891" s="414" t="s">
        <v>535</v>
      </c>
      <c r="F891" s="415"/>
      <c r="G891" s="416"/>
      <c r="H891" s="128"/>
      <c r="I891" s="126"/>
      <c r="J891" s="129">
        <f>J890/O890</f>
        <v>563190.81202380941</v>
      </c>
      <c r="K891" s="130">
        <f>K890/O890</f>
        <v>640859.32095238101</v>
      </c>
      <c r="L891" s="129">
        <f>L890/O890</f>
        <v>1524279.137797619</v>
      </c>
      <c r="M891" s="129">
        <f>M890/O890</f>
        <v>1346417.4982738097</v>
      </c>
      <c r="N891" s="178"/>
      <c r="O891" s="178"/>
      <c r="P891" s="178"/>
      <c r="Q891" s="93">
        <f t="shared" si="31"/>
        <v>177861.63952380931</v>
      </c>
    </row>
    <row r="892" spans="1:18" ht="24.75" customHeight="1" thickTop="1" x14ac:dyDescent="0.55000000000000004">
      <c r="A892" s="131">
        <v>1</v>
      </c>
      <c r="B892" s="132" t="s">
        <v>56</v>
      </c>
      <c r="C892" s="132" t="s">
        <v>536</v>
      </c>
      <c r="D892" s="132" t="s">
        <v>537</v>
      </c>
      <c r="E892" s="132" t="s">
        <v>538</v>
      </c>
      <c r="F892" s="132" t="s">
        <v>175</v>
      </c>
      <c r="G892" s="132" t="s">
        <v>539</v>
      </c>
      <c r="H892" s="133"/>
      <c r="I892" s="131"/>
      <c r="J892" s="134"/>
      <c r="K892" s="135"/>
      <c r="L892" s="136"/>
      <c r="M892" s="136"/>
      <c r="N892" s="132"/>
      <c r="O892" s="132"/>
      <c r="P892" s="132"/>
    </row>
    <row r="893" spans="1:18" ht="24" customHeight="1" x14ac:dyDescent="0.55000000000000004">
      <c r="A893" s="100">
        <v>2</v>
      </c>
      <c r="B893" s="101" t="s">
        <v>56</v>
      </c>
      <c r="C893" s="101" t="s">
        <v>536</v>
      </c>
      <c r="D893" s="101" t="s">
        <v>537</v>
      </c>
      <c r="E893" s="101" t="s">
        <v>538</v>
      </c>
      <c r="F893" s="101" t="s">
        <v>178</v>
      </c>
      <c r="G893" s="101" t="s">
        <v>1264</v>
      </c>
      <c r="H893" s="102">
        <v>3670</v>
      </c>
      <c r="I893" s="100">
        <v>3</v>
      </c>
      <c r="J893" s="103">
        <f>นครพนม!F4</f>
        <v>781686.7</v>
      </c>
      <c r="K893" s="104">
        <f>นครพนม!AM4</f>
        <v>838315.86</v>
      </c>
      <c r="L893" s="105">
        <f>นครพนม!AN4</f>
        <v>1317455.23</v>
      </c>
      <c r="M893" s="105">
        <f>นครพนม!AO4</f>
        <v>889345.92</v>
      </c>
      <c r="N893" s="101"/>
      <c r="O893" s="101"/>
      <c r="P893" s="101"/>
      <c r="Q893" s="93">
        <f t="shared" si="31"/>
        <v>428109.30999999994</v>
      </c>
      <c r="R893" s="94">
        <f t="shared" si="32"/>
        <v>358.97962670299728</v>
      </c>
    </row>
    <row r="894" spans="1:18" ht="24" customHeight="1" x14ac:dyDescent="0.55000000000000004">
      <c r="A894" s="100">
        <v>3</v>
      </c>
      <c r="B894" s="101" t="s">
        <v>56</v>
      </c>
      <c r="C894" s="101" t="s">
        <v>536</v>
      </c>
      <c r="D894" s="101" t="s">
        <v>537</v>
      </c>
      <c r="E894" s="101" t="s">
        <v>538</v>
      </c>
      <c r="F894" s="101" t="s">
        <v>178</v>
      </c>
      <c r="G894" s="101" t="s">
        <v>1265</v>
      </c>
      <c r="H894" s="102">
        <v>5247</v>
      </c>
      <c r="I894" s="100">
        <v>4</v>
      </c>
      <c r="J894" s="103">
        <f>นครพนม!F5</f>
        <v>1009254.26</v>
      </c>
      <c r="K894" s="104">
        <f>นครพนม!AM5</f>
        <v>1103453.6499999999</v>
      </c>
      <c r="L894" s="105">
        <f>นครพนม!AN5</f>
        <v>1656381.32</v>
      </c>
      <c r="M894" s="105">
        <f>นครพนม!AO5</f>
        <v>1121083.1499999999</v>
      </c>
      <c r="N894" s="101"/>
      <c r="O894" s="101"/>
      <c r="P894" s="101"/>
      <c r="Q894" s="93">
        <f t="shared" si="31"/>
        <v>535298.17000000016</v>
      </c>
      <c r="R894" s="94">
        <f t="shared" si="32"/>
        <v>315.68159329140462</v>
      </c>
    </row>
    <row r="895" spans="1:18" ht="24" customHeight="1" x14ac:dyDescent="0.55000000000000004">
      <c r="A895" s="100">
        <v>4</v>
      </c>
      <c r="B895" s="101" t="s">
        <v>56</v>
      </c>
      <c r="C895" s="101" t="s">
        <v>536</v>
      </c>
      <c r="D895" s="101" t="s">
        <v>537</v>
      </c>
      <c r="E895" s="101" t="s">
        <v>538</v>
      </c>
      <c r="F895" s="101" t="s">
        <v>178</v>
      </c>
      <c r="G895" s="101" t="s">
        <v>1266</v>
      </c>
      <c r="H895" s="102">
        <v>4843</v>
      </c>
      <c r="I895" s="100">
        <v>4</v>
      </c>
      <c r="J895" s="103">
        <f>นครพนม!F6</f>
        <v>609818.15</v>
      </c>
      <c r="K895" s="104">
        <f>นครพนม!AM6</f>
        <v>651673.42000000004</v>
      </c>
      <c r="L895" s="105">
        <f>นครพนม!AN6</f>
        <v>1485494.88</v>
      </c>
      <c r="M895" s="105">
        <f>นครพนม!AO6</f>
        <v>1157945.19</v>
      </c>
      <c r="N895" s="101"/>
      <c r="O895" s="101"/>
      <c r="P895" s="101"/>
      <c r="Q895" s="93">
        <f t="shared" si="31"/>
        <v>327549.68999999994</v>
      </c>
      <c r="R895" s="94">
        <f t="shared" si="32"/>
        <v>306.73030766054097</v>
      </c>
    </row>
    <row r="896" spans="1:18" ht="24" customHeight="1" x14ac:dyDescent="0.55000000000000004">
      <c r="A896" s="100">
        <v>5</v>
      </c>
      <c r="B896" s="101" t="s">
        <v>56</v>
      </c>
      <c r="C896" s="101" t="s">
        <v>536</v>
      </c>
      <c r="D896" s="101" t="s">
        <v>537</v>
      </c>
      <c r="E896" s="101" t="s">
        <v>538</v>
      </c>
      <c r="F896" s="101" t="s">
        <v>178</v>
      </c>
      <c r="G896" s="101" t="s">
        <v>1267</v>
      </c>
      <c r="H896" s="102">
        <v>4324</v>
      </c>
      <c r="I896" s="100">
        <v>3</v>
      </c>
      <c r="J896" s="103">
        <f>นครพนม!F7</f>
        <v>620875.66</v>
      </c>
      <c r="K896" s="104">
        <f>นครพนม!AM7</f>
        <v>616845.35</v>
      </c>
      <c r="L896" s="105">
        <f>นครพนม!AN7</f>
        <v>1010849.88</v>
      </c>
      <c r="M896" s="105">
        <f>นครพนม!AO7</f>
        <v>657930.37000000011</v>
      </c>
      <c r="N896" s="101"/>
      <c r="O896" s="101"/>
      <c r="P896" s="101"/>
      <c r="Q896" s="93">
        <f t="shared" si="31"/>
        <v>352919.50999999989</v>
      </c>
      <c r="R896" s="94">
        <f t="shared" si="32"/>
        <v>233.77656799259944</v>
      </c>
    </row>
    <row r="897" spans="1:18" ht="24" customHeight="1" x14ac:dyDescent="0.55000000000000004">
      <c r="A897" s="100">
        <v>6</v>
      </c>
      <c r="B897" s="101" t="s">
        <v>56</v>
      </c>
      <c r="C897" s="101" t="s">
        <v>536</v>
      </c>
      <c r="D897" s="101" t="s">
        <v>537</v>
      </c>
      <c r="E897" s="101" t="s">
        <v>538</v>
      </c>
      <c r="F897" s="101" t="s">
        <v>178</v>
      </c>
      <c r="G897" s="101" t="s">
        <v>1268</v>
      </c>
      <c r="H897" s="102">
        <v>4095</v>
      </c>
      <c r="I897" s="100">
        <v>3</v>
      </c>
      <c r="J897" s="103">
        <f>นครพนม!F8</f>
        <v>732532.67</v>
      </c>
      <c r="K897" s="104">
        <f>นครพนม!AM8</f>
        <v>799427.15</v>
      </c>
      <c r="L897" s="105">
        <f>นครพนม!AN8</f>
        <v>997139.88</v>
      </c>
      <c r="M897" s="105">
        <f>นครพนม!AO8</f>
        <v>741899.22</v>
      </c>
      <c r="N897" s="101"/>
      <c r="O897" s="101"/>
      <c r="P897" s="101"/>
      <c r="Q897" s="93">
        <f t="shared" si="31"/>
        <v>255240.66000000003</v>
      </c>
      <c r="R897" s="94">
        <f t="shared" si="32"/>
        <v>243.50180219780219</v>
      </c>
    </row>
    <row r="898" spans="1:18" ht="24" customHeight="1" x14ac:dyDescent="0.55000000000000004">
      <c r="A898" s="100">
        <v>7</v>
      </c>
      <c r="B898" s="101" t="s">
        <v>56</v>
      </c>
      <c r="C898" s="101" t="s">
        <v>536</v>
      </c>
      <c r="D898" s="101" t="s">
        <v>537</v>
      </c>
      <c r="E898" s="101" t="s">
        <v>538</v>
      </c>
      <c r="F898" s="101" t="s">
        <v>178</v>
      </c>
      <c r="G898" s="101" t="s">
        <v>1269</v>
      </c>
      <c r="H898" s="102">
        <v>3972</v>
      </c>
      <c r="I898" s="100">
        <v>3</v>
      </c>
      <c r="J898" s="103">
        <f>นครพนม!F9</f>
        <v>358605.45</v>
      </c>
      <c r="K898" s="104">
        <f>นครพนม!AM9</f>
        <v>372886.8</v>
      </c>
      <c r="L898" s="105">
        <f>นครพนม!AN9</f>
        <v>762653.96</v>
      </c>
      <c r="M898" s="105">
        <f>นครพนม!AO9</f>
        <v>529638.48</v>
      </c>
      <c r="N898" s="101"/>
      <c r="O898" s="101"/>
      <c r="P898" s="101"/>
      <c r="Q898" s="93">
        <f t="shared" si="31"/>
        <v>233015.47999999998</v>
      </c>
      <c r="R898" s="94">
        <f t="shared" si="32"/>
        <v>192.00754279959716</v>
      </c>
    </row>
    <row r="899" spans="1:18" ht="24" customHeight="1" x14ac:dyDescent="0.55000000000000004">
      <c r="A899" s="100">
        <v>8</v>
      </c>
      <c r="B899" s="101" t="s">
        <v>56</v>
      </c>
      <c r="C899" s="101" t="s">
        <v>536</v>
      </c>
      <c r="D899" s="101" t="s">
        <v>537</v>
      </c>
      <c r="E899" s="101" t="s">
        <v>538</v>
      </c>
      <c r="F899" s="101" t="s">
        <v>178</v>
      </c>
      <c r="G899" s="101" t="s">
        <v>1270</v>
      </c>
      <c r="H899" s="102">
        <v>2524</v>
      </c>
      <c r="I899" s="100">
        <v>2</v>
      </c>
      <c r="J899" s="103">
        <f>นครพนม!F10</f>
        <v>705574.27</v>
      </c>
      <c r="K899" s="104">
        <f>นครพนม!AM10</f>
        <v>814934.1</v>
      </c>
      <c r="L899" s="105">
        <f>นครพนม!AN10</f>
        <v>1236178.02</v>
      </c>
      <c r="M899" s="105">
        <f>นครพนม!AO10</f>
        <v>1033121.94</v>
      </c>
      <c r="N899" s="101"/>
      <c r="O899" s="101"/>
      <c r="P899" s="101"/>
      <c r="Q899" s="93">
        <f t="shared" si="31"/>
        <v>203056.08000000007</v>
      </c>
      <c r="R899" s="94">
        <f t="shared" si="32"/>
        <v>489.76942155309035</v>
      </c>
    </row>
    <row r="900" spans="1:18" ht="24" customHeight="1" x14ac:dyDescent="0.55000000000000004">
      <c r="A900" s="100">
        <v>9</v>
      </c>
      <c r="B900" s="101" t="s">
        <v>56</v>
      </c>
      <c r="C900" s="101" t="s">
        <v>536</v>
      </c>
      <c r="D900" s="101" t="s">
        <v>537</v>
      </c>
      <c r="E900" s="101" t="s">
        <v>538</v>
      </c>
      <c r="F900" s="101" t="s">
        <v>178</v>
      </c>
      <c r="G900" s="101" t="s">
        <v>1271</v>
      </c>
      <c r="H900" s="102">
        <v>2586</v>
      </c>
      <c r="I900" s="100">
        <v>2</v>
      </c>
      <c r="J900" s="103">
        <f>นครพนม!F11</f>
        <v>691610.61</v>
      </c>
      <c r="K900" s="104">
        <f>นครพนม!AM11</f>
        <v>855933.2</v>
      </c>
      <c r="L900" s="105">
        <f>นครพนม!AN11</f>
        <v>1126182.02</v>
      </c>
      <c r="M900" s="105">
        <f>นครพนม!AO11</f>
        <v>784272.77</v>
      </c>
      <c r="N900" s="101"/>
      <c r="O900" s="101"/>
      <c r="P900" s="101"/>
      <c r="Q900" s="93">
        <f t="shared" si="31"/>
        <v>341909.25</v>
      </c>
      <c r="R900" s="94">
        <f t="shared" si="32"/>
        <v>435.49188708430006</v>
      </c>
    </row>
    <row r="901" spans="1:18" ht="24" customHeight="1" x14ac:dyDescent="0.55000000000000004">
      <c r="A901" s="100">
        <v>10</v>
      </c>
      <c r="B901" s="101" t="s">
        <v>56</v>
      </c>
      <c r="C901" s="101" t="s">
        <v>536</v>
      </c>
      <c r="D901" s="101" t="s">
        <v>537</v>
      </c>
      <c r="E901" s="101" t="s">
        <v>538</v>
      </c>
      <c r="F901" s="101" t="s">
        <v>178</v>
      </c>
      <c r="G901" s="101" t="s">
        <v>1272</v>
      </c>
      <c r="H901" s="102">
        <v>2657</v>
      </c>
      <c r="I901" s="100">
        <v>2</v>
      </c>
      <c r="J901" s="103">
        <f>นครพนม!F12</f>
        <v>555995.44999999995</v>
      </c>
      <c r="K901" s="104">
        <f>นครพนม!AM12</f>
        <v>704395.15999999992</v>
      </c>
      <c r="L901" s="105">
        <f>นครพนม!AN12</f>
        <v>959642.79</v>
      </c>
      <c r="M901" s="105">
        <f>นครพนม!AO12</f>
        <v>997016.15</v>
      </c>
      <c r="N901" s="101"/>
      <c r="O901" s="101"/>
      <c r="P901" s="101"/>
      <c r="Q901" s="93">
        <f t="shared" si="31"/>
        <v>-37373.359999999986</v>
      </c>
      <c r="R901" s="94">
        <f t="shared" si="32"/>
        <v>361.17530673692136</v>
      </c>
    </row>
    <row r="902" spans="1:18" ht="24" customHeight="1" x14ac:dyDescent="0.55000000000000004">
      <c r="A902" s="100">
        <v>11</v>
      </c>
      <c r="B902" s="101" t="s">
        <v>56</v>
      </c>
      <c r="C902" s="101" t="s">
        <v>536</v>
      </c>
      <c r="D902" s="101" t="s">
        <v>537</v>
      </c>
      <c r="E902" s="101" t="s">
        <v>538</v>
      </c>
      <c r="F902" s="101" t="s">
        <v>178</v>
      </c>
      <c r="G902" s="101" t="s">
        <v>1273</v>
      </c>
      <c r="H902" s="102">
        <v>2342</v>
      </c>
      <c r="I902" s="100">
        <v>2</v>
      </c>
      <c r="J902" s="103">
        <f>นครพนม!F13</f>
        <v>779140.13</v>
      </c>
      <c r="K902" s="104">
        <f>นครพนม!AM13</f>
        <v>857897.93</v>
      </c>
      <c r="L902" s="105">
        <f>นครพนม!AN13</f>
        <v>1157394.46</v>
      </c>
      <c r="M902" s="105">
        <f>นครพนม!AO13</f>
        <v>763626.2300000001</v>
      </c>
      <c r="N902" s="101"/>
      <c r="O902" s="101"/>
      <c r="P902" s="101"/>
      <c r="Q902" s="93">
        <f t="shared" si="31"/>
        <v>393768.22999999986</v>
      </c>
      <c r="R902" s="94">
        <f t="shared" si="32"/>
        <v>494.19063193851406</v>
      </c>
    </row>
    <row r="903" spans="1:18" ht="24" customHeight="1" x14ac:dyDescent="0.55000000000000004">
      <c r="A903" s="100">
        <v>12</v>
      </c>
      <c r="B903" s="101" t="s">
        <v>56</v>
      </c>
      <c r="C903" s="101" t="s">
        <v>536</v>
      </c>
      <c r="D903" s="101" t="s">
        <v>537</v>
      </c>
      <c r="E903" s="101" t="s">
        <v>538</v>
      </c>
      <c r="F903" s="101" t="s">
        <v>178</v>
      </c>
      <c r="G903" s="101" t="s">
        <v>1274</v>
      </c>
      <c r="H903" s="102">
        <v>2776</v>
      </c>
      <c r="I903" s="100">
        <v>2</v>
      </c>
      <c r="J903" s="103">
        <f>นครพนม!F14</f>
        <v>665638.65</v>
      </c>
      <c r="K903" s="104">
        <f>นครพนม!AM14</f>
        <v>883009.63</v>
      </c>
      <c r="L903" s="105">
        <f>นครพนม!AN14</f>
        <v>1238313.23</v>
      </c>
      <c r="M903" s="105">
        <f>นครพนม!AO14</f>
        <v>724483.55999999994</v>
      </c>
      <c r="N903" s="101"/>
      <c r="O903" s="101"/>
      <c r="P903" s="101"/>
      <c r="Q903" s="93">
        <f t="shared" ref="Q903:Q966" si="34">L903-M903</f>
        <v>513829.67000000004</v>
      </c>
      <c r="R903" s="94">
        <f t="shared" ref="R903:R966" si="35">L903/H903</f>
        <v>446.07825288184438</v>
      </c>
    </row>
    <row r="904" spans="1:18" ht="24" customHeight="1" x14ac:dyDescent="0.55000000000000004">
      <c r="A904" s="100">
        <v>13</v>
      </c>
      <c r="B904" s="101" t="s">
        <v>56</v>
      </c>
      <c r="C904" s="101" t="s">
        <v>536</v>
      </c>
      <c r="D904" s="101" t="s">
        <v>537</v>
      </c>
      <c r="E904" s="101" t="s">
        <v>538</v>
      </c>
      <c r="F904" s="101" t="s">
        <v>178</v>
      </c>
      <c r="G904" s="101" t="s">
        <v>1275</v>
      </c>
      <c r="H904" s="102">
        <v>3352</v>
      </c>
      <c r="I904" s="100">
        <v>3</v>
      </c>
      <c r="J904" s="103">
        <f>นครพนม!F15</f>
        <v>504611.22</v>
      </c>
      <c r="K904" s="104">
        <f>นครพนม!AM15</f>
        <v>521544.06999999995</v>
      </c>
      <c r="L904" s="105">
        <f>นครพนม!AN15</f>
        <v>1392546.74</v>
      </c>
      <c r="M904" s="105">
        <f>นครพนม!AO15</f>
        <v>1002047.53</v>
      </c>
      <c r="N904" s="101"/>
      <c r="O904" s="101"/>
      <c r="P904" s="101"/>
      <c r="Q904" s="93">
        <f t="shared" si="34"/>
        <v>390499.20999999996</v>
      </c>
      <c r="R904" s="94">
        <f t="shared" si="35"/>
        <v>415.43757159904533</v>
      </c>
    </row>
    <row r="905" spans="1:18" ht="24" customHeight="1" x14ac:dyDescent="0.55000000000000004">
      <c r="A905" s="100">
        <v>14</v>
      </c>
      <c r="B905" s="101" t="s">
        <v>56</v>
      </c>
      <c r="C905" s="101" t="s">
        <v>536</v>
      </c>
      <c r="D905" s="101" t="s">
        <v>537</v>
      </c>
      <c r="E905" s="101" t="s">
        <v>538</v>
      </c>
      <c r="F905" s="101" t="s">
        <v>178</v>
      </c>
      <c r="G905" s="101" t="s">
        <v>1276</v>
      </c>
      <c r="H905" s="102">
        <v>2657</v>
      </c>
      <c r="I905" s="100">
        <v>2</v>
      </c>
      <c r="J905" s="103">
        <f>นครพนม!F16</f>
        <v>395071.82</v>
      </c>
      <c r="K905" s="104">
        <f>นครพนม!AM16</f>
        <v>458966.16000000003</v>
      </c>
      <c r="L905" s="105">
        <f>นครพนม!AN16</f>
        <v>928281.08000000007</v>
      </c>
      <c r="M905" s="105">
        <f>นครพนม!AO16</f>
        <v>736905.16</v>
      </c>
      <c r="N905" s="101"/>
      <c r="O905" s="101"/>
      <c r="P905" s="101"/>
      <c r="Q905" s="93">
        <f t="shared" si="34"/>
        <v>191375.92000000004</v>
      </c>
      <c r="R905" s="94">
        <f t="shared" si="35"/>
        <v>349.37187805796015</v>
      </c>
    </row>
    <row r="906" spans="1:18" ht="24" customHeight="1" x14ac:dyDescent="0.55000000000000004">
      <c r="A906" s="100">
        <v>15</v>
      </c>
      <c r="B906" s="101" t="s">
        <v>56</v>
      </c>
      <c r="C906" s="101" t="s">
        <v>536</v>
      </c>
      <c r="D906" s="101" t="s">
        <v>537</v>
      </c>
      <c r="E906" s="101" t="s">
        <v>538</v>
      </c>
      <c r="F906" s="101" t="s">
        <v>178</v>
      </c>
      <c r="G906" s="101" t="s">
        <v>1277</v>
      </c>
      <c r="H906" s="102">
        <v>1514</v>
      </c>
      <c r="I906" s="100">
        <v>2</v>
      </c>
      <c r="J906" s="103">
        <f>นครพนม!F17</f>
        <v>456880.92</v>
      </c>
      <c r="K906" s="104">
        <f>นครพนม!AM17</f>
        <v>497840.78</v>
      </c>
      <c r="L906" s="105">
        <f>นครพนม!AN17</f>
        <v>987906.59</v>
      </c>
      <c r="M906" s="105">
        <f>นครพนม!AO17</f>
        <v>834354.49</v>
      </c>
      <c r="N906" s="101"/>
      <c r="O906" s="101"/>
      <c r="P906" s="101"/>
      <c r="Q906" s="93">
        <f t="shared" si="34"/>
        <v>153552.09999999998</v>
      </c>
      <c r="R906" s="94">
        <f t="shared" si="35"/>
        <v>652.51426023778072</v>
      </c>
    </row>
    <row r="907" spans="1:18" ht="24" customHeight="1" x14ac:dyDescent="0.55000000000000004">
      <c r="A907" s="100">
        <v>16</v>
      </c>
      <c r="B907" s="101" t="s">
        <v>56</v>
      </c>
      <c r="C907" s="101" t="s">
        <v>536</v>
      </c>
      <c r="D907" s="101" t="s">
        <v>537</v>
      </c>
      <c r="E907" s="101" t="s">
        <v>538</v>
      </c>
      <c r="F907" s="101" t="s">
        <v>178</v>
      </c>
      <c r="G907" s="101" t="s">
        <v>1278</v>
      </c>
      <c r="H907" s="102">
        <v>2063</v>
      </c>
      <c r="I907" s="100">
        <v>2</v>
      </c>
      <c r="J907" s="103">
        <f>นครพนม!F18</f>
        <v>439876.97</v>
      </c>
      <c r="K907" s="104">
        <f>นครพนม!AM18</f>
        <v>672830.03</v>
      </c>
      <c r="L907" s="105">
        <f>นครพนม!AN18</f>
        <v>1029547.5700000001</v>
      </c>
      <c r="M907" s="105">
        <f>นครพนม!AO18</f>
        <v>827304.82</v>
      </c>
      <c r="N907" s="101"/>
      <c r="O907" s="101"/>
      <c r="P907" s="101"/>
      <c r="Q907" s="93">
        <f t="shared" si="34"/>
        <v>202242.75000000012</v>
      </c>
      <c r="R907" s="94">
        <f t="shared" si="35"/>
        <v>499.05359670382938</v>
      </c>
    </row>
    <row r="908" spans="1:18" ht="24" customHeight="1" x14ac:dyDescent="0.55000000000000004">
      <c r="A908" s="100">
        <v>17</v>
      </c>
      <c r="B908" s="101" t="s">
        <v>56</v>
      </c>
      <c r="C908" s="101" t="s">
        <v>536</v>
      </c>
      <c r="D908" s="101" t="s">
        <v>537</v>
      </c>
      <c r="E908" s="101" t="s">
        <v>538</v>
      </c>
      <c r="F908" s="101" t="s">
        <v>178</v>
      </c>
      <c r="G908" s="101" t="s">
        <v>1279</v>
      </c>
      <c r="H908" s="102">
        <v>3822</v>
      </c>
      <c r="I908" s="100">
        <v>3</v>
      </c>
      <c r="J908" s="103">
        <f>นครพนม!F19</f>
        <v>733025.15</v>
      </c>
      <c r="K908" s="104">
        <f>นครพนม!AM19</f>
        <v>785353.69000000006</v>
      </c>
      <c r="L908" s="105">
        <f>นครพนม!AN19</f>
        <v>1370403.01</v>
      </c>
      <c r="M908" s="105">
        <f>นครพนม!AO19</f>
        <v>1015732.8300000001</v>
      </c>
      <c r="N908" s="101"/>
      <c r="O908" s="101"/>
      <c r="P908" s="101"/>
      <c r="Q908" s="93">
        <f t="shared" si="34"/>
        <v>354670.17999999993</v>
      </c>
      <c r="R908" s="94">
        <f t="shared" si="35"/>
        <v>358.55651753008897</v>
      </c>
    </row>
    <row r="909" spans="1:18" ht="24" customHeight="1" x14ac:dyDescent="0.55000000000000004">
      <c r="A909" s="100">
        <v>18</v>
      </c>
      <c r="B909" s="101" t="s">
        <v>56</v>
      </c>
      <c r="C909" s="101" t="s">
        <v>536</v>
      </c>
      <c r="D909" s="101" t="s">
        <v>537</v>
      </c>
      <c r="E909" s="101" t="s">
        <v>538</v>
      </c>
      <c r="F909" s="101" t="s">
        <v>178</v>
      </c>
      <c r="G909" s="101" t="s">
        <v>1280</v>
      </c>
      <c r="H909" s="102">
        <v>2841</v>
      </c>
      <c r="I909" s="100">
        <v>2</v>
      </c>
      <c r="J909" s="103">
        <f>นครพนม!F20</f>
        <v>1052602.58</v>
      </c>
      <c r="K909" s="104">
        <f>นครพนม!AM20</f>
        <v>1245190.4300000002</v>
      </c>
      <c r="L909" s="105">
        <f>นครพนม!AN20</f>
        <v>1619561.2</v>
      </c>
      <c r="M909" s="105">
        <f>นครพนม!AO20</f>
        <v>1028064.7300000001</v>
      </c>
      <c r="N909" s="101"/>
      <c r="O909" s="101"/>
      <c r="P909" s="101"/>
      <c r="Q909" s="93">
        <f t="shared" si="34"/>
        <v>591496.46999999986</v>
      </c>
      <c r="R909" s="94">
        <f t="shared" si="35"/>
        <v>570.06730024639205</v>
      </c>
    </row>
    <row r="910" spans="1:18" ht="24" customHeight="1" x14ac:dyDescent="0.55000000000000004">
      <c r="A910" s="100">
        <v>19</v>
      </c>
      <c r="B910" s="101" t="s">
        <v>56</v>
      </c>
      <c r="C910" s="101" t="s">
        <v>536</v>
      </c>
      <c r="D910" s="101" t="s">
        <v>537</v>
      </c>
      <c r="E910" s="101" t="s">
        <v>538</v>
      </c>
      <c r="F910" s="101" t="s">
        <v>178</v>
      </c>
      <c r="G910" s="101" t="s">
        <v>1281</v>
      </c>
      <c r="H910" s="102">
        <v>4029</v>
      </c>
      <c r="I910" s="100">
        <v>3</v>
      </c>
      <c r="J910" s="103">
        <f>นครพนม!F21</f>
        <v>1087227.07</v>
      </c>
      <c r="K910" s="104">
        <f>นครพนม!AM21</f>
        <v>1151164.7000000002</v>
      </c>
      <c r="L910" s="105">
        <f>นครพนม!AN21</f>
        <v>1990236.9</v>
      </c>
      <c r="M910" s="105">
        <f>นครพนม!AO21</f>
        <v>1683938.5099999998</v>
      </c>
      <c r="N910" s="101"/>
      <c r="O910" s="101"/>
      <c r="P910" s="101"/>
      <c r="Q910" s="93">
        <f t="shared" si="34"/>
        <v>306298.39000000013</v>
      </c>
      <c r="R910" s="94">
        <f t="shared" si="35"/>
        <v>493.97788533134769</v>
      </c>
    </row>
    <row r="911" spans="1:18" ht="24" customHeight="1" x14ac:dyDescent="0.55000000000000004">
      <c r="A911" s="100">
        <v>20</v>
      </c>
      <c r="B911" s="101" t="s">
        <v>56</v>
      </c>
      <c r="C911" s="101" t="s">
        <v>536</v>
      </c>
      <c r="D911" s="101" t="s">
        <v>537</v>
      </c>
      <c r="E911" s="101" t="s">
        <v>538</v>
      </c>
      <c r="F911" s="101" t="s">
        <v>178</v>
      </c>
      <c r="G911" s="101" t="s">
        <v>1282</v>
      </c>
      <c r="H911" s="102">
        <v>3626</v>
      </c>
      <c r="I911" s="100">
        <v>3</v>
      </c>
      <c r="J911" s="103">
        <f>นครพนม!F22</f>
        <v>1143669.3</v>
      </c>
      <c r="K911" s="104">
        <f>นครพนม!AM22</f>
        <v>1210612.8800000001</v>
      </c>
      <c r="L911" s="105">
        <f>นครพนม!AN22</f>
        <v>874964.21</v>
      </c>
      <c r="M911" s="105">
        <f>นครพนม!AO22</f>
        <v>684713.42999999993</v>
      </c>
      <c r="N911" s="101"/>
      <c r="O911" s="101"/>
      <c r="P911" s="101"/>
      <c r="Q911" s="93">
        <f t="shared" si="34"/>
        <v>190250.78000000003</v>
      </c>
      <c r="R911" s="94">
        <f t="shared" si="35"/>
        <v>241.30287093215662</v>
      </c>
    </row>
    <row r="912" spans="1:18" ht="24" customHeight="1" x14ac:dyDescent="0.55000000000000004">
      <c r="A912" s="100">
        <v>21</v>
      </c>
      <c r="B912" s="101" t="s">
        <v>56</v>
      </c>
      <c r="C912" s="101" t="s">
        <v>536</v>
      </c>
      <c r="D912" s="101" t="s">
        <v>537</v>
      </c>
      <c r="E912" s="101" t="s">
        <v>538</v>
      </c>
      <c r="F912" s="101" t="s">
        <v>178</v>
      </c>
      <c r="G912" s="101" t="s">
        <v>1283</v>
      </c>
      <c r="H912" s="102">
        <v>2137</v>
      </c>
      <c r="I912" s="100">
        <v>2</v>
      </c>
      <c r="J912" s="103">
        <f>นครพนม!F23</f>
        <v>780894.69</v>
      </c>
      <c r="K912" s="104">
        <f>นครพนม!AM23</f>
        <v>792887.53999999992</v>
      </c>
      <c r="L912" s="105">
        <f>นครพนม!AN23</f>
        <v>1087624.95</v>
      </c>
      <c r="M912" s="105">
        <f>นครพนม!AO23</f>
        <v>718803.73</v>
      </c>
      <c r="N912" s="101"/>
      <c r="O912" s="101"/>
      <c r="P912" s="101"/>
      <c r="Q912" s="93">
        <f t="shared" si="34"/>
        <v>368821.22</v>
      </c>
      <c r="R912" s="94">
        <f t="shared" si="35"/>
        <v>508.94943846513803</v>
      </c>
    </row>
    <row r="913" spans="1:18" ht="24" customHeight="1" x14ac:dyDescent="0.55000000000000004">
      <c r="A913" s="100">
        <v>22</v>
      </c>
      <c r="B913" s="101" t="s">
        <v>56</v>
      </c>
      <c r="C913" s="101" t="s">
        <v>536</v>
      </c>
      <c r="D913" s="101" t="s">
        <v>537</v>
      </c>
      <c r="E913" s="101" t="s">
        <v>538</v>
      </c>
      <c r="F913" s="101" t="s">
        <v>178</v>
      </c>
      <c r="G913" s="101" t="s">
        <v>1284</v>
      </c>
      <c r="H913" s="102">
        <v>2602</v>
      </c>
      <c r="I913" s="100">
        <v>2</v>
      </c>
      <c r="J913" s="103">
        <f>นครพนม!F24</f>
        <v>559154.98</v>
      </c>
      <c r="K913" s="104">
        <f>นครพนม!AM24</f>
        <v>616996.71</v>
      </c>
      <c r="L913" s="105">
        <f>นครพนม!AN24</f>
        <v>776172.46</v>
      </c>
      <c r="M913" s="105">
        <f>นครพนม!AO24</f>
        <v>383978.27999999997</v>
      </c>
      <c r="N913" s="101"/>
      <c r="O913" s="101"/>
      <c r="P913" s="101"/>
      <c r="Q913" s="93">
        <f t="shared" si="34"/>
        <v>392194.18</v>
      </c>
      <c r="R913" s="94">
        <f t="shared" si="35"/>
        <v>298.29840891621831</v>
      </c>
    </row>
    <row r="914" spans="1:18" ht="24" customHeight="1" x14ac:dyDescent="0.55000000000000004">
      <c r="A914" s="100">
        <v>23</v>
      </c>
      <c r="B914" s="101" t="s">
        <v>56</v>
      </c>
      <c r="C914" s="101" t="s">
        <v>536</v>
      </c>
      <c r="D914" s="101" t="s">
        <v>537</v>
      </c>
      <c r="E914" s="101" t="s">
        <v>538</v>
      </c>
      <c r="F914" s="101" t="s">
        <v>178</v>
      </c>
      <c r="G914" s="101" t="s">
        <v>1285</v>
      </c>
      <c r="H914" s="102">
        <v>6245</v>
      </c>
      <c r="I914" s="100">
        <v>5</v>
      </c>
      <c r="J914" s="103">
        <f>นครพนม!F25</f>
        <v>410648.81</v>
      </c>
      <c r="K914" s="104">
        <f>นครพนม!AM25</f>
        <v>673150.08000000007</v>
      </c>
      <c r="L914" s="105">
        <f>นครพนม!AN25</f>
        <v>1111625.31</v>
      </c>
      <c r="M914" s="105">
        <f>นครพนม!AO25</f>
        <v>1000912.58</v>
      </c>
      <c r="N914" s="101"/>
      <c r="O914" s="101"/>
      <c r="P914" s="101"/>
      <c r="Q914" s="93">
        <f t="shared" si="34"/>
        <v>110712.7300000001</v>
      </c>
      <c r="R914" s="94">
        <f t="shared" si="35"/>
        <v>178.00245156124902</v>
      </c>
    </row>
    <row r="915" spans="1:18" ht="24" customHeight="1" x14ac:dyDescent="0.55000000000000004">
      <c r="A915" s="100">
        <v>24</v>
      </c>
      <c r="B915" s="101" t="s">
        <v>56</v>
      </c>
      <c r="C915" s="101" t="s">
        <v>536</v>
      </c>
      <c r="D915" s="101" t="s">
        <v>537</v>
      </c>
      <c r="E915" s="101" t="s">
        <v>538</v>
      </c>
      <c r="F915" s="101" t="s">
        <v>178</v>
      </c>
      <c r="G915" s="101" t="s">
        <v>1286</v>
      </c>
      <c r="H915" s="102">
        <v>5141</v>
      </c>
      <c r="I915" s="100">
        <v>4</v>
      </c>
      <c r="J915" s="103">
        <f>นครพนม!F26</f>
        <v>495950.31</v>
      </c>
      <c r="K915" s="104">
        <f>นครพนม!AM26</f>
        <v>452194.9</v>
      </c>
      <c r="L915" s="105">
        <f>นครพนม!AN26</f>
        <v>1130570.3500000001</v>
      </c>
      <c r="M915" s="105">
        <f>นครพนม!AO26</f>
        <v>802996.6</v>
      </c>
      <c r="N915" s="101"/>
      <c r="O915" s="101"/>
      <c r="P915" s="101"/>
      <c r="Q915" s="93">
        <f t="shared" si="34"/>
        <v>327573.75000000012</v>
      </c>
      <c r="R915" s="94">
        <f t="shared" si="35"/>
        <v>219.91253647150361</v>
      </c>
    </row>
    <row r="916" spans="1:18" x14ac:dyDescent="0.55000000000000004">
      <c r="A916" s="100">
        <v>25</v>
      </c>
      <c r="B916" s="101" t="s">
        <v>56</v>
      </c>
      <c r="C916" s="101" t="s">
        <v>536</v>
      </c>
      <c r="D916" s="101" t="s">
        <v>537</v>
      </c>
      <c r="E916" s="101" t="s">
        <v>538</v>
      </c>
      <c r="F916" s="101" t="s">
        <v>178</v>
      </c>
      <c r="G916" s="101" t="s">
        <v>1287</v>
      </c>
      <c r="H916" s="102">
        <v>2939</v>
      </c>
      <c r="I916" s="100">
        <v>2</v>
      </c>
      <c r="J916" s="103">
        <f>นครพนม!F27</f>
        <v>389928.58</v>
      </c>
      <c r="K916" s="104">
        <f>นครพนม!AM27</f>
        <v>-142318.38999999996</v>
      </c>
      <c r="L916" s="105">
        <f>นครพนม!AN27</f>
        <v>750132.07</v>
      </c>
      <c r="M916" s="105">
        <f>นครพนม!AO27</f>
        <v>377709.99</v>
      </c>
      <c r="N916" s="101"/>
      <c r="O916" s="101"/>
      <c r="P916" s="101"/>
      <c r="Q916" s="93">
        <f t="shared" si="34"/>
        <v>372422.07999999996</v>
      </c>
      <c r="R916" s="94">
        <f t="shared" si="35"/>
        <v>255.23377679482815</v>
      </c>
    </row>
    <row r="917" spans="1:18" ht="24" customHeight="1" x14ac:dyDescent="0.55000000000000004">
      <c r="A917" s="100">
        <v>26</v>
      </c>
      <c r="B917" s="101" t="s">
        <v>56</v>
      </c>
      <c r="C917" s="101" t="s">
        <v>536</v>
      </c>
      <c r="D917" s="101" t="s">
        <v>537</v>
      </c>
      <c r="E917" s="101" t="s">
        <v>538</v>
      </c>
      <c r="F917" s="101" t="s">
        <v>178</v>
      </c>
      <c r="G917" s="101" t="s">
        <v>1288</v>
      </c>
      <c r="H917" s="102">
        <v>2933</v>
      </c>
      <c r="I917" s="100">
        <v>2</v>
      </c>
      <c r="J917" s="103">
        <f>นครพนม!F28</f>
        <v>459993.4</v>
      </c>
      <c r="K917" s="104">
        <f>นครพนม!AM28</f>
        <v>571034.24</v>
      </c>
      <c r="L917" s="105">
        <f>นครพนม!AN28</f>
        <v>694689.09000000008</v>
      </c>
      <c r="M917" s="105">
        <f>นครพนม!AO28</f>
        <v>538613.89</v>
      </c>
      <c r="N917" s="101"/>
      <c r="O917" s="101"/>
      <c r="P917" s="101"/>
      <c r="Q917" s="93">
        <f t="shared" si="34"/>
        <v>156075.20000000007</v>
      </c>
      <c r="R917" s="94">
        <f t="shared" si="35"/>
        <v>236.85274122059329</v>
      </c>
    </row>
    <row r="918" spans="1:18" s="112" customFormat="1" ht="24" customHeight="1" x14ac:dyDescent="0.55000000000000004">
      <c r="A918" s="106">
        <v>1</v>
      </c>
      <c r="B918" s="107" t="s">
        <v>56</v>
      </c>
      <c r="C918" s="107"/>
      <c r="D918" s="107"/>
      <c r="E918" s="107" t="s">
        <v>75</v>
      </c>
      <c r="F918" s="107"/>
      <c r="G918" s="107" t="s">
        <v>540</v>
      </c>
      <c r="H918" s="113">
        <f>SUM(H892:H917)</f>
        <v>84937</v>
      </c>
      <c r="I918" s="106"/>
      <c r="J918" s="109">
        <f>SUM(J892:J917)</f>
        <v>16420267.800000004</v>
      </c>
      <c r="K918" s="144">
        <f>SUM(K892:K917)</f>
        <v>18006220.069999997</v>
      </c>
      <c r="L918" s="109">
        <f>SUM(L893:L917)</f>
        <v>28691947.200000003</v>
      </c>
      <c r="M918" s="109">
        <f>SUM(M893:M917)</f>
        <v>21036439.550000001</v>
      </c>
      <c r="N918" s="107">
        <v>25</v>
      </c>
      <c r="O918" s="107">
        <v>25</v>
      </c>
      <c r="P918" s="107">
        <f>N918-O918</f>
        <v>0</v>
      </c>
      <c r="Q918" s="110">
        <f t="shared" si="34"/>
        <v>7655507.6500000022</v>
      </c>
      <c r="R918" s="111">
        <f>L918/H918</f>
        <v>337.80269140657197</v>
      </c>
    </row>
    <row r="919" spans="1:18" ht="24" customHeight="1" x14ac:dyDescent="0.55000000000000004">
      <c r="A919" s="100">
        <v>1</v>
      </c>
      <c r="B919" s="101" t="s">
        <v>56</v>
      </c>
      <c r="C919" s="101" t="s">
        <v>541</v>
      </c>
      <c r="D919" s="101" t="s">
        <v>77</v>
      </c>
      <c r="E919" s="101" t="s">
        <v>542</v>
      </c>
      <c r="F919" s="101" t="s">
        <v>208</v>
      </c>
      <c r="G919" s="101" t="s">
        <v>543</v>
      </c>
      <c r="H919" s="102"/>
      <c r="I919" s="100"/>
      <c r="J919" s="103"/>
      <c r="K919" s="104"/>
      <c r="L919" s="105"/>
      <c r="M919" s="105"/>
      <c r="N919" s="101"/>
      <c r="O919" s="101"/>
      <c r="P919" s="101"/>
    </row>
    <row r="920" spans="1:18" ht="24" customHeight="1" x14ac:dyDescent="0.55000000000000004">
      <c r="A920" s="100">
        <v>2</v>
      </c>
      <c r="B920" s="101" t="s">
        <v>56</v>
      </c>
      <c r="C920" s="101" t="s">
        <v>541</v>
      </c>
      <c r="D920" s="101" t="s">
        <v>77</v>
      </c>
      <c r="E920" s="101" t="s">
        <v>542</v>
      </c>
      <c r="F920" s="101" t="s">
        <v>178</v>
      </c>
      <c r="G920" s="101" t="s">
        <v>1289</v>
      </c>
      <c r="H920" s="102">
        <v>4015</v>
      </c>
      <c r="I920" s="100">
        <v>3</v>
      </c>
      <c r="J920" s="103">
        <f>นครพนม!F29</f>
        <v>428606.1</v>
      </c>
      <c r="K920" s="104">
        <f>นครพนม!AM29</f>
        <v>459134.17</v>
      </c>
      <c r="L920" s="105">
        <f>นครพนม!AN29</f>
        <v>1698059.11</v>
      </c>
      <c r="M920" s="105">
        <f>นครพนม!AO29</f>
        <v>1484920.2200000002</v>
      </c>
      <c r="N920" s="101"/>
      <c r="O920" s="101"/>
      <c r="P920" s="101"/>
      <c r="Q920" s="93">
        <f t="shared" si="34"/>
        <v>213138.8899999999</v>
      </c>
      <c r="R920" s="94">
        <f t="shared" si="35"/>
        <v>422.92879452054797</v>
      </c>
    </row>
    <row r="921" spans="1:18" ht="24" customHeight="1" x14ac:dyDescent="0.55000000000000004">
      <c r="A921" s="100">
        <v>3</v>
      </c>
      <c r="B921" s="101" t="s">
        <v>56</v>
      </c>
      <c r="C921" s="101" t="s">
        <v>541</v>
      </c>
      <c r="D921" s="101" t="s">
        <v>77</v>
      </c>
      <c r="E921" s="101" t="s">
        <v>542</v>
      </c>
      <c r="F921" s="101" t="s">
        <v>178</v>
      </c>
      <c r="G921" s="101" t="s">
        <v>1290</v>
      </c>
      <c r="H921" s="102">
        <v>5032</v>
      </c>
      <c r="I921" s="100">
        <v>4</v>
      </c>
      <c r="J921" s="103">
        <f>นครพนม!F30</f>
        <v>772676.69</v>
      </c>
      <c r="K921" s="104">
        <f>นครพนม!AM30</f>
        <v>917247.7</v>
      </c>
      <c r="L921" s="105">
        <f>นครพนม!AN30</f>
        <v>1351792.96</v>
      </c>
      <c r="M921" s="105">
        <f>นครพนม!AO30</f>
        <v>1112356.28</v>
      </c>
      <c r="N921" s="101"/>
      <c r="O921" s="101"/>
      <c r="P921" s="101"/>
      <c r="Q921" s="93">
        <f t="shared" si="34"/>
        <v>239436.67999999993</v>
      </c>
      <c r="R921" s="94">
        <f t="shared" si="35"/>
        <v>268.63930047694754</v>
      </c>
    </row>
    <row r="922" spans="1:18" ht="24" customHeight="1" x14ac:dyDescent="0.55000000000000004">
      <c r="A922" s="100">
        <v>4</v>
      </c>
      <c r="B922" s="101" t="s">
        <v>56</v>
      </c>
      <c r="C922" s="101" t="s">
        <v>541</v>
      </c>
      <c r="D922" s="101" t="s">
        <v>77</v>
      </c>
      <c r="E922" s="101" t="s">
        <v>542</v>
      </c>
      <c r="F922" s="101" t="s">
        <v>178</v>
      </c>
      <c r="G922" s="101" t="s">
        <v>1291</v>
      </c>
      <c r="H922" s="102">
        <v>2960</v>
      </c>
      <c r="I922" s="100">
        <v>2</v>
      </c>
      <c r="J922" s="103">
        <f>นครพนม!F31</f>
        <v>398806.35</v>
      </c>
      <c r="K922" s="104">
        <f>นครพนม!AM31</f>
        <v>465951.76</v>
      </c>
      <c r="L922" s="105">
        <f>นครพนม!AN31</f>
        <v>1131902.8499999999</v>
      </c>
      <c r="M922" s="105">
        <f>นครพนม!AO31</f>
        <v>1077816.73</v>
      </c>
      <c r="N922" s="101"/>
      <c r="O922" s="101"/>
      <c r="P922" s="101"/>
      <c r="Q922" s="93">
        <f t="shared" si="34"/>
        <v>54086.119999999879</v>
      </c>
      <c r="R922" s="94">
        <f t="shared" si="35"/>
        <v>382.39961148648644</v>
      </c>
    </row>
    <row r="923" spans="1:18" ht="24" customHeight="1" x14ac:dyDescent="0.55000000000000004">
      <c r="A923" s="100">
        <v>5</v>
      </c>
      <c r="B923" s="101" t="s">
        <v>56</v>
      </c>
      <c r="C923" s="101" t="s">
        <v>541</v>
      </c>
      <c r="D923" s="101" t="s">
        <v>77</v>
      </c>
      <c r="E923" s="101" t="s">
        <v>542</v>
      </c>
      <c r="F923" s="101" t="s">
        <v>178</v>
      </c>
      <c r="G923" s="101" t="s">
        <v>1292</v>
      </c>
      <c r="H923" s="102">
        <v>3363</v>
      </c>
      <c r="I923" s="100">
        <v>3</v>
      </c>
      <c r="J923" s="103">
        <f>นครพนม!F32</f>
        <v>409940.31</v>
      </c>
      <c r="K923" s="103">
        <f>นครพนม!AM32</f>
        <v>326382.73</v>
      </c>
      <c r="L923" s="105">
        <f>นครพนม!AN32</f>
        <v>605759.5</v>
      </c>
      <c r="M923" s="105">
        <f>นครพนม!AO32</f>
        <v>361846.56</v>
      </c>
      <c r="N923" s="101"/>
      <c r="O923" s="101"/>
      <c r="P923" s="101"/>
      <c r="Q923" s="93">
        <f t="shared" si="34"/>
        <v>243912.94</v>
      </c>
      <c r="R923" s="94">
        <f t="shared" si="35"/>
        <v>180.12473981564079</v>
      </c>
    </row>
    <row r="924" spans="1:18" ht="24" customHeight="1" x14ac:dyDescent="0.55000000000000004">
      <c r="A924" s="100">
        <v>6</v>
      </c>
      <c r="B924" s="101" t="s">
        <v>56</v>
      </c>
      <c r="C924" s="101" t="s">
        <v>541</v>
      </c>
      <c r="D924" s="101" t="s">
        <v>77</v>
      </c>
      <c r="E924" s="101" t="s">
        <v>542</v>
      </c>
      <c r="F924" s="101" t="s">
        <v>178</v>
      </c>
      <c r="G924" s="101" t="s">
        <v>1293</v>
      </c>
      <c r="H924" s="102">
        <v>3862</v>
      </c>
      <c r="I924" s="100">
        <v>3</v>
      </c>
      <c r="J924" s="103">
        <f>นครพนม!F33</f>
        <v>748393.13</v>
      </c>
      <c r="K924" s="104">
        <f>นครพนม!AM33</f>
        <v>839048.85</v>
      </c>
      <c r="L924" s="105">
        <f>นครพนม!AN33</f>
        <v>1168292.8</v>
      </c>
      <c r="M924" s="105">
        <f>นครพนม!AO33</f>
        <v>1029632.6300000001</v>
      </c>
      <c r="N924" s="101"/>
      <c r="O924" s="101"/>
      <c r="P924" s="101"/>
      <c r="Q924" s="93">
        <f t="shared" si="34"/>
        <v>138660.16999999993</v>
      </c>
      <c r="R924" s="94">
        <f t="shared" si="35"/>
        <v>302.50978767477994</v>
      </c>
    </row>
    <row r="925" spans="1:18" ht="24" customHeight="1" x14ac:dyDescent="0.55000000000000004">
      <c r="A925" s="100">
        <v>7</v>
      </c>
      <c r="B925" s="101" t="s">
        <v>56</v>
      </c>
      <c r="C925" s="101" t="s">
        <v>541</v>
      </c>
      <c r="D925" s="101" t="s">
        <v>77</v>
      </c>
      <c r="E925" s="101" t="s">
        <v>542</v>
      </c>
      <c r="F925" s="101" t="s">
        <v>178</v>
      </c>
      <c r="G925" s="101" t="s">
        <v>1294</v>
      </c>
      <c r="H925" s="102">
        <v>4449</v>
      </c>
      <c r="I925" s="100">
        <v>3</v>
      </c>
      <c r="J925" s="103">
        <f>นครพนม!F34</f>
        <v>752011.84</v>
      </c>
      <c r="K925" s="104">
        <f>นครพนม!AM34</f>
        <v>714428.64999999991</v>
      </c>
      <c r="L925" s="105">
        <f>นครพนม!AN34</f>
        <v>485381.31</v>
      </c>
      <c r="M925" s="105">
        <f>นครพนม!AO34</f>
        <v>420211.53</v>
      </c>
      <c r="N925" s="101"/>
      <c r="O925" s="101"/>
      <c r="P925" s="101"/>
      <c r="Q925" s="93">
        <f t="shared" si="34"/>
        <v>65169.77999999997</v>
      </c>
      <c r="R925" s="94">
        <f t="shared" si="35"/>
        <v>109.09896830748482</v>
      </c>
    </row>
    <row r="926" spans="1:18" s="158" customFormat="1" ht="24" customHeight="1" x14ac:dyDescent="0.55000000000000004">
      <c r="A926" s="152">
        <v>8</v>
      </c>
      <c r="B926" s="153" t="s">
        <v>56</v>
      </c>
      <c r="C926" s="153" t="s">
        <v>541</v>
      </c>
      <c r="D926" s="153" t="s">
        <v>77</v>
      </c>
      <c r="E926" s="153" t="s">
        <v>542</v>
      </c>
      <c r="F926" s="153" t="s">
        <v>178</v>
      </c>
      <c r="G926" s="153" t="s">
        <v>1295</v>
      </c>
      <c r="H926" s="147">
        <v>2114</v>
      </c>
      <c r="I926" s="152">
        <v>2</v>
      </c>
      <c r="J926" s="154">
        <f>นครพนม!F35</f>
        <v>399299.3</v>
      </c>
      <c r="K926" s="155">
        <f>นครพนม!AM35</f>
        <v>432231.75</v>
      </c>
      <c r="L926" s="154">
        <f>นครพนม!AN35</f>
        <v>543271.49</v>
      </c>
      <c r="M926" s="154">
        <f>นครพนม!AO35</f>
        <v>582494.53</v>
      </c>
      <c r="N926" s="153"/>
      <c r="O926" s="153"/>
      <c r="P926" s="153"/>
      <c r="Q926" s="156">
        <f t="shared" si="34"/>
        <v>-39223.040000000037</v>
      </c>
      <c r="R926" s="157">
        <f t="shared" si="35"/>
        <v>256.98745979186378</v>
      </c>
    </row>
    <row r="927" spans="1:18" ht="24" customHeight="1" x14ac:dyDescent="0.55000000000000004">
      <c r="A927" s="100">
        <v>9</v>
      </c>
      <c r="B927" s="101" t="s">
        <v>56</v>
      </c>
      <c r="C927" s="101" t="s">
        <v>541</v>
      </c>
      <c r="D927" s="101" t="s">
        <v>77</v>
      </c>
      <c r="E927" s="101" t="s">
        <v>542</v>
      </c>
      <c r="F927" s="101" t="s">
        <v>178</v>
      </c>
      <c r="G927" s="101" t="s">
        <v>1296</v>
      </c>
      <c r="H927" s="102">
        <v>2727</v>
      </c>
      <c r="I927" s="100">
        <v>2</v>
      </c>
      <c r="J927" s="103">
        <f>นครพนม!F36</f>
        <v>385930.07</v>
      </c>
      <c r="K927" s="104">
        <f>นครพนม!AM36</f>
        <v>433037.49</v>
      </c>
      <c r="L927" s="105">
        <f>นครพนม!AN36</f>
        <v>522776.57</v>
      </c>
      <c r="M927" s="105">
        <f>นครพนม!AO36</f>
        <v>451661.67000000004</v>
      </c>
      <c r="N927" s="101"/>
      <c r="O927" s="101"/>
      <c r="P927" s="101"/>
      <c r="Q927" s="93">
        <f t="shared" si="34"/>
        <v>71114.899999999965</v>
      </c>
      <c r="R927" s="94">
        <f t="shared" si="35"/>
        <v>191.7039127246058</v>
      </c>
    </row>
    <row r="928" spans="1:18" ht="24" customHeight="1" x14ac:dyDescent="0.55000000000000004">
      <c r="A928" s="100">
        <v>10</v>
      </c>
      <c r="B928" s="101" t="s">
        <v>56</v>
      </c>
      <c r="C928" s="101" t="s">
        <v>541</v>
      </c>
      <c r="D928" s="101" t="s">
        <v>77</v>
      </c>
      <c r="E928" s="101" t="s">
        <v>542</v>
      </c>
      <c r="F928" s="101" t="s">
        <v>178</v>
      </c>
      <c r="G928" s="101" t="s">
        <v>1297</v>
      </c>
      <c r="H928" s="102">
        <v>2481</v>
      </c>
      <c r="I928" s="100">
        <v>2</v>
      </c>
      <c r="J928" s="103">
        <f>นครพนม!F37</f>
        <v>240935.82</v>
      </c>
      <c r="K928" s="104">
        <f>นครพนม!AM37</f>
        <v>494249.41000000003</v>
      </c>
      <c r="L928" s="105">
        <f>นครพนม!AN37</f>
        <v>1060372.8400000001</v>
      </c>
      <c r="M928" s="105">
        <f>นครพนม!AO37</f>
        <v>1118670.77</v>
      </c>
      <c r="N928" s="101"/>
      <c r="O928" s="101"/>
      <c r="P928" s="101"/>
      <c r="Q928" s="93">
        <f t="shared" si="34"/>
        <v>-58297.929999999935</v>
      </c>
      <c r="R928" s="94">
        <f t="shared" si="35"/>
        <v>427.39735590487709</v>
      </c>
    </row>
    <row r="929" spans="1:18" s="112" customFormat="1" ht="24" customHeight="1" x14ac:dyDescent="0.55000000000000004">
      <c r="A929" s="106">
        <v>2</v>
      </c>
      <c r="B929" s="107" t="s">
        <v>56</v>
      </c>
      <c r="C929" s="107"/>
      <c r="D929" s="107"/>
      <c r="E929" s="107" t="s">
        <v>75</v>
      </c>
      <c r="F929" s="107"/>
      <c r="G929" s="107" t="s">
        <v>544</v>
      </c>
      <c r="H929" s="113">
        <f>SUM(H919:H928)</f>
        <v>31003</v>
      </c>
      <c r="I929" s="106"/>
      <c r="J929" s="109">
        <f>SUM(J919:J928)</f>
        <v>4536599.6100000003</v>
      </c>
      <c r="K929" s="144">
        <f>SUM(K919:K928)</f>
        <v>5081712.51</v>
      </c>
      <c r="L929" s="109">
        <f>SUM(L919:L928)</f>
        <v>8567609.4299999997</v>
      </c>
      <c r="M929" s="109">
        <f>SUM(M919:M928)</f>
        <v>7639610.9199999999</v>
      </c>
      <c r="N929" s="107">
        <v>9</v>
      </c>
      <c r="O929" s="107">
        <v>9</v>
      </c>
      <c r="P929" s="107">
        <f>N929-O929</f>
        <v>0</v>
      </c>
      <c r="Q929" s="110">
        <f t="shared" si="34"/>
        <v>927998.50999999978</v>
      </c>
      <c r="R929" s="111">
        <f>L929/H929</f>
        <v>276.34775441086344</v>
      </c>
    </row>
    <row r="930" spans="1:18" ht="24" customHeight="1" x14ac:dyDescent="0.55000000000000004">
      <c r="A930" s="100">
        <v>1</v>
      </c>
      <c r="B930" s="101" t="s">
        <v>56</v>
      </c>
      <c r="C930" s="101" t="s">
        <v>545</v>
      </c>
      <c r="D930" s="101" t="s">
        <v>84</v>
      </c>
      <c r="E930" s="101" t="s">
        <v>546</v>
      </c>
      <c r="F930" s="101" t="s">
        <v>208</v>
      </c>
      <c r="G930" s="101" t="s">
        <v>547</v>
      </c>
      <c r="H930" s="102"/>
      <c r="I930" s="100"/>
      <c r="J930" s="103"/>
      <c r="K930" s="104"/>
      <c r="L930" s="105"/>
      <c r="M930" s="105"/>
      <c r="N930" s="101"/>
      <c r="O930" s="101"/>
      <c r="P930" s="101"/>
    </row>
    <row r="931" spans="1:18" ht="24" customHeight="1" x14ac:dyDescent="0.55000000000000004">
      <c r="A931" s="100">
        <v>2</v>
      </c>
      <c r="B931" s="101" t="s">
        <v>56</v>
      </c>
      <c r="C931" s="101" t="s">
        <v>545</v>
      </c>
      <c r="D931" s="101" t="s">
        <v>84</v>
      </c>
      <c r="E931" s="101" t="s">
        <v>546</v>
      </c>
      <c r="F931" s="101" t="s">
        <v>178</v>
      </c>
      <c r="G931" s="101" t="s">
        <v>1298</v>
      </c>
      <c r="H931" s="102">
        <v>3561</v>
      </c>
      <c r="I931" s="100">
        <v>3</v>
      </c>
      <c r="J931" s="103">
        <f>นครพนม!F38</f>
        <v>555360.93999999994</v>
      </c>
      <c r="K931" s="104">
        <f>นครพนม!AM38</f>
        <v>658255.91999999993</v>
      </c>
      <c r="L931" s="105">
        <f>นครพนม!AN38</f>
        <v>914059.47</v>
      </c>
      <c r="M931" s="105">
        <f>นครพนม!AO38</f>
        <v>729307.79</v>
      </c>
      <c r="N931" s="101"/>
      <c r="O931" s="101"/>
      <c r="P931" s="101"/>
      <c r="Q931" s="93">
        <f t="shared" si="34"/>
        <v>184751.67999999993</v>
      </c>
      <c r="R931" s="94">
        <f t="shared" si="35"/>
        <v>256.68617523167649</v>
      </c>
    </row>
    <row r="932" spans="1:18" ht="24" customHeight="1" x14ac:dyDescent="0.55000000000000004">
      <c r="A932" s="100">
        <v>3</v>
      </c>
      <c r="B932" s="101" t="s">
        <v>56</v>
      </c>
      <c r="C932" s="101" t="s">
        <v>545</v>
      </c>
      <c r="D932" s="101" t="s">
        <v>84</v>
      </c>
      <c r="E932" s="101" t="s">
        <v>546</v>
      </c>
      <c r="F932" s="101" t="s">
        <v>178</v>
      </c>
      <c r="G932" s="101" t="s">
        <v>1299</v>
      </c>
      <c r="H932" s="102">
        <v>4235</v>
      </c>
      <c r="I932" s="100">
        <v>3</v>
      </c>
      <c r="J932" s="103">
        <f>นครพนม!F39</f>
        <v>814628.86</v>
      </c>
      <c r="K932" s="104">
        <f>นครพนม!AM39</f>
        <v>1100413.31</v>
      </c>
      <c r="L932" s="105">
        <f>นครพนม!AN39</f>
        <v>1089381.3700000001</v>
      </c>
      <c r="M932" s="105">
        <f>นครพนม!AO39</f>
        <v>685338.71</v>
      </c>
      <c r="N932" s="101"/>
      <c r="O932" s="101"/>
      <c r="P932" s="101"/>
      <c r="Q932" s="93">
        <f t="shared" si="34"/>
        <v>404042.66000000015</v>
      </c>
      <c r="R932" s="94">
        <f t="shared" si="35"/>
        <v>257.23290909090912</v>
      </c>
    </row>
    <row r="933" spans="1:18" ht="24" customHeight="1" x14ac:dyDescent="0.55000000000000004">
      <c r="A933" s="100">
        <v>4</v>
      </c>
      <c r="B933" s="101" t="s">
        <v>56</v>
      </c>
      <c r="C933" s="101" t="s">
        <v>545</v>
      </c>
      <c r="D933" s="101" t="s">
        <v>84</v>
      </c>
      <c r="E933" s="101" t="s">
        <v>546</v>
      </c>
      <c r="F933" s="101" t="s">
        <v>178</v>
      </c>
      <c r="G933" s="101" t="s">
        <v>1300</v>
      </c>
      <c r="H933" s="102">
        <v>1123</v>
      </c>
      <c r="I933" s="100">
        <v>1</v>
      </c>
      <c r="J933" s="103">
        <f>นครพนม!F40</f>
        <v>628288.86</v>
      </c>
      <c r="K933" s="104">
        <f>นครพนม!AM40</f>
        <v>761027.84</v>
      </c>
      <c r="L933" s="105">
        <f>นครพนม!AN40</f>
        <v>917928.65999999992</v>
      </c>
      <c r="M933" s="105">
        <f>นครพนม!AO40</f>
        <v>794861.22000000009</v>
      </c>
      <c r="N933" s="101"/>
      <c r="O933" s="101"/>
      <c r="P933" s="101"/>
      <c r="Q933" s="93">
        <f t="shared" si="34"/>
        <v>123067.43999999983</v>
      </c>
      <c r="R933" s="94">
        <f t="shared" si="35"/>
        <v>817.38972395369535</v>
      </c>
    </row>
    <row r="934" spans="1:18" x14ac:dyDescent="0.55000000000000004">
      <c r="A934" s="100">
        <v>5</v>
      </c>
      <c r="B934" s="101" t="s">
        <v>56</v>
      </c>
      <c r="C934" s="101" t="s">
        <v>545</v>
      </c>
      <c r="D934" s="101" t="s">
        <v>84</v>
      </c>
      <c r="E934" s="101" t="s">
        <v>546</v>
      </c>
      <c r="F934" s="101" t="s">
        <v>178</v>
      </c>
      <c r="G934" s="101" t="s">
        <v>1301</v>
      </c>
      <c r="H934" s="102">
        <v>1984</v>
      </c>
      <c r="I934" s="100">
        <v>2</v>
      </c>
      <c r="J934" s="103">
        <f>นครพนม!F41</f>
        <v>382708.17</v>
      </c>
      <c r="K934" s="104">
        <f>นครพนม!AM41</f>
        <v>-138209.02000000002</v>
      </c>
      <c r="L934" s="105">
        <f>นครพนม!AN41</f>
        <v>892642.3</v>
      </c>
      <c r="M934" s="105">
        <f>นครพนม!AO41</f>
        <v>692181.98</v>
      </c>
      <c r="N934" s="101"/>
      <c r="O934" s="101"/>
      <c r="P934" s="101"/>
      <c r="Q934" s="93">
        <f t="shared" si="34"/>
        <v>200460.32000000007</v>
      </c>
      <c r="R934" s="94">
        <f t="shared" si="35"/>
        <v>449.92051411290328</v>
      </c>
    </row>
    <row r="935" spans="1:18" ht="24" customHeight="1" x14ac:dyDescent="0.55000000000000004">
      <c r="A935" s="100">
        <v>6</v>
      </c>
      <c r="B935" s="101" t="s">
        <v>56</v>
      </c>
      <c r="C935" s="101" t="s">
        <v>545</v>
      </c>
      <c r="D935" s="101" t="s">
        <v>84</v>
      </c>
      <c r="E935" s="101" t="s">
        <v>546</v>
      </c>
      <c r="F935" s="101" t="s">
        <v>178</v>
      </c>
      <c r="G935" s="101" t="s">
        <v>1302</v>
      </c>
      <c r="H935" s="102">
        <v>2515</v>
      </c>
      <c r="I935" s="100">
        <v>2</v>
      </c>
      <c r="J935" s="103">
        <f>นครพนม!F42</f>
        <v>262327.37</v>
      </c>
      <c r="K935" s="104">
        <f>นครพนม!AM42</f>
        <v>407274.35</v>
      </c>
      <c r="L935" s="105">
        <f>นครพนม!AN42</f>
        <v>911899.63</v>
      </c>
      <c r="M935" s="105">
        <f>นครพนม!AO42</f>
        <v>795763.13</v>
      </c>
      <c r="N935" s="101"/>
      <c r="O935" s="101"/>
      <c r="P935" s="101"/>
      <c r="Q935" s="93">
        <f t="shared" si="34"/>
        <v>116136.5</v>
      </c>
      <c r="R935" s="94">
        <f t="shared" si="35"/>
        <v>362.58434592445326</v>
      </c>
    </row>
    <row r="936" spans="1:18" ht="24" customHeight="1" x14ac:dyDescent="0.55000000000000004">
      <c r="A936" s="100">
        <v>7</v>
      </c>
      <c r="B936" s="101" t="s">
        <v>56</v>
      </c>
      <c r="C936" s="101" t="s">
        <v>545</v>
      </c>
      <c r="D936" s="101" t="s">
        <v>84</v>
      </c>
      <c r="E936" s="101" t="s">
        <v>546</v>
      </c>
      <c r="F936" s="101" t="s">
        <v>178</v>
      </c>
      <c r="G936" s="101" t="s">
        <v>1303</v>
      </c>
      <c r="H936" s="102">
        <v>2195</v>
      </c>
      <c r="I936" s="100">
        <v>2</v>
      </c>
      <c r="J936" s="103">
        <f>นครพนม!F43</f>
        <v>601485.16</v>
      </c>
      <c r="K936" s="104">
        <f>นครพนม!AM43</f>
        <v>688279.10000000009</v>
      </c>
      <c r="L936" s="105">
        <f>นครพนม!AN43</f>
        <v>1290740.3900000001</v>
      </c>
      <c r="M936" s="105">
        <f>นครพนม!AO43</f>
        <v>959977.27</v>
      </c>
      <c r="N936" s="101"/>
      <c r="O936" s="101"/>
      <c r="P936" s="101"/>
      <c r="Q936" s="93">
        <f t="shared" si="34"/>
        <v>330763.12000000011</v>
      </c>
      <c r="R936" s="94">
        <f t="shared" si="35"/>
        <v>588.03662414578594</v>
      </c>
    </row>
    <row r="937" spans="1:18" ht="24" customHeight="1" x14ac:dyDescent="0.55000000000000004">
      <c r="A937" s="100">
        <v>8</v>
      </c>
      <c r="B937" s="101" t="s">
        <v>56</v>
      </c>
      <c r="C937" s="101" t="s">
        <v>545</v>
      </c>
      <c r="D937" s="101" t="s">
        <v>84</v>
      </c>
      <c r="E937" s="101" t="s">
        <v>546</v>
      </c>
      <c r="F937" s="101" t="s">
        <v>178</v>
      </c>
      <c r="G937" s="101" t="s">
        <v>1304</v>
      </c>
      <c r="H937" s="102">
        <v>2113</v>
      </c>
      <c r="I937" s="100">
        <v>2</v>
      </c>
      <c r="J937" s="103">
        <f>นครพนม!F44</f>
        <v>646009.61</v>
      </c>
      <c r="K937" s="104">
        <f>นครพนม!AM44</f>
        <v>801659.16999999993</v>
      </c>
      <c r="L937" s="105">
        <f>นครพนม!AN44</f>
        <v>567115.63</v>
      </c>
      <c r="M937" s="105">
        <f>นครพนม!AO44</f>
        <v>185622.74000000002</v>
      </c>
      <c r="N937" s="101"/>
      <c r="O937" s="101"/>
      <c r="P937" s="101"/>
      <c r="Q937" s="93">
        <f t="shared" si="34"/>
        <v>381492.89</v>
      </c>
      <c r="R937" s="94">
        <f t="shared" si="35"/>
        <v>268.39357785139612</v>
      </c>
    </row>
    <row r="938" spans="1:18" ht="24" customHeight="1" x14ac:dyDescent="0.55000000000000004">
      <c r="A938" s="100">
        <v>9</v>
      </c>
      <c r="B938" s="101" t="s">
        <v>56</v>
      </c>
      <c r="C938" s="101" t="s">
        <v>545</v>
      </c>
      <c r="D938" s="101" t="s">
        <v>84</v>
      </c>
      <c r="E938" s="101" t="s">
        <v>546</v>
      </c>
      <c r="F938" s="101" t="s">
        <v>178</v>
      </c>
      <c r="G938" s="101" t="s">
        <v>1305</v>
      </c>
      <c r="H938" s="102">
        <v>2880</v>
      </c>
      <c r="I938" s="100">
        <v>2</v>
      </c>
      <c r="J938" s="103">
        <f>นครพนม!F45</f>
        <v>866673.84</v>
      </c>
      <c r="K938" s="104">
        <f>นครพนม!AM45</f>
        <v>963349.59</v>
      </c>
      <c r="L938" s="105">
        <f>นครพนม!AN45</f>
        <v>1008878.51</v>
      </c>
      <c r="M938" s="105">
        <f>นครพนม!AO45</f>
        <v>647417.57000000007</v>
      </c>
      <c r="N938" s="101"/>
      <c r="O938" s="101"/>
      <c r="P938" s="101"/>
      <c r="Q938" s="93">
        <f t="shared" si="34"/>
        <v>361460.93999999994</v>
      </c>
      <c r="R938" s="94">
        <f t="shared" si="35"/>
        <v>350.30503819444442</v>
      </c>
    </row>
    <row r="939" spans="1:18" ht="24" customHeight="1" x14ac:dyDescent="0.55000000000000004">
      <c r="A939" s="100">
        <v>10</v>
      </c>
      <c r="B939" s="101" t="s">
        <v>56</v>
      </c>
      <c r="C939" s="101" t="s">
        <v>545</v>
      </c>
      <c r="D939" s="101" t="s">
        <v>84</v>
      </c>
      <c r="E939" s="101" t="s">
        <v>546</v>
      </c>
      <c r="F939" s="101" t="s">
        <v>178</v>
      </c>
      <c r="G939" s="101" t="s">
        <v>1306</v>
      </c>
      <c r="H939" s="102">
        <v>2008</v>
      </c>
      <c r="I939" s="100">
        <v>2</v>
      </c>
      <c r="J939" s="103">
        <f>นครพนม!F46</f>
        <v>436640.28</v>
      </c>
      <c r="K939" s="104">
        <f>นครพนม!AM46</f>
        <v>429590.06000000006</v>
      </c>
      <c r="L939" s="105">
        <f>นครพนม!AN46</f>
        <v>737492.71</v>
      </c>
      <c r="M939" s="105">
        <f>นครพนม!AO46</f>
        <v>613810.8899999999</v>
      </c>
      <c r="N939" s="101"/>
      <c r="O939" s="101"/>
      <c r="P939" s="101"/>
      <c r="Q939" s="93">
        <f t="shared" si="34"/>
        <v>123681.82000000007</v>
      </c>
      <c r="R939" s="94">
        <f t="shared" si="35"/>
        <v>367.27724601593621</v>
      </c>
    </row>
    <row r="940" spans="1:18" ht="24" customHeight="1" x14ac:dyDescent="0.55000000000000004">
      <c r="A940" s="100">
        <v>11</v>
      </c>
      <c r="B940" s="101" t="s">
        <v>56</v>
      </c>
      <c r="C940" s="101" t="s">
        <v>545</v>
      </c>
      <c r="D940" s="101" t="s">
        <v>84</v>
      </c>
      <c r="E940" s="101" t="s">
        <v>546</v>
      </c>
      <c r="F940" s="101" t="s">
        <v>178</v>
      </c>
      <c r="G940" s="101" t="s">
        <v>1307</v>
      </c>
      <c r="H940" s="102">
        <v>1706</v>
      </c>
      <c r="I940" s="100">
        <v>2</v>
      </c>
      <c r="J940" s="103">
        <f>นครพนม!F47</f>
        <v>497724.45</v>
      </c>
      <c r="K940" s="104">
        <f>นครพนม!AM47</f>
        <v>370114.17000000004</v>
      </c>
      <c r="L940" s="105">
        <f>นครพนม!AN47</f>
        <v>735806.19</v>
      </c>
      <c r="M940" s="105">
        <f>นครพนม!AO47</f>
        <v>557946.30999999994</v>
      </c>
      <c r="N940" s="101"/>
      <c r="O940" s="101"/>
      <c r="P940" s="101"/>
      <c r="Q940" s="93">
        <f t="shared" si="34"/>
        <v>177859.88</v>
      </c>
      <c r="R940" s="94">
        <f t="shared" si="35"/>
        <v>431.30491793669398</v>
      </c>
    </row>
    <row r="941" spans="1:18" ht="24" customHeight="1" x14ac:dyDescent="0.55000000000000004">
      <c r="A941" s="100">
        <v>12</v>
      </c>
      <c r="B941" s="101" t="s">
        <v>56</v>
      </c>
      <c r="C941" s="101" t="s">
        <v>545</v>
      </c>
      <c r="D941" s="101" t="s">
        <v>84</v>
      </c>
      <c r="E941" s="101" t="s">
        <v>546</v>
      </c>
      <c r="F941" s="101" t="s">
        <v>178</v>
      </c>
      <c r="G941" s="101" t="s">
        <v>1308</v>
      </c>
      <c r="H941" s="102">
        <v>1846</v>
      </c>
      <c r="I941" s="100">
        <v>2</v>
      </c>
      <c r="J941" s="103">
        <f>นครพนม!F48</f>
        <v>175310.99</v>
      </c>
      <c r="K941" s="104">
        <f>นครพนม!AM48</f>
        <v>333554.20999999996</v>
      </c>
      <c r="L941" s="105">
        <f>นครพนม!AN48</f>
        <v>749301.61</v>
      </c>
      <c r="M941" s="105">
        <f>นครพนม!AO48</f>
        <v>726862.23</v>
      </c>
      <c r="N941" s="101"/>
      <c r="O941" s="101"/>
      <c r="P941" s="101"/>
      <c r="Q941" s="93">
        <f t="shared" si="34"/>
        <v>22439.380000000005</v>
      </c>
      <c r="R941" s="94">
        <f t="shared" si="35"/>
        <v>405.90553087757314</v>
      </c>
    </row>
    <row r="942" spans="1:18" ht="24" customHeight="1" x14ac:dyDescent="0.55000000000000004">
      <c r="A942" s="100">
        <v>13</v>
      </c>
      <c r="B942" s="101" t="s">
        <v>56</v>
      </c>
      <c r="C942" s="101" t="s">
        <v>545</v>
      </c>
      <c r="D942" s="101" t="s">
        <v>84</v>
      </c>
      <c r="E942" s="101" t="s">
        <v>546</v>
      </c>
      <c r="F942" s="101" t="s">
        <v>178</v>
      </c>
      <c r="G942" s="101" t="s">
        <v>1309</v>
      </c>
      <c r="H942" s="102">
        <v>2707</v>
      </c>
      <c r="I942" s="100">
        <v>2</v>
      </c>
      <c r="J942" s="103">
        <f>นครพนม!F49</f>
        <v>590045.06000000006</v>
      </c>
      <c r="K942" s="104">
        <f>นครพนม!AM49</f>
        <v>617934.13</v>
      </c>
      <c r="L942" s="105">
        <f>นครพนม!AN49</f>
        <v>955787.63</v>
      </c>
      <c r="M942" s="105">
        <f>นครพนม!AO49</f>
        <v>827185.22000000009</v>
      </c>
      <c r="N942" s="101"/>
      <c r="O942" s="101"/>
      <c r="P942" s="101"/>
      <c r="Q942" s="93">
        <f t="shared" si="34"/>
        <v>128602.40999999992</v>
      </c>
      <c r="R942" s="94">
        <f t="shared" si="35"/>
        <v>353.08002585888437</v>
      </c>
    </row>
    <row r="943" spans="1:18" ht="24" customHeight="1" x14ac:dyDescent="0.55000000000000004">
      <c r="A943" s="100">
        <v>14</v>
      </c>
      <c r="B943" s="101" t="s">
        <v>56</v>
      </c>
      <c r="C943" s="101" t="s">
        <v>545</v>
      </c>
      <c r="D943" s="101" t="s">
        <v>84</v>
      </c>
      <c r="E943" s="101" t="s">
        <v>546</v>
      </c>
      <c r="F943" s="101" t="s">
        <v>178</v>
      </c>
      <c r="G943" s="101" t="s">
        <v>1310</v>
      </c>
      <c r="H943" s="102">
        <v>2688</v>
      </c>
      <c r="I943" s="100">
        <v>2</v>
      </c>
      <c r="J943" s="103">
        <f>นครพนม!F50</f>
        <v>441451.62</v>
      </c>
      <c r="K943" s="104">
        <f>นครพนม!AM50</f>
        <v>777622.7</v>
      </c>
      <c r="L943" s="105">
        <f>นครพนม!AN50</f>
        <v>1133314.18</v>
      </c>
      <c r="M943" s="105">
        <f>นครพนม!AO50</f>
        <v>949333.64</v>
      </c>
      <c r="N943" s="101"/>
      <c r="O943" s="101"/>
      <c r="P943" s="101"/>
      <c r="Q943" s="93">
        <f t="shared" si="34"/>
        <v>183980.53999999992</v>
      </c>
      <c r="R943" s="94">
        <f t="shared" si="35"/>
        <v>421.61985863095236</v>
      </c>
    </row>
    <row r="944" spans="1:18" ht="24" customHeight="1" x14ac:dyDescent="0.55000000000000004">
      <c r="A944" s="100">
        <v>15</v>
      </c>
      <c r="B944" s="101" t="s">
        <v>56</v>
      </c>
      <c r="C944" s="101" t="s">
        <v>545</v>
      </c>
      <c r="D944" s="101" t="s">
        <v>84</v>
      </c>
      <c r="E944" s="101" t="s">
        <v>546</v>
      </c>
      <c r="F944" s="101" t="s">
        <v>178</v>
      </c>
      <c r="G944" s="101" t="s">
        <v>1311</v>
      </c>
      <c r="H944" s="102">
        <v>2663</v>
      </c>
      <c r="I944" s="100">
        <v>2</v>
      </c>
      <c r="J944" s="103">
        <f>นครพนม!F51</f>
        <v>655494.99</v>
      </c>
      <c r="K944" s="104">
        <f>นครพนม!AM51</f>
        <v>642966.4</v>
      </c>
      <c r="L944" s="105">
        <f>นครพนม!AN51</f>
        <v>1100734.6400000001</v>
      </c>
      <c r="M944" s="105">
        <f>นครพนม!AO51</f>
        <v>930514.79</v>
      </c>
      <c r="N944" s="101"/>
      <c r="O944" s="101"/>
      <c r="P944" s="101"/>
      <c r="Q944" s="93">
        <f t="shared" si="34"/>
        <v>170219.85000000009</v>
      </c>
      <c r="R944" s="94">
        <f t="shared" si="35"/>
        <v>413.34383777694336</v>
      </c>
    </row>
    <row r="945" spans="1:18" ht="24" customHeight="1" x14ac:dyDescent="0.55000000000000004">
      <c r="A945" s="100">
        <v>16</v>
      </c>
      <c r="B945" s="101" t="s">
        <v>56</v>
      </c>
      <c r="C945" s="101" t="s">
        <v>545</v>
      </c>
      <c r="D945" s="101" t="s">
        <v>84</v>
      </c>
      <c r="E945" s="101" t="s">
        <v>546</v>
      </c>
      <c r="F945" s="101" t="s">
        <v>178</v>
      </c>
      <c r="G945" s="101" t="s">
        <v>1312</v>
      </c>
      <c r="H945" s="102">
        <v>1880</v>
      </c>
      <c r="I945" s="100">
        <v>2</v>
      </c>
      <c r="J945" s="103">
        <f>นครพนม!F52</f>
        <v>842594.95</v>
      </c>
      <c r="K945" s="104">
        <f>นครพนม!AM52</f>
        <v>1008068.37</v>
      </c>
      <c r="L945" s="105">
        <f>นครพนม!AN52</f>
        <v>825002.67999999993</v>
      </c>
      <c r="M945" s="105">
        <f>นครพนม!AO52</f>
        <v>680622.76</v>
      </c>
      <c r="N945" s="101"/>
      <c r="O945" s="101"/>
      <c r="P945" s="101"/>
      <c r="Q945" s="93">
        <f t="shared" si="34"/>
        <v>144379.91999999993</v>
      </c>
      <c r="R945" s="94">
        <f t="shared" si="35"/>
        <v>438.83121276595739</v>
      </c>
    </row>
    <row r="946" spans="1:18" ht="24" customHeight="1" x14ac:dyDescent="0.55000000000000004">
      <c r="A946" s="114">
        <v>17</v>
      </c>
      <c r="B946" s="115" t="s">
        <v>56</v>
      </c>
      <c r="C946" s="115" t="s">
        <v>545</v>
      </c>
      <c r="D946" s="115" t="s">
        <v>84</v>
      </c>
      <c r="E946" s="115" t="s">
        <v>546</v>
      </c>
      <c r="F946" s="115" t="s">
        <v>178</v>
      </c>
      <c r="G946" s="115" t="s">
        <v>1313</v>
      </c>
      <c r="H946" s="116">
        <v>2375</v>
      </c>
      <c r="I946" s="114">
        <v>2</v>
      </c>
      <c r="J946" s="103">
        <f>นครพนม!F53</f>
        <v>196676.57</v>
      </c>
      <c r="K946" s="104">
        <f>นครพนม!AM53</f>
        <v>313168.5</v>
      </c>
      <c r="L946" s="105">
        <f>นครพนม!AN53</f>
        <v>702940.55</v>
      </c>
      <c r="M946" s="105">
        <f>นครพนม!AO53</f>
        <v>518923.12</v>
      </c>
      <c r="N946" s="101"/>
      <c r="O946" s="101"/>
      <c r="P946" s="101"/>
      <c r="Q946" s="93">
        <f t="shared" si="34"/>
        <v>184017.43000000005</v>
      </c>
      <c r="R946" s="94">
        <f t="shared" si="35"/>
        <v>295.97496842105267</v>
      </c>
    </row>
    <row r="947" spans="1:18" ht="24" customHeight="1" x14ac:dyDescent="0.55000000000000004">
      <c r="A947" s="114">
        <v>18</v>
      </c>
      <c r="B947" s="115" t="s">
        <v>56</v>
      </c>
      <c r="C947" s="115" t="s">
        <v>545</v>
      </c>
      <c r="D947" s="115" t="s">
        <v>84</v>
      </c>
      <c r="E947" s="115" t="s">
        <v>546</v>
      </c>
      <c r="F947" s="115" t="s">
        <v>178</v>
      </c>
      <c r="G947" s="115" t="s">
        <v>1314</v>
      </c>
      <c r="H947" s="116">
        <v>1804</v>
      </c>
      <c r="I947" s="114">
        <v>2</v>
      </c>
      <c r="J947" s="103">
        <f>นครพนม!F54</f>
        <v>202777.82</v>
      </c>
      <c r="K947" s="104">
        <f>นครพนม!AM54</f>
        <v>390521.73</v>
      </c>
      <c r="L947" s="105">
        <f>นครพนม!AN54</f>
        <v>903077.48</v>
      </c>
      <c r="M947" s="105">
        <f>นครพนม!AO54</f>
        <v>769587.28999999992</v>
      </c>
      <c r="N947" s="101"/>
      <c r="O947" s="101"/>
      <c r="P947" s="101"/>
      <c r="Q947" s="93">
        <f t="shared" si="34"/>
        <v>133490.19000000006</v>
      </c>
      <c r="R947" s="94">
        <f t="shared" si="35"/>
        <v>500.5972727272727</v>
      </c>
    </row>
    <row r="948" spans="1:18" s="112" customFormat="1" ht="24" customHeight="1" x14ac:dyDescent="0.55000000000000004">
      <c r="A948" s="106">
        <v>3</v>
      </c>
      <c r="B948" s="107" t="s">
        <v>56</v>
      </c>
      <c r="C948" s="107"/>
      <c r="D948" s="107"/>
      <c r="E948" s="107" t="s">
        <v>75</v>
      </c>
      <c r="F948" s="107"/>
      <c r="G948" s="107" t="s">
        <v>548</v>
      </c>
      <c r="H948" s="113">
        <f>SUM(H930:H947)</f>
        <v>40283</v>
      </c>
      <c r="I948" s="106"/>
      <c r="J948" s="109">
        <f>SUM(J930:J947)</f>
        <v>8796199.540000001</v>
      </c>
      <c r="K948" s="109">
        <f>SUM(K930:K947)</f>
        <v>10125590.529999999</v>
      </c>
      <c r="L948" s="109">
        <f>SUM(L930:L947)</f>
        <v>15436103.630000001</v>
      </c>
      <c r="M948" s="109">
        <f>SUM(M930:M947)</f>
        <v>12065256.659999996</v>
      </c>
      <c r="N948" s="107">
        <v>17</v>
      </c>
      <c r="O948" s="107">
        <v>17</v>
      </c>
      <c r="P948" s="107">
        <f>N948-O948</f>
        <v>0</v>
      </c>
      <c r="Q948" s="110">
        <f t="shared" si="34"/>
        <v>3370846.9700000044</v>
      </c>
      <c r="R948" s="111">
        <f>L948/H948</f>
        <v>383.19151081101211</v>
      </c>
    </row>
    <row r="949" spans="1:18" ht="24" customHeight="1" x14ac:dyDescent="0.55000000000000004">
      <c r="A949" s="100">
        <v>1</v>
      </c>
      <c r="B949" s="101" t="s">
        <v>56</v>
      </c>
      <c r="C949" s="101" t="s">
        <v>549</v>
      </c>
      <c r="D949" s="101" t="s">
        <v>91</v>
      </c>
      <c r="E949" s="101" t="s">
        <v>550</v>
      </c>
      <c r="F949" s="101" t="s">
        <v>208</v>
      </c>
      <c r="G949" s="101" t="s">
        <v>551</v>
      </c>
      <c r="H949" s="102"/>
      <c r="I949" s="100"/>
      <c r="J949" s="103"/>
      <c r="K949" s="104"/>
      <c r="L949" s="105"/>
      <c r="M949" s="105"/>
      <c r="N949" s="101"/>
      <c r="O949" s="101"/>
      <c r="P949" s="101"/>
    </row>
    <row r="950" spans="1:18" ht="24" customHeight="1" x14ac:dyDescent="0.55000000000000004">
      <c r="A950" s="100">
        <v>2</v>
      </c>
      <c r="B950" s="101" t="s">
        <v>56</v>
      </c>
      <c r="C950" s="101" t="s">
        <v>549</v>
      </c>
      <c r="D950" s="101" t="s">
        <v>91</v>
      </c>
      <c r="E950" s="101" t="s">
        <v>550</v>
      </c>
      <c r="F950" s="101" t="s">
        <v>178</v>
      </c>
      <c r="G950" s="101" t="s">
        <v>1315</v>
      </c>
      <c r="H950" s="102">
        <v>2423</v>
      </c>
      <c r="I950" s="100">
        <v>2</v>
      </c>
      <c r="J950" s="103">
        <f>นครพนม!F55</f>
        <v>451389.64</v>
      </c>
      <c r="K950" s="104">
        <f>นครพนม!AM55</f>
        <v>451611.32</v>
      </c>
      <c r="L950" s="105">
        <f>นครพนม!AN55</f>
        <v>879693.54</v>
      </c>
      <c r="M950" s="105">
        <f>นครพนม!AO55</f>
        <v>735320.6399999999</v>
      </c>
      <c r="N950" s="101"/>
      <c r="O950" s="101"/>
      <c r="P950" s="101"/>
      <c r="Q950" s="93">
        <f t="shared" si="34"/>
        <v>144372.90000000014</v>
      </c>
      <c r="R950" s="94">
        <f t="shared" si="35"/>
        <v>363.05965332232773</v>
      </c>
    </row>
    <row r="951" spans="1:18" ht="24" customHeight="1" x14ac:dyDescent="0.55000000000000004">
      <c r="A951" s="100">
        <v>3</v>
      </c>
      <c r="B951" s="101" t="s">
        <v>56</v>
      </c>
      <c r="C951" s="101" t="s">
        <v>549</v>
      </c>
      <c r="D951" s="101" t="s">
        <v>91</v>
      </c>
      <c r="E951" s="101" t="s">
        <v>550</v>
      </c>
      <c r="F951" s="101" t="s">
        <v>178</v>
      </c>
      <c r="G951" s="101" t="s">
        <v>1316</v>
      </c>
      <c r="H951" s="102">
        <v>1424</v>
      </c>
      <c r="I951" s="100">
        <v>1</v>
      </c>
      <c r="J951" s="103">
        <f>นครพนม!F56</f>
        <v>539761.13</v>
      </c>
      <c r="K951" s="104">
        <f>นครพนม!AM56</f>
        <v>565391.24</v>
      </c>
      <c r="L951" s="105">
        <f>นครพนม!AN56</f>
        <v>779081</v>
      </c>
      <c r="M951" s="105">
        <f>นครพนม!AO56</f>
        <v>483471.69999999995</v>
      </c>
      <c r="N951" s="101"/>
      <c r="O951" s="101"/>
      <c r="P951" s="101"/>
      <c r="Q951" s="93">
        <f t="shared" si="34"/>
        <v>295609.30000000005</v>
      </c>
      <c r="R951" s="94">
        <f t="shared" si="35"/>
        <v>547.10744382022472</v>
      </c>
    </row>
    <row r="952" spans="1:18" ht="24" customHeight="1" x14ac:dyDescent="0.55000000000000004">
      <c r="A952" s="100">
        <v>4</v>
      </c>
      <c r="B952" s="101" t="s">
        <v>56</v>
      </c>
      <c r="C952" s="101" t="s">
        <v>549</v>
      </c>
      <c r="D952" s="101" t="s">
        <v>91</v>
      </c>
      <c r="E952" s="101" t="s">
        <v>550</v>
      </c>
      <c r="F952" s="101" t="s">
        <v>178</v>
      </c>
      <c r="G952" s="101" t="s">
        <v>1317</v>
      </c>
      <c r="H952" s="102">
        <v>1355</v>
      </c>
      <c r="I952" s="100">
        <v>1</v>
      </c>
      <c r="J952" s="103">
        <f>นครพนม!F57</f>
        <v>473136.25</v>
      </c>
      <c r="K952" s="104">
        <f>นครพนม!AM57</f>
        <v>572824.97</v>
      </c>
      <c r="L952" s="105">
        <f>นครพนม!AN57</f>
        <v>860925.48</v>
      </c>
      <c r="M952" s="105">
        <f>นครพนม!AO57</f>
        <v>477252.07</v>
      </c>
      <c r="N952" s="101"/>
      <c r="O952" s="101"/>
      <c r="P952" s="101"/>
      <c r="Q952" s="93">
        <f t="shared" si="34"/>
        <v>383673.41</v>
      </c>
      <c r="R952" s="94">
        <f t="shared" si="35"/>
        <v>635.36935793357929</v>
      </c>
    </row>
    <row r="953" spans="1:18" ht="24" customHeight="1" x14ac:dyDescent="0.55000000000000004">
      <c r="A953" s="100">
        <v>5</v>
      </c>
      <c r="B953" s="101" t="s">
        <v>56</v>
      </c>
      <c r="C953" s="101" t="s">
        <v>549</v>
      </c>
      <c r="D953" s="101" t="s">
        <v>91</v>
      </c>
      <c r="E953" s="101" t="s">
        <v>550</v>
      </c>
      <c r="F953" s="101" t="s">
        <v>178</v>
      </c>
      <c r="G953" s="101" t="s">
        <v>1318</v>
      </c>
      <c r="H953" s="102">
        <v>2385</v>
      </c>
      <c r="I953" s="100">
        <v>2</v>
      </c>
      <c r="J953" s="103">
        <f>นครพนม!F58</f>
        <v>922852.35</v>
      </c>
      <c r="K953" s="104">
        <f>นครพนม!AM58</f>
        <v>921877.47</v>
      </c>
      <c r="L953" s="105">
        <f>นครพนม!AN58</f>
        <v>958737.15999999992</v>
      </c>
      <c r="M953" s="105">
        <f>นครพนม!AO58</f>
        <v>568229.74</v>
      </c>
      <c r="N953" s="101"/>
      <c r="O953" s="101"/>
      <c r="P953" s="101"/>
      <c r="Q953" s="93">
        <f t="shared" si="34"/>
        <v>390507.41999999993</v>
      </c>
      <c r="R953" s="94">
        <f t="shared" si="35"/>
        <v>401.98623060796643</v>
      </c>
    </row>
    <row r="954" spans="1:18" ht="24" customHeight="1" x14ac:dyDescent="0.55000000000000004">
      <c r="A954" s="100">
        <v>6</v>
      </c>
      <c r="B954" s="101" t="s">
        <v>56</v>
      </c>
      <c r="C954" s="101" t="s">
        <v>549</v>
      </c>
      <c r="D954" s="101" t="s">
        <v>91</v>
      </c>
      <c r="E954" s="101" t="s">
        <v>550</v>
      </c>
      <c r="F954" s="101" t="s">
        <v>178</v>
      </c>
      <c r="G954" s="101" t="s">
        <v>1319</v>
      </c>
      <c r="H954" s="102">
        <v>1462</v>
      </c>
      <c r="I954" s="100">
        <v>1</v>
      </c>
      <c r="J954" s="103">
        <f>นครพนม!F59</f>
        <v>141463.19</v>
      </c>
      <c r="K954" s="104">
        <f>นครพนม!AM59</f>
        <v>121812.26000000001</v>
      </c>
      <c r="L954" s="105">
        <f>นครพนม!AN59</f>
        <v>592997.99</v>
      </c>
      <c r="M954" s="105">
        <f>นครพนม!AO59</f>
        <v>549914.19999999995</v>
      </c>
      <c r="N954" s="101"/>
      <c r="O954" s="101"/>
      <c r="P954" s="101"/>
      <c r="Q954" s="93">
        <f t="shared" si="34"/>
        <v>43083.790000000037</v>
      </c>
      <c r="R954" s="94">
        <f t="shared" si="35"/>
        <v>405.60738030095757</v>
      </c>
    </row>
    <row r="955" spans="1:18" ht="24" customHeight="1" x14ac:dyDescent="0.55000000000000004">
      <c r="A955" s="100">
        <v>7</v>
      </c>
      <c r="B955" s="101" t="s">
        <v>56</v>
      </c>
      <c r="C955" s="101" t="s">
        <v>549</v>
      </c>
      <c r="D955" s="101" t="s">
        <v>91</v>
      </c>
      <c r="E955" s="101" t="s">
        <v>550</v>
      </c>
      <c r="F955" s="101" t="s">
        <v>178</v>
      </c>
      <c r="G955" s="101" t="s">
        <v>1320</v>
      </c>
      <c r="H955" s="102">
        <v>2682</v>
      </c>
      <c r="I955" s="100">
        <v>2</v>
      </c>
      <c r="J955" s="103">
        <f>นครพนม!F60</f>
        <v>127970.56</v>
      </c>
      <c r="K955" s="104">
        <f>นครพนม!AM60</f>
        <v>163330.78</v>
      </c>
      <c r="L955" s="105">
        <f>นครพนม!AN60</f>
        <v>838333.13</v>
      </c>
      <c r="M955" s="105">
        <f>นครพนม!AO60</f>
        <v>854269.76</v>
      </c>
      <c r="N955" s="101"/>
      <c r="O955" s="101"/>
      <c r="P955" s="101"/>
      <c r="Q955" s="93">
        <f t="shared" si="34"/>
        <v>-15936.630000000005</v>
      </c>
      <c r="R955" s="94">
        <f t="shared" si="35"/>
        <v>312.57760253542131</v>
      </c>
    </row>
    <row r="956" spans="1:18" ht="24" customHeight="1" x14ac:dyDescent="0.55000000000000004">
      <c r="A956" s="100">
        <v>8</v>
      </c>
      <c r="B956" s="101" t="s">
        <v>56</v>
      </c>
      <c r="C956" s="101" t="s">
        <v>549</v>
      </c>
      <c r="D956" s="101" t="s">
        <v>91</v>
      </c>
      <c r="E956" s="101" t="s">
        <v>550</v>
      </c>
      <c r="F956" s="101" t="s">
        <v>178</v>
      </c>
      <c r="G956" s="101" t="s">
        <v>1321</v>
      </c>
      <c r="H956" s="102">
        <v>4067</v>
      </c>
      <c r="I956" s="100">
        <v>3</v>
      </c>
      <c r="J956" s="103">
        <f>นครพนม!F61</f>
        <v>434407.6</v>
      </c>
      <c r="K956" s="104">
        <f>นครพนม!AM61</f>
        <v>432341.38</v>
      </c>
      <c r="L956" s="105">
        <f>นครพนม!AN61</f>
        <v>1163489.8500000001</v>
      </c>
      <c r="M956" s="105">
        <f>นครพนม!AO61</f>
        <v>895762.7</v>
      </c>
      <c r="N956" s="101"/>
      <c r="O956" s="101"/>
      <c r="P956" s="101"/>
      <c r="Q956" s="93">
        <f t="shared" si="34"/>
        <v>267727.15000000014</v>
      </c>
      <c r="R956" s="94">
        <f t="shared" si="35"/>
        <v>286.08061224489796</v>
      </c>
    </row>
    <row r="957" spans="1:18" ht="24" customHeight="1" x14ac:dyDescent="0.55000000000000004">
      <c r="A957" s="100">
        <v>9</v>
      </c>
      <c r="B957" s="101" t="s">
        <v>56</v>
      </c>
      <c r="C957" s="101" t="s">
        <v>549</v>
      </c>
      <c r="D957" s="101" t="s">
        <v>91</v>
      </c>
      <c r="E957" s="101" t="s">
        <v>550</v>
      </c>
      <c r="F957" s="101" t="s">
        <v>178</v>
      </c>
      <c r="G957" s="101" t="s">
        <v>1322</v>
      </c>
      <c r="H957" s="102">
        <v>2581</v>
      </c>
      <c r="I957" s="100">
        <v>2</v>
      </c>
      <c r="J957" s="103">
        <f>นครพนม!F62</f>
        <v>265351.34000000003</v>
      </c>
      <c r="K957" s="104">
        <f>นครพนม!AM62</f>
        <v>314191.97000000003</v>
      </c>
      <c r="L957" s="105">
        <f>นครพนม!AN62</f>
        <v>857388.09000000008</v>
      </c>
      <c r="M957" s="105">
        <f>นครพนม!AO62</f>
        <v>841831.44000000006</v>
      </c>
      <c r="N957" s="101"/>
      <c r="O957" s="101"/>
      <c r="P957" s="101"/>
      <c r="Q957" s="93">
        <f t="shared" si="34"/>
        <v>15556.650000000023</v>
      </c>
      <c r="R957" s="94">
        <f t="shared" si="35"/>
        <v>332.19220844633867</v>
      </c>
    </row>
    <row r="958" spans="1:18" ht="24" customHeight="1" x14ac:dyDescent="0.55000000000000004">
      <c r="A958" s="100">
        <v>10</v>
      </c>
      <c r="B958" s="101" t="s">
        <v>56</v>
      </c>
      <c r="C958" s="101" t="s">
        <v>549</v>
      </c>
      <c r="D958" s="101" t="s">
        <v>91</v>
      </c>
      <c r="E958" s="101" t="s">
        <v>550</v>
      </c>
      <c r="F958" s="101" t="s">
        <v>178</v>
      </c>
      <c r="G958" s="101" t="s">
        <v>1323</v>
      </c>
      <c r="H958" s="102">
        <v>1424</v>
      </c>
      <c r="I958" s="100">
        <v>1</v>
      </c>
      <c r="J958" s="103">
        <f>นครพนม!F63</f>
        <v>198797.15</v>
      </c>
      <c r="K958" s="104">
        <f>นครพนม!AM63</f>
        <v>197395.36</v>
      </c>
      <c r="L958" s="105">
        <f>นครพนม!AN63</f>
        <v>1028353.6</v>
      </c>
      <c r="M958" s="105">
        <f>นครพนม!AO63</f>
        <v>981057.63</v>
      </c>
      <c r="N958" s="101"/>
      <c r="O958" s="101"/>
      <c r="P958" s="101"/>
      <c r="Q958" s="93">
        <f t="shared" si="34"/>
        <v>47295.969999999972</v>
      </c>
      <c r="R958" s="94">
        <f t="shared" si="35"/>
        <v>722.15842696629215</v>
      </c>
    </row>
    <row r="959" spans="1:18" s="112" customFormat="1" ht="24" customHeight="1" x14ac:dyDescent="0.55000000000000004">
      <c r="A959" s="106">
        <v>4</v>
      </c>
      <c r="B959" s="107" t="s">
        <v>56</v>
      </c>
      <c r="C959" s="107"/>
      <c r="D959" s="107"/>
      <c r="E959" s="107" t="s">
        <v>75</v>
      </c>
      <c r="F959" s="107"/>
      <c r="G959" s="107" t="s">
        <v>552</v>
      </c>
      <c r="H959" s="113">
        <f>SUM(H949:H958)</f>
        <v>19803</v>
      </c>
      <c r="I959" s="106"/>
      <c r="J959" s="109">
        <f>SUM(J949:J958)</f>
        <v>3555129.21</v>
      </c>
      <c r="K959" s="109">
        <f>SUM(K949:K958)</f>
        <v>3740776.7499999995</v>
      </c>
      <c r="L959" s="109">
        <f>SUM(L949:L958)</f>
        <v>7958999.8399999999</v>
      </c>
      <c r="M959" s="109">
        <f>SUM(M949:M958)</f>
        <v>6387109.8799999999</v>
      </c>
      <c r="N959" s="107">
        <v>9</v>
      </c>
      <c r="O959" s="107">
        <v>9</v>
      </c>
      <c r="P959" s="107">
        <f>N959-O959</f>
        <v>0</v>
      </c>
      <c r="Q959" s="110">
        <f t="shared" si="34"/>
        <v>1571889.96</v>
      </c>
      <c r="R959" s="111">
        <f>L959/H959</f>
        <v>401.90879361712871</v>
      </c>
    </row>
    <row r="960" spans="1:18" ht="24" customHeight="1" x14ac:dyDescent="0.55000000000000004">
      <c r="A960" s="100">
        <v>1</v>
      </c>
      <c r="B960" s="101" t="s">
        <v>56</v>
      </c>
      <c r="C960" s="101" t="s">
        <v>553</v>
      </c>
      <c r="D960" s="101" t="s">
        <v>134</v>
      </c>
      <c r="E960" s="101" t="s">
        <v>554</v>
      </c>
      <c r="F960" s="101" t="s">
        <v>327</v>
      </c>
      <c r="G960" s="101" t="s">
        <v>555</v>
      </c>
      <c r="H960" s="102"/>
      <c r="I960" s="100"/>
      <c r="J960" s="103"/>
      <c r="K960" s="104"/>
      <c r="L960" s="105"/>
      <c r="M960" s="105"/>
      <c r="N960" s="101"/>
      <c r="O960" s="101"/>
      <c r="P960" s="101"/>
    </row>
    <row r="961" spans="1:18" ht="24" customHeight="1" x14ac:dyDescent="0.55000000000000004">
      <c r="A961" s="100">
        <v>2</v>
      </c>
      <c r="B961" s="101" t="s">
        <v>56</v>
      </c>
      <c r="C961" s="101" t="s">
        <v>553</v>
      </c>
      <c r="D961" s="101" t="s">
        <v>134</v>
      </c>
      <c r="E961" s="101" t="s">
        <v>554</v>
      </c>
      <c r="F961" s="101" t="s">
        <v>178</v>
      </c>
      <c r="G961" s="101" t="s">
        <v>1324</v>
      </c>
      <c r="H961" s="102">
        <v>4840</v>
      </c>
      <c r="I961" s="100">
        <v>4</v>
      </c>
      <c r="J961" s="103">
        <f>นครพนม!F64</f>
        <v>921069.95</v>
      </c>
      <c r="K961" s="104">
        <f>นครพนม!AM64</f>
        <v>1226922.98</v>
      </c>
      <c r="L961" s="105">
        <f>นครพนม!AN64</f>
        <v>1451285.8900000001</v>
      </c>
      <c r="M961" s="105">
        <f>นครพนม!AO64</f>
        <v>1157537.51</v>
      </c>
      <c r="N961" s="101"/>
      <c r="O961" s="101"/>
      <c r="P961" s="101"/>
      <c r="Q961" s="93">
        <f t="shared" si="34"/>
        <v>293748.38000000012</v>
      </c>
      <c r="R961" s="94">
        <f t="shared" si="35"/>
        <v>299.85245661157029</v>
      </c>
    </row>
    <row r="962" spans="1:18" ht="24" customHeight="1" x14ac:dyDescent="0.55000000000000004">
      <c r="A962" s="100">
        <v>3</v>
      </c>
      <c r="B962" s="101" t="s">
        <v>56</v>
      </c>
      <c r="C962" s="101" t="s">
        <v>553</v>
      </c>
      <c r="D962" s="101" t="s">
        <v>134</v>
      </c>
      <c r="E962" s="101" t="s">
        <v>554</v>
      </c>
      <c r="F962" s="101" t="s">
        <v>178</v>
      </c>
      <c r="G962" s="101" t="s">
        <v>1325</v>
      </c>
      <c r="H962" s="102">
        <v>1989</v>
      </c>
      <c r="I962" s="100">
        <v>2</v>
      </c>
      <c r="J962" s="103">
        <f>นครพนม!F65</f>
        <v>714273.08</v>
      </c>
      <c r="K962" s="104">
        <f>นครพนม!AM65</f>
        <v>665784.98</v>
      </c>
      <c r="L962" s="105">
        <f>นครพนม!AN65</f>
        <v>627282.73</v>
      </c>
      <c r="M962" s="105">
        <f>นครพนม!AO65</f>
        <v>621405.9</v>
      </c>
      <c r="N962" s="101"/>
      <c r="O962" s="101"/>
      <c r="P962" s="101"/>
      <c r="Q962" s="93">
        <f t="shared" si="34"/>
        <v>5876.8299999999581</v>
      </c>
      <c r="R962" s="94">
        <f t="shared" si="35"/>
        <v>315.37593262946206</v>
      </c>
    </row>
    <row r="963" spans="1:18" ht="24" customHeight="1" x14ac:dyDescent="0.55000000000000004">
      <c r="A963" s="100">
        <v>4</v>
      </c>
      <c r="B963" s="101" t="s">
        <v>56</v>
      </c>
      <c r="C963" s="101" t="s">
        <v>553</v>
      </c>
      <c r="D963" s="101" t="s">
        <v>134</v>
      </c>
      <c r="E963" s="101" t="s">
        <v>554</v>
      </c>
      <c r="F963" s="101" t="s">
        <v>178</v>
      </c>
      <c r="G963" s="101" t="s">
        <v>1326</v>
      </c>
      <c r="H963" s="102">
        <v>1664</v>
      </c>
      <c r="I963" s="100">
        <v>2</v>
      </c>
      <c r="J963" s="103">
        <f>นครพนม!F66</f>
        <v>461525.13</v>
      </c>
      <c r="K963" s="104">
        <f>นครพนม!AM66</f>
        <v>543769.72000000009</v>
      </c>
      <c r="L963" s="105">
        <f>นครพนม!AN66</f>
        <v>729466.99</v>
      </c>
      <c r="M963" s="105">
        <f>นครพนม!AO66</f>
        <v>809466.90999999992</v>
      </c>
      <c r="N963" s="101"/>
      <c r="O963" s="101"/>
      <c r="P963" s="101"/>
      <c r="Q963" s="93">
        <f t="shared" si="34"/>
        <v>-79999.919999999925</v>
      </c>
      <c r="R963" s="94">
        <f t="shared" si="35"/>
        <v>438.3816045673077</v>
      </c>
    </row>
    <row r="964" spans="1:18" ht="24" customHeight="1" x14ac:dyDescent="0.55000000000000004">
      <c r="A964" s="100">
        <v>5</v>
      </c>
      <c r="B964" s="101" t="s">
        <v>56</v>
      </c>
      <c r="C964" s="101" t="s">
        <v>553</v>
      </c>
      <c r="D964" s="101" t="s">
        <v>134</v>
      </c>
      <c r="E964" s="101" t="s">
        <v>554</v>
      </c>
      <c r="F964" s="101" t="s">
        <v>178</v>
      </c>
      <c r="G964" s="101" t="s">
        <v>1327</v>
      </c>
      <c r="H964" s="102">
        <v>4566</v>
      </c>
      <c r="I964" s="100">
        <v>4</v>
      </c>
      <c r="J964" s="103">
        <f>นครพนม!F67</f>
        <v>580516.37</v>
      </c>
      <c r="K964" s="104">
        <f>นครพนม!AM67</f>
        <v>757123.07000000007</v>
      </c>
      <c r="L964" s="105">
        <f>นครพนม!AN67</f>
        <v>1205869.3500000001</v>
      </c>
      <c r="M964" s="105">
        <f>นครพนม!AO67</f>
        <v>1011112.17</v>
      </c>
      <c r="N964" s="101"/>
      <c r="O964" s="101"/>
      <c r="P964" s="101"/>
      <c r="Q964" s="93">
        <f t="shared" si="34"/>
        <v>194757.18000000005</v>
      </c>
      <c r="R964" s="94">
        <f t="shared" si="35"/>
        <v>264.09753613666231</v>
      </c>
    </row>
    <row r="965" spans="1:18" ht="24" customHeight="1" x14ac:dyDescent="0.55000000000000004">
      <c r="A965" s="100">
        <v>6</v>
      </c>
      <c r="B965" s="101" t="s">
        <v>56</v>
      </c>
      <c r="C965" s="101" t="s">
        <v>553</v>
      </c>
      <c r="D965" s="101" t="s">
        <v>134</v>
      </c>
      <c r="E965" s="101" t="s">
        <v>554</v>
      </c>
      <c r="F965" s="101" t="s">
        <v>178</v>
      </c>
      <c r="G965" s="101" t="s">
        <v>1328</v>
      </c>
      <c r="H965" s="102">
        <v>3846</v>
      </c>
      <c r="I965" s="100">
        <v>3</v>
      </c>
      <c r="J965" s="103">
        <f>นครพนม!F68</f>
        <v>832883.51</v>
      </c>
      <c r="K965" s="104">
        <f>นครพนม!AM68</f>
        <v>290428.30000000005</v>
      </c>
      <c r="L965" s="105">
        <f>นครพนม!AN68</f>
        <v>2555855.89</v>
      </c>
      <c r="M965" s="105">
        <f>นครพนม!AO68</f>
        <v>1954972.23</v>
      </c>
      <c r="N965" s="101"/>
      <c r="O965" s="101"/>
      <c r="P965" s="101"/>
      <c r="Q965" s="93">
        <f t="shared" si="34"/>
        <v>600883.66000000015</v>
      </c>
      <c r="R965" s="94">
        <f t="shared" si="35"/>
        <v>664.54911336453461</v>
      </c>
    </row>
    <row r="966" spans="1:18" ht="24" customHeight="1" x14ac:dyDescent="0.55000000000000004">
      <c r="A966" s="100">
        <v>7</v>
      </c>
      <c r="B966" s="101" t="s">
        <v>56</v>
      </c>
      <c r="C966" s="101" t="s">
        <v>553</v>
      </c>
      <c r="D966" s="101" t="s">
        <v>134</v>
      </c>
      <c r="E966" s="101" t="s">
        <v>554</v>
      </c>
      <c r="F966" s="101" t="s">
        <v>178</v>
      </c>
      <c r="G966" s="101" t="s">
        <v>1329</v>
      </c>
      <c r="H966" s="102">
        <v>2300</v>
      </c>
      <c r="I966" s="100">
        <v>2</v>
      </c>
      <c r="J966" s="103">
        <f>นครพนม!F69</f>
        <v>896394.72</v>
      </c>
      <c r="K966" s="104">
        <f>นครพนม!AM69</f>
        <v>1113798.93</v>
      </c>
      <c r="L966" s="105">
        <f>นครพนม!AN69</f>
        <v>854696.39</v>
      </c>
      <c r="M966" s="105">
        <f>นครพนม!AO69</f>
        <v>765135.95000000007</v>
      </c>
      <c r="N966" s="101"/>
      <c r="O966" s="101"/>
      <c r="P966" s="101"/>
      <c r="Q966" s="93">
        <f t="shared" si="34"/>
        <v>89560.439999999944</v>
      </c>
      <c r="R966" s="94">
        <f t="shared" si="35"/>
        <v>371.60712608695655</v>
      </c>
    </row>
    <row r="967" spans="1:18" ht="24" customHeight="1" x14ac:dyDescent="0.55000000000000004">
      <c r="A967" s="100">
        <v>8</v>
      </c>
      <c r="B967" s="101" t="s">
        <v>56</v>
      </c>
      <c r="C967" s="101" t="s">
        <v>553</v>
      </c>
      <c r="D967" s="101" t="s">
        <v>134</v>
      </c>
      <c r="E967" s="101" t="s">
        <v>554</v>
      </c>
      <c r="F967" s="101" t="s">
        <v>178</v>
      </c>
      <c r="G967" s="101" t="s">
        <v>1330</v>
      </c>
      <c r="H967" s="102">
        <v>2685</v>
      </c>
      <c r="I967" s="100">
        <v>2</v>
      </c>
      <c r="J967" s="103">
        <f>นครพนม!F70</f>
        <v>806916.5</v>
      </c>
      <c r="K967" s="104">
        <f>นครพนม!AM70</f>
        <v>865399.48</v>
      </c>
      <c r="L967" s="105">
        <f>นครพนม!AN70</f>
        <v>2082326.5299999998</v>
      </c>
      <c r="M967" s="105">
        <f>นครพนม!AO70</f>
        <v>1105862.79</v>
      </c>
      <c r="N967" s="101"/>
      <c r="O967" s="101"/>
      <c r="P967" s="101"/>
      <c r="Q967" s="93">
        <f t="shared" ref="Q967:Q1029" si="36">L967-M967</f>
        <v>976463.73999999976</v>
      </c>
      <c r="R967" s="94">
        <f t="shared" ref="R967:R1028" si="37">L967/H967</f>
        <v>775.54060707635006</v>
      </c>
    </row>
    <row r="968" spans="1:18" ht="24" customHeight="1" x14ac:dyDescent="0.55000000000000004">
      <c r="A968" s="100">
        <v>9</v>
      </c>
      <c r="B968" s="101" t="s">
        <v>56</v>
      </c>
      <c r="C968" s="101" t="s">
        <v>553</v>
      </c>
      <c r="D968" s="101" t="s">
        <v>134</v>
      </c>
      <c r="E968" s="101" t="s">
        <v>554</v>
      </c>
      <c r="F968" s="101" t="s">
        <v>178</v>
      </c>
      <c r="G968" s="101" t="s">
        <v>1331</v>
      </c>
      <c r="H968" s="102">
        <v>4912</v>
      </c>
      <c r="I968" s="100">
        <v>4</v>
      </c>
      <c r="J968" s="103">
        <f>นครพนม!F71</f>
        <v>987699.94</v>
      </c>
      <c r="K968" s="104">
        <f>นครพนม!AM71</f>
        <v>1045243.71</v>
      </c>
      <c r="L968" s="105">
        <f>นครพนม!AN71</f>
        <v>1159803.46</v>
      </c>
      <c r="M968" s="105">
        <f>นครพนม!AO71</f>
        <v>1018153.49</v>
      </c>
      <c r="N968" s="101"/>
      <c r="O968" s="101"/>
      <c r="P968" s="101"/>
      <c r="Q968" s="93">
        <f t="shared" si="36"/>
        <v>141649.96999999997</v>
      </c>
      <c r="R968" s="94">
        <f t="shared" si="37"/>
        <v>236.11633957654723</v>
      </c>
    </row>
    <row r="969" spans="1:18" ht="24" customHeight="1" x14ac:dyDescent="0.55000000000000004">
      <c r="A969" s="100">
        <v>10</v>
      </c>
      <c r="B969" s="101" t="s">
        <v>56</v>
      </c>
      <c r="C969" s="101" t="s">
        <v>553</v>
      </c>
      <c r="D969" s="101" t="s">
        <v>134</v>
      </c>
      <c r="E969" s="101" t="s">
        <v>554</v>
      </c>
      <c r="F969" s="101" t="s">
        <v>178</v>
      </c>
      <c r="G969" s="101" t="s">
        <v>1332</v>
      </c>
      <c r="H969" s="102">
        <v>4333</v>
      </c>
      <c r="I969" s="100">
        <v>3</v>
      </c>
      <c r="J969" s="103">
        <f>นครพนม!F72</f>
        <v>519975.07</v>
      </c>
      <c r="K969" s="104">
        <f>นครพนม!AM72</f>
        <v>632130.13</v>
      </c>
      <c r="L969" s="105">
        <f>นครพนม!AN72</f>
        <v>1139081.8199999998</v>
      </c>
      <c r="M969" s="105">
        <f>นครพนม!AO72</f>
        <v>1372480.04</v>
      </c>
      <c r="N969" s="101"/>
      <c r="O969" s="101"/>
      <c r="P969" s="101"/>
      <c r="Q969" s="93">
        <f t="shared" si="36"/>
        <v>-233398.2200000002</v>
      </c>
      <c r="R969" s="94">
        <f t="shared" si="37"/>
        <v>262.88525732748667</v>
      </c>
    </row>
    <row r="970" spans="1:18" ht="24" customHeight="1" x14ac:dyDescent="0.55000000000000004">
      <c r="A970" s="100">
        <v>11</v>
      </c>
      <c r="B970" s="101" t="s">
        <v>56</v>
      </c>
      <c r="C970" s="101" t="s">
        <v>553</v>
      </c>
      <c r="D970" s="101" t="s">
        <v>134</v>
      </c>
      <c r="E970" s="101" t="s">
        <v>554</v>
      </c>
      <c r="F970" s="101" t="s">
        <v>178</v>
      </c>
      <c r="G970" s="101" t="s">
        <v>1333</v>
      </c>
      <c r="H970" s="102">
        <v>3150</v>
      </c>
      <c r="I970" s="100">
        <v>3</v>
      </c>
      <c r="J970" s="103">
        <f>นครพนม!F73</f>
        <v>870069.42</v>
      </c>
      <c r="K970" s="104">
        <f>นครพนม!AM73</f>
        <v>1005015.31</v>
      </c>
      <c r="L970" s="105">
        <f>นครพนม!AN73</f>
        <v>1235145.74</v>
      </c>
      <c r="M970" s="105">
        <f>นครพนม!AO73</f>
        <v>1091028.8399999999</v>
      </c>
      <c r="N970" s="101"/>
      <c r="O970" s="101"/>
      <c r="P970" s="101"/>
      <c r="Q970" s="93">
        <f t="shared" si="36"/>
        <v>144116.90000000014</v>
      </c>
      <c r="R970" s="94">
        <f t="shared" si="37"/>
        <v>392.10975873015872</v>
      </c>
    </row>
    <row r="971" spans="1:18" ht="24" customHeight="1" x14ac:dyDescent="0.55000000000000004">
      <c r="A971" s="100">
        <v>12</v>
      </c>
      <c r="B971" s="101" t="s">
        <v>56</v>
      </c>
      <c r="C971" s="101" t="s">
        <v>553</v>
      </c>
      <c r="D971" s="101" t="s">
        <v>134</v>
      </c>
      <c r="E971" s="101" t="s">
        <v>554</v>
      </c>
      <c r="F971" s="101" t="s">
        <v>178</v>
      </c>
      <c r="G971" s="101" t="s">
        <v>1334</v>
      </c>
      <c r="H971" s="102">
        <v>1574</v>
      </c>
      <c r="I971" s="100">
        <v>2</v>
      </c>
      <c r="J971" s="103">
        <f>นครพนม!F74</f>
        <v>900461</v>
      </c>
      <c r="K971" s="104">
        <f>นครพนม!AM74</f>
        <v>879433.17999999993</v>
      </c>
      <c r="L971" s="105">
        <f>นครพนม!AN74</f>
        <v>755010.31</v>
      </c>
      <c r="M971" s="105">
        <f>นครพนม!AO74</f>
        <v>823302.04</v>
      </c>
      <c r="N971" s="101"/>
      <c r="O971" s="101"/>
      <c r="P971" s="101"/>
      <c r="Q971" s="93">
        <f t="shared" si="36"/>
        <v>-68291.729999999981</v>
      </c>
      <c r="R971" s="94">
        <f t="shared" si="37"/>
        <v>479.67618170266837</v>
      </c>
    </row>
    <row r="972" spans="1:18" ht="24" customHeight="1" x14ac:dyDescent="0.55000000000000004">
      <c r="A972" s="100">
        <v>13</v>
      </c>
      <c r="B972" s="101" t="s">
        <v>56</v>
      </c>
      <c r="C972" s="101" t="s">
        <v>553</v>
      </c>
      <c r="D972" s="101" t="s">
        <v>134</v>
      </c>
      <c r="E972" s="101" t="s">
        <v>554</v>
      </c>
      <c r="F972" s="101" t="s">
        <v>178</v>
      </c>
      <c r="G972" s="101" t="s">
        <v>1335</v>
      </c>
      <c r="H972" s="102">
        <v>4253</v>
      </c>
      <c r="I972" s="100">
        <v>3</v>
      </c>
      <c r="J972" s="103">
        <f>นครพนม!F75</f>
        <v>926484.52</v>
      </c>
      <c r="K972" s="104">
        <f>นครพนม!AM75</f>
        <v>849409.8</v>
      </c>
      <c r="L972" s="105">
        <f>นครพนม!AN75</f>
        <v>993939.78</v>
      </c>
      <c r="M972" s="105">
        <f>นครพนม!AO75</f>
        <v>1148806.4400000002</v>
      </c>
      <c r="N972" s="101"/>
      <c r="O972" s="101"/>
      <c r="P972" s="101"/>
      <c r="Q972" s="93">
        <f t="shared" si="36"/>
        <v>-154866.66000000015</v>
      </c>
      <c r="R972" s="94">
        <f t="shared" si="37"/>
        <v>233.70321655302141</v>
      </c>
    </row>
    <row r="973" spans="1:18" ht="24" customHeight="1" x14ac:dyDescent="0.55000000000000004">
      <c r="A973" s="100">
        <v>14</v>
      </c>
      <c r="B973" s="101" t="s">
        <v>56</v>
      </c>
      <c r="C973" s="101" t="s">
        <v>553</v>
      </c>
      <c r="D973" s="101" t="s">
        <v>134</v>
      </c>
      <c r="E973" s="101" t="s">
        <v>554</v>
      </c>
      <c r="F973" s="101" t="s">
        <v>178</v>
      </c>
      <c r="G973" s="101" t="s">
        <v>1336</v>
      </c>
      <c r="H973" s="102">
        <v>4225</v>
      </c>
      <c r="I973" s="100">
        <v>3</v>
      </c>
      <c r="J973" s="103">
        <f>นครพนม!F76</f>
        <v>880267.91</v>
      </c>
      <c r="K973" s="104">
        <f>นครพนม!AM76</f>
        <v>875562.21000000008</v>
      </c>
      <c r="L973" s="105">
        <f>นครพนม!AN76</f>
        <v>1011072.6</v>
      </c>
      <c r="M973" s="105">
        <f>นครพนม!AO76</f>
        <v>914755.90999999992</v>
      </c>
      <c r="N973" s="101"/>
      <c r="O973" s="101"/>
      <c r="P973" s="101"/>
      <c r="Q973" s="93">
        <f t="shared" si="36"/>
        <v>96316.690000000061</v>
      </c>
      <c r="R973" s="94">
        <f t="shared" si="37"/>
        <v>239.30712426035501</v>
      </c>
    </row>
    <row r="974" spans="1:18" ht="24" customHeight="1" x14ac:dyDescent="0.55000000000000004">
      <c r="A974" s="100">
        <v>15</v>
      </c>
      <c r="B974" s="101" t="s">
        <v>56</v>
      </c>
      <c r="C974" s="101" t="s">
        <v>553</v>
      </c>
      <c r="D974" s="101" t="s">
        <v>134</v>
      </c>
      <c r="E974" s="101" t="s">
        <v>554</v>
      </c>
      <c r="F974" s="101" t="s">
        <v>178</v>
      </c>
      <c r="G974" s="101" t="s">
        <v>1337</v>
      </c>
      <c r="H974" s="102">
        <v>3156</v>
      </c>
      <c r="I974" s="100">
        <v>3</v>
      </c>
      <c r="J974" s="103">
        <f>นครพนม!F77</f>
        <v>806389.71</v>
      </c>
      <c r="K974" s="104">
        <f>นครพนม!AM77</f>
        <v>456621.69999999995</v>
      </c>
      <c r="L974" s="105">
        <f>นครพนม!AN77</f>
        <v>961988.44</v>
      </c>
      <c r="M974" s="105">
        <f>นครพนม!AO77</f>
        <v>940511.9</v>
      </c>
      <c r="N974" s="101"/>
      <c r="O974" s="101"/>
      <c r="P974" s="101"/>
      <c r="Q974" s="93">
        <f t="shared" si="36"/>
        <v>21476.539999999921</v>
      </c>
      <c r="R974" s="94">
        <f t="shared" si="37"/>
        <v>304.81256020278835</v>
      </c>
    </row>
    <row r="975" spans="1:18" ht="24" customHeight="1" x14ac:dyDescent="0.55000000000000004">
      <c r="A975" s="100">
        <v>16</v>
      </c>
      <c r="B975" s="101" t="s">
        <v>56</v>
      </c>
      <c r="C975" s="101" t="s">
        <v>553</v>
      </c>
      <c r="D975" s="101" t="s">
        <v>134</v>
      </c>
      <c r="E975" s="101" t="s">
        <v>554</v>
      </c>
      <c r="F975" s="101" t="s">
        <v>178</v>
      </c>
      <c r="G975" s="101" t="s">
        <v>1338</v>
      </c>
      <c r="H975" s="102">
        <v>2114</v>
      </c>
      <c r="I975" s="100">
        <v>2</v>
      </c>
      <c r="J975" s="103">
        <f>นครพนม!F78</f>
        <v>735251.56</v>
      </c>
      <c r="K975" s="104">
        <f>นครพนม!AM78</f>
        <v>747280.31</v>
      </c>
      <c r="L975" s="105">
        <f>นครพนม!AN78</f>
        <v>870511.67999999993</v>
      </c>
      <c r="M975" s="105">
        <f>นครพนม!AO78</f>
        <v>867739.94000000006</v>
      </c>
      <c r="N975" s="101"/>
      <c r="O975" s="101"/>
      <c r="P975" s="101"/>
      <c r="Q975" s="93">
        <f t="shared" si="36"/>
        <v>2771.7399999998743</v>
      </c>
      <c r="R975" s="94">
        <f t="shared" si="37"/>
        <v>411.78414380321664</v>
      </c>
    </row>
    <row r="976" spans="1:18" s="112" customFormat="1" ht="24" customHeight="1" x14ac:dyDescent="0.55000000000000004">
      <c r="A976" s="106">
        <v>5</v>
      </c>
      <c r="B976" s="107" t="s">
        <v>56</v>
      </c>
      <c r="C976" s="107"/>
      <c r="D976" s="107"/>
      <c r="E976" s="107" t="s">
        <v>75</v>
      </c>
      <c r="F976" s="107"/>
      <c r="G976" s="107" t="s">
        <v>556</v>
      </c>
      <c r="H976" s="113">
        <f>SUM(H960:H974)</f>
        <v>47493</v>
      </c>
      <c r="I976" s="106"/>
      <c r="J976" s="109">
        <f>SUM(J960:J974)</f>
        <v>11104926.829999998</v>
      </c>
      <c r="K976" s="109">
        <f>SUM(K960:K974)</f>
        <v>11206643.5</v>
      </c>
      <c r="L976" s="109">
        <f>SUM(L960:L974)</f>
        <v>16762825.92</v>
      </c>
      <c r="M976" s="109">
        <f>SUM(M960:M974)</f>
        <v>14734532.120000001</v>
      </c>
      <c r="N976" s="107">
        <v>15</v>
      </c>
      <c r="O976" s="107">
        <v>15</v>
      </c>
      <c r="P976" s="107">
        <f>N976-O976</f>
        <v>0</v>
      </c>
      <c r="Q976" s="110">
        <f t="shared" si="36"/>
        <v>2028293.7999999989</v>
      </c>
      <c r="R976" s="111">
        <f>L976/H976</f>
        <v>352.9536125323732</v>
      </c>
    </row>
    <row r="977" spans="1:18" ht="24" customHeight="1" x14ac:dyDescent="0.55000000000000004">
      <c r="A977" s="100">
        <v>1</v>
      </c>
      <c r="B977" s="101" t="s">
        <v>56</v>
      </c>
      <c r="C977" s="101" t="s">
        <v>557</v>
      </c>
      <c r="D977" s="101" t="s">
        <v>105</v>
      </c>
      <c r="E977" s="101" t="s">
        <v>558</v>
      </c>
      <c r="F977" s="101" t="s">
        <v>208</v>
      </c>
      <c r="G977" s="101" t="s">
        <v>559</v>
      </c>
      <c r="H977" s="102"/>
      <c r="I977" s="100"/>
      <c r="J977" s="103"/>
      <c r="K977" s="104"/>
      <c r="L977" s="105"/>
      <c r="M977" s="105"/>
      <c r="N977" s="101"/>
      <c r="O977" s="101"/>
      <c r="P977" s="101"/>
    </row>
    <row r="978" spans="1:18" ht="24" customHeight="1" x14ac:dyDescent="0.55000000000000004">
      <c r="A978" s="100">
        <v>2</v>
      </c>
      <c r="B978" s="101" t="s">
        <v>56</v>
      </c>
      <c r="C978" s="101" t="s">
        <v>557</v>
      </c>
      <c r="D978" s="101" t="s">
        <v>105</v>
      </c>
      <c r="E978" s="101" t="s">
        <v>558</v>
      </c>
      <c r="F978" s="101" t="s">
        <v>178</v>
      </c>
      <c r="G978" s="101" t="s">
        <v>1339</v>
      </c>
      <c r="H978" s="102">
        <v>3378</v>
      </c>
      <c r="I978" s="100">
        <v>3</v>
      </c>
      <c r="J978" s="103">
        <f>นครพนม!F79</f>
        <v>207191.67999999999</v>
      </c>
      <c r="K978" s="104">
        <f>นครพนม!AM79</f>
        <v>231813.13</v>
      </c>
      <c r="L978" s="105">
        <f>นครพนม!AN79</f>
        <v>1178814.2</v>
      </c>
      <c r="M978" s="105">
        <f>นครพนม!AO79</f>
        <v>1104170.5</v>
      </c>
      <c r="N978" s="101"/>
      <c r="O978" s="101"/>
      <c r="P978" s="101"/>
      <c r="Q978" s="93">
        <f t="shared" si="36"/>
        <v>74643.699999999953</v>
      </c>
      <c r="R978" s="94">
        <f t="shared" si="37"/>
        <v>348.96808762581406</v>
      </c>
    </row>
    <row r="979" spans="1:18" ht="24" customHeight="1" x14ac:dyDescent="0.55000000000000004">
      <c r="A979" s="100">
        <v>3</v>
      </c>
      <c r="B979" s="101" t="s">
        <v>56</v>
      </c>
      <c r="C979" s="101" t="s">
        <v>557</v>
      </c>
      <c r="D979" s="101" t="s">
        <v>105</v>
      </c>
      <c r="E979" s="101" t="s">
        <v>558</v>
      </c>
      <c r="F979" s="101" t="s">
        <v>178</v>
      </c>
      <c r="G979" s="101" t="s">
        <v>1340</v>
      </c>
      <c r="H979" s="102">
        <v>2146</v>
      </c>
      <c r="I979" s="100">
        <v>2</v>
      </c>
      <c r="J979" s="103">
        <f>นครพนม!F80</f>
        <v>327554</v>
      </c>
      <c r="K979" s="104">
        <f>นครพนม!AM80</f>
        <v>101303.21000000002</v>
      </c>
      <c r="L979" s="105">
        <f>นครพนม!AN80</f>
        <v>1197686.05</v>
      </c>
      <c r="M979" s="105">
        <f>นครพนม!AO80</f>
        <v>1061094.01</v>
      </c>
      <c r="N979" s="101"/>
      <c r="O979" s="101"/>
      <c r="P979" s="101"/>
      <c r="Q979" s="93">
        <f t="shared" si="36"/>
        <v>136592.04000000004</v>
      </c>
      <c r="R979" s="94">
        <f t="shared" si="37"/>
        <v>558.10160764212492</v>
      </c>
    </row>
    <row r="980" spans="1:18" ht="24" customHeight="1" x14ac:dyDescent="0.55000000000000004">
      <c r="A980" s="100">
        <v>4</v>
      </c>
      <c r="B980" s="101" t="s">
        <v>56</v>
      </c>
      <c r="C980" s="101" t="s">
        <v>557</v>
      </c>
      <c r="D980" s="101" t="s">
        <v>105</v>
      </c>
      <c r="E980" s="101" t="s">
        <v>558</v>
      </c>
      <c r="F980" s="101" t="s">
        <v>178</v>
      </c>
      <c r="G980" s="101" t="s">
        <v>1341</v>
      </c>
      <c r="H980" s="102">
        <v>4006</v>
      </c>
      <c r="I980" s="100">
        <v>3</v>
      </c>
      <c r="J980" s="103">
        <f>นครพนม!F81</f>
        <v>746099.07</v>
      </c>
      <c r="K980" s="104">
        <f>นครพนม!AM81</f>
        <v>602215.05999999994</v>
      </c>
      <c r="L980" s="105">
        <f>นครพนม!AN81</f>
        <v>1153360.47</v>
      </c>
      <c r="M980" s="105">
        <f>นครพนม!AO81</f>
        <v>1063737.8700000001</v>
      </c>
      <c r="N980" s="101"/>
      <c r="O980" s="101"/>
      <c r="P980" s="101"/>
      <c r="Q980" s="93">
        <f t="shared" si="36"/>
        <v>89622.59999999986</v>
      </c>
      <c r="R980" s="94">
        <f t="shared" si="37"/>
        <v>287.90825511732402</v>
      </c>
    </row>
    <row r="981" spans="1:18" ht="24" customHeight="1" x14ac:dyDescent="0.55000000000000004">
      <c r="A981" s="100">
        <v>5</v>
      </c>
      <c r="B981" s="101" t="s">
        <v>56</v>
      </c>
      <c r="C981" s="101" t="s">
        <v>557</v>
      </c>
      <c r="D981" s="101" t="s">
        <v>105</v>
      </c>
      <c r="E981" s="101" t="s">
        <v>558</v>
      </c>
      <c r="F981" s="101" t="s">
        <v>178</v>
      </c>
      <c r="G981" s="101" t="s">
        <v>1342</v>
      </c>
      <c r="H981" s="102">
        <v>2776</v>
      </c>
      <c r="I981" s="100">
        <v>2</v>
      </c>
      <c r="J981" s="103">
        <f>นครพนม!F82</f>
        <v>264048.19</v>
      </c>
      <c r="K981" s="104">
        <f>นครพนม!AM82</f>
        <v>252783.72999999998</v>
      </c>
      <c r="L981" s="105">
        <f>นครพนม!AN82</f>
        <v>1153693.68</v>
      </c>
      <c r="M981" s="105">
        <f>นครพนม!AO82</f>
        <v>948397.25</v>
      </c>
      <c r="N981" s="101"/>
      <c r="O981" s="101"/>
      <c r="P981" s="101"/>
      <c r="Q981" s="93">
        <f t="shared" si="36"/>
        <v>205296.42999999993</v>
      </c>
      <c r="R981" s="94">
        <f t="shared" si="37"/>
        <v>415.59570605187315</v>
      </c>
    </row>
    <row r="982" spans="1:18" ht="24" customHeight="1" x14ac:dyDescent="0.55000000000000004">
      <c r="A982" s="100">
        <v>6</v>
      </c>
      <c r="B982" s="101" t="s">
        <v>56</v>
      </c>
      <c r="C982" s="101" t="s">
        <v>557</v>
      </c>
      <c r="D982" s="101" t="s">
        <v>105</v>
      </c>
      <c r="E982" s="101" t="s">
        <v>558</v>
      </c>
      <c r="F982" s="101" t="s">
        <v>178</v>
      </c>
      <c r="G982" s="101" t="s">
        <v>1343</v>
      </c>
      <c r="H982" s="102">
        <v>2929</v>
      </c>
      <c r="I982" s="100">
        <v>2</v>
      </c>
      <c r="J982" s="103">
        <f>นครพนม!F83</f>
        <v>981259.46</v>
      </c>
      <c r="K982" s="104">
        <f>นครพนม!AM83</f>
        <v>1045091.09</v>
      </c>
      <c r="L982" s="105">
        <f>นครพนม!AN83</f>
        <v>1174677.8</v>
      </c>
      <c r="M982" s="105">
        <f>นครพนม!AO83</f>
        <v>1133288.05</v>
      </c>
      <c r="N982" s="101"/>
      <c r="O982" s="101"/>
      <c r="P982" s="101"/>
      <c r="Q982" s="93">
        <f t="shared" si="36"/>
        <v>41389.75</v>
      </c>
      <c r="R982" s="94">
        <f t="shared" si="37"/>
        <v>401.05080232161151</v>
      </c>
    </row>
    <row r="983" spans="1:18" ht="24" customHeight="1" x14ac:dyDescent="0.55000000000000004">
      <c r="A983" s="100">
        <v>7</v>
      </c>
      <c r="B983" s="101" t="s">
        <v>56</v>
      </c>
      <c r="C983" s="101" t="s">
        <v>557</v>
      </c>
      <c r="D983" s="101" t="s">
        <v>105</v>
      </c>
      <c r="E983" s="101" t="s">
        <v>558</v>
      </c>
      <c r="F983" s="101" t="s">
        <v>178</v>
      </c>
      <c r="G983" s="101" t="s">
        <v>1344</v>
      </c>
      <c r="H983" s="102">
        <v>1882</v>
      </c>
      <c r="I983" s="100">
        <v>2</v>
      </c>
      <c r="J983" s="103">
        <f>นครพนม!F84</f>
        <v>268464.27</v>
      </c>
      <c r="K983" s="104">
        <f>นครพนม!AM84</f>
        <v>279129.73000000004</v>
      </c>
      <c r="L983" s="105">
        <f>นครพนม!AN84</f>
        <v>1200937.01</v>
      </c>
      <c r="M983" s="105">
        <f>นครพนม!AO84</f>
        <v>1093516.6199999999</v>
      </c>
      <c r="N983" s="101"/>
      <c r="O983" s="101"/>
      <c r="P983" s="101"/>
      <c r="Q983" s="93">
        <f t="shared" si="36"/>
        <v>107420.39000000013</v>
      </c>
      <c r="R983" s="94">
        <f t="shared" si="37"/>
        <v>638.1174335812965</v>
      </c>
    </row>
    <row r="984" spans="1:18" ht="24" customHeight="1" x14ac:dyDescent="0.55000000000000004">
      <c r="A984" s="100">
        <v>8</v>
      </c>
      <c r="B984" s="101" t="s">
        <v>56</v>
      </c>
      <c r="C984" s="101" t="s">
        <v>557</v>
      </c>
      <c r="D984" s="101" t="s">
        <v>105</v>
      </c>
      <c r="E984" s="101" t="s">
        <v>558</v>
      </c>
      <c r="F984" s="101" t="s">
        <v>178</v>
      </c>
      <c r="G984" s="101" t="s">
        <v>1345</v>
      </c>
      <c r="H984" s="102">
        <v>2733</v>
      </c>
      <c r="I984" s="100">
        <v>2</v>
      </c>
      <c r="J984" s="103">
        <f>นครพนม!F85</f>
        <v>794609.29</v>
      </c>
      <c r="K984" s="104">
        <f>นครพนม!AM85</f>
        <v>819724.58000000007</v>
      </c>
      <c r="L984" s="105">
        <f>นครพนม!AN85</f>
        <v>1283298.42</v>
      </c>
      <c r="M984" s="105">
        <f>นครพนม!AO85</f>
        <v>942844.49</v>
      </c>
      <c r="N984" s="101"/>
      <c r="O984" s="101"/>
      <c r="P984" s="101"/>
      <c r="Q984" s="93">
        <f t="shared" si="36"/>
        <v>340453.92999999993</v>
      </c>
      <c r="R984" s="94">
        <f t="shared" si="37"/>
        <v>469.55668496158063</v>
      </c>
    </row>
    <row r="985" spans="1:18" ht="24" customHeight="1" x14ac:dyDescent="0.55000000000000004">
      <c r="A985" s="100">
        <v>9</v>
      </c>
      <c r="B985" s="101" t="s">
        <v>56</v>
      </c>
      <c r="C985" s="101" t="s">
        <v>557</v>
      </c>
      <c r="D985" s="101" t="s">
        <v>105</v>
      </c>
      <c r="E985" s="101" t="s">
        <v>558</v>
      </c>
      <c r="F985" s="101" t="s">
        <v>178</v>
      </c>
      <c r="G985" s="101" t="s">
        <v>1346</v>
      </c>
      <c r="H985" s="102">
        <v>1930</v>
      </c>
      <c r="I985" s="100">
        <v>2</v>
      </c>
      <c r="J985" s="103">
        <f>นครพนม!F86</f>
        <v>153495.20000000001</v>
      </c>
      <c r="K985" s="104">
        <f>นครพนม!AM86</f>
        <v>260434.71000000002</v>
      </c>
      <c r="L985" s="105">
        <f>นครพนม!AN86</f>
        <v>865950.45</v>
      </c>
      <c r="M985" s="105">
        <f>นครพนม!AO86</f>
        <v>733498</v>
      </c>
      <c r="N985" s="101"/>
      <c r="O985" s="101"/>
      <c r="P985" s="101"/>
      <c r="Q985" s="93">
        <f t="shared" si="36"/>
        <v>132452.44999999995</v>
      </c>
      <c r="R985" s="94">
        <f t="shared" si="37"/>
        <v>448.67898963730568</v>
      </c>
    </row>
    <row r="986" spans="1:18" ht="24" customHeight="1" x14ac:dyDescent="0.55000000000000004">
      <c r="A986" s="100">
        <v>10</v>
      </c>
      <c r="B986" s="101" t="s">
        <v>56</v>
      </c>
      <c r="C986" s="101" t="s">
        <v>557</v>
      </c>
      <c r="D986" s="101" t="s">
        <v>105</v>
      </c>
      <c r="E986" s="101" t="s">
        <v>558</v>
      </c>
      <c r="F986" s="101" t="s">
        <v>178</v>
      </c>
      <c r="G986" s="101" t="s">
        <v>1347</v>
      </c>
      <c r="H986" s="102">
        <v>2859</v>
      </c>
      <c r="I986" s="100">
        <v>2</v>
      </c>
      <c r="J986" s="103">
        <f>นครพนม!F87</f>
        <v>746562.99</v>
      </c>
      <c r="K986" s="104">
        <f>นครพนม!AM87</f>
        <v>765084.99</v>
      </c>
      <c r="L986" s="105">
        <f>นครพนม!AN87</f>
        <v>1471279.1099999999</v>
      </c>
      <c r="M986" s="105">
        <f>นครพนม!AO87</f>
        <v>1289637.83</v>
      </c>
      <c r="N986" s="101"/>
      <c r="O986" s="101"/>
      <c r="P986" s="101"/>
      <c r="Q986" s="93">
        <f t="shared" si="36"/>
        <v>181641.2799999998</v>
      </c>
      <c r="R986" s="94">
        <f t="shared" si="37"/>
        <v>514.61318992654765</v>
      </c>
    </row>
    <row r="987" spans="1:18" s="198" customFormat="1" ht="24" customHeight="1" x14ac:dyDescent="0.55000000000000004">
      <c r="A987" s="193">
        <v>11</v>
      </c>
      <c r="B987" s="194" t="s">
        <v>56</v>
      </c>
      <c r="C987" s="194" t="s">
        <v>557</v>
      </c>
      <c r="D987" s="194" t="s">
        <v>105</v>
      </c>
      <c r="E987" s="194" t="s">
        <v>558</v>
      </c>
      <c r="F987" s="194" t="s">
        <v>178</v>
      </c>
      <c r="G987" s="101" t="s">
        <v>1348</v>
      </c>
      <c r="H987" s="195">
        <v>1615</v>
      </c>
      <c r="I987" s="193">
        <v>2</v>
      </c>
      <c r="J987" s="103">
        <f>นครพนม!F88</f>
        <v>315504.07</v>
      </c>
      <c r="K987" s="104">
        <f>นครพนม!AM88</f>
        <v>291880.07999999996</v>
      </c>
      <c r="L987" s="105">
        <f>นครพนม!AN88</f>
        <v>1139138.32</v>
      </c>
      <c r="M987" s="105">
        <f>นครพนม!AO88</f>
        <v>1022704.6900000001</v>
      </c>
      <c r="N987" s="194"/>
      <c r="O987" s="194"/>
      <c r="P987" s="194"/>
      <c r="Q987" s="196">
        <f t="shared" si="36"/>
        <v>116433.63</v>
      </c>
      <c r="R987" s="197">
        <f t="shared" si="37"/>
        <v>705.34880495356037</v>
      </c>
    </row>
    <row r="988" spans="1:18" s="112" customFormat="1" ht="24" customHeight="1" x14ac:dyDescent="0.55000000000000004">
      <c r="A988" s="106">
        <v>6</v>
      </c>
      <c r="B988" s="107" t="s">
        <v>56</v>
      </c>
      <c r="C988" s="107"/>
      <c r="D988" s="107"/>
      <c r="E988" s="107" t="s">
        <v>75</v>
      </c>
      <c r="F988" s="107"/>
      <c r="G988" s="107" t="s">
        <v>560</v>
      </c>
      <c r="H988" s="113">
        <f>SUM(H977:H987)</f>
        <v>26254</v>
      </c>
      <c r="I988" s="106"/>
      <c r="J988" s="109">
        <f>SUM(J977:J987)</f>
        <v>4804788.2200000007</v>
      </c>
      <c r="K988" s="109">
        <f>SUM(K977:K987)</f>
        <v>4649460.3099999996</v>
      </c>
      <c r="L988" s="109">
        <f>SUM(L977:L987)</f>
        <v>11818835.509999998</v>
      </c>
      <c r="M988" s="109">
        <f>SUM(M977:M987)</f>
        <v>10392889.310000001</v>
      </c>
      <c r="N988" s="107">
        <v>10</v>
      </c>
      <c r="O988" s="107">
        <v>10</v>
      </c>
      <c r="P988" s="107">
        <f>N988-O988</f>
        <v>0</v>
      </c>
      <c r="Q988" s="110">
        <f t="shared" si="36"/>
        <v>1425946.1999999974</v>
      </c>
      <c r="R988" s="111">
        <f>L988/H988</f>
        <v>450.17275500876048</v>
      </c>
    </row>
    <row r="989" spans="1:18" ht="24" customHeight="1" x14ac:dyDescent="0.55000000000000004">
      <c r="A989" s="100">
        <v>1</v>
      </c>
      <c r="B989" s="101" t="s">
        <v>56</v>
      </c>
      <c r="C989" s="101" t="s">
        <v>561</v>
      </c>
      <c r="D989" s="101" t="s">
        <v>112</v>
      </c>
      <c r="E989" s="101" t="s">
        <v>562</v>
      </c>
      <c r="F989" s="101" t="s">
        <v>208</v>
      </c>
      <c r="G989" s="101" t="s">
        <v>563</v>
      </c>
      <c r="H989" s="102"/>
      <c r="I989" s="100"/>
      <c r="J989" s="103"/>
      <c r="K989" s="104"/>
      <c r="L989" s="105"/>
      <c r="M989" s="105"/>
      <c r="N989" s="101"/>
      <c r="O989" s="101"/>
      <c r="P989" s="101"/>
    </row>
    <row r="990" spans="1:18" ht="24" customHeight="1" x14ac:dyDescent="0.55000000000000004">
      <c r="A990" s="100">
        <v>2</v>
      </c>
      <c r="B990" s="101" t="s">
        <v>56</v>
      </c>
      <c r="C990" s="101" t="s">
        <v>561</v>
      </c>
      <c r="D990" s="101" t="s">
        <v>112</v>
      </c>
      <c r="E990" s="101" t="s">
        <v>562</v>
      </c>
      <c r="F990" s="101" t="s">
        <v>178</v>
      </c>
      <c r="G990" s="101" t="s">
        <v>1349</v>
      </c>
      <c r="H990" s="102">
        <v>3691</v>
      </c>
      <c r="I990" s="100">
        <v>3</v>
      </c>
      <c r="J990" s="103">
        <f>นครพนม!F89</f>
        <v>186862.89</v>
      </c>
      <c r="K990" s="104">
        <f>นครพนม!AM89</f>
        <v>185565.97</v>
      </c>
      <c r="L990" s="105">
        <f>นครพนม!AN89</f>
        <v>312160.55</v>
      </c>
      <c r="M990" s="105">
        <f>นครพนม!AO89</f>
        <v>280558.36</v>
      </c>
      <c r="N990" s="101"/>
      <c r="O990" s="101"/>
      <c r="P990" s="101"/>
      <c r="Q990" s="93">
        <f t="shared" si="36"/>
        <v>31602.190000000002</v>
      </c>
      <c r="R990" s="94">
        <f t="shared" si="37"/>
        <v>84.573435383364938</v>
      </c>
    </row>
    <row r="991" spans="1:18" ht="24" customHeight="1" x14ac:dyDescent="0.55000000000000004">
      <c r="A991" s="100">
        <v>3</v>
      </c>
      <c r="B991" s="101" t="s">
        <v>56</v>
      </c>
      <c r="C991" s="101" t="s">
        <v>561</v>
      </c>
      <c r="D991" s="101" t="s">
        <v>112</v>
      </c>
      <c r="E991" s="101" t="s">
        <v>562</v>
      </c>
      <c r="F991" s="101" t="s">
        <v>178</v>
      </c>
      <c r="G991" s="101" t="s">
        <v>1350</v>
      </c>
      <c r="H991" s="102">
        <v>1589</v>
      </c>
      <c r="I991" s="100">
        <v>2</v>
      </c>
      <c r="J991" s="103">
        <f>นครพนม!F90</f>
        <v>359047.83</v>
      </c>
      <c r="K991" s="104">
        <f>นครพนม!AM90</f>
        <v>355179.59</v>
      </c>
      <c r="L991" s="105">
        <f>นครพนม!AN90</f>
        <v>916258.81</v>
      </c>
      <c r="M991" s="105">
        <f>นครพนม!AO90</f>
        <v>845377.09</v>
      </c>
      <c r="N991" s="101"/>
      <c r="O991" s="101"/>
      <c r="P991" s="101"/>
      <c r="Q991" s="93">
        <f t="shared" si="36"/>
        <v>70881.720000000088</v>
      </c>
      <c r="R991" s="94">
        <f t="shared" si="37"/>
        <v>576.6260604153556</v>
      </c>
    </row>
    <row r="992" spans="1:18" ht="24" customHeight="1" x14ac:dyDescent="0.55000000000000004">
      <c r="A992" s="100">
        <v>4</v>
      </c>
      <c r="B992" s="101" t="s">
        <v>56</v>
      </c>
      <c r="C992" s="101" t="s">
        <v>561</v>
      </c>
      <c r="D992" s="101" t="s">
        <v>112</v>
      </c>
      <c r="E992" s="101" t="s">
        <v>562</v>
      </c>
      <c r="F992" s="101" t="s">
        <v>178</v>
      </c>
      <c r="G992" s="101" t="s">
        <v>1351</v>
      </c>
      <c r="H992" s="102">
        <v>3400</v>
      </c>
      <c r="I992" s="100">
        <v>3</v>
      </c>
      <c r="J992" s="103">
        <f>นครพนม!F91</f>
        <v>395870.76</v>
      </c>
      <c r="K992" s="104">
        <f>นครพนม!AM91</f>
        <v>395237.26</v>
      </c>
      <c r="L992" s="105">
        <f>นครพนม!AN91</f>
        <v>1322488.3900000001</v>
      </c>
      <c r="M992" s="105">
        <f>นครพนม!AO91</f>
        <v>1281485.8800000001</v>
      </c>
      <c r="N992" s="101"/>
      <c r="O992" s="101"/>
      <c r="P992" s="101"/>
      <c r="Q992" s="93">
        <f t="shared" si="36"/>
        <v>41002.510000000009</v>
      </c>
      <c r="R992" s="94">
        <f t="shared" si="37"/>
        <v>388.96717352941181</v>
      </c>
    </row>
    <row r="993" spans="1:18" ht="24" customHeight="1" x14ac:dyDescent="0.55000000000000004">
      <c r="A993" s="100">
        <v>5</v>
      </c>
      <c r="B993" s="101" t="s">
        <v>56</v>
      </c>
      <c r="C993" s="101" t="s">
        <v>561</v>
      </c>
      <c r="D993" s="101" t="s">
        <v>112</v>
      </c>
      <c r="E993" s="101" t="s">
        <v>562</v>
      </c>
      <c r="F993" s="101" t="s">
        <v>178</v>
      </c>
      <c r="G993" s="101" t="s">
        <v>1352</v>
      </c>
      <c r="H993" s="102">
        <v>2389</v>
      </c>
      <c r="I993" s="100">
        <v>2</v>
      </c>
      <c r="J993" s="103">
        <f>นครพนม!F92</f>
        <v>303698.71000000002</v>
      </c>
      <c r="K993" s="104">
        <f>นครพนม!AM92</f>
        <v>435120.93000000005</v>
      </c>
      <c r="L993" s="105">
        <f>นครพนม!AN92</f>
        <v>815058.71</v>
      </c>
      <c r="M993" s="105">
        <f>นครพนม!AO92</f>
        <v>798330.72</v>
      </c>
      <c r="N993" s="101"/>
      <c r="O993" s="101"/>
      <c r="P993" s="101"/>
      <c r="Q993" s="93">
        <f t="shared" si="36"/>
        <v>16727.989999999991</v>
      </c>
      <c r="R993" s="94">
        <f t="shared" si="37"/>
        <v>341.17149853495187</v>
      </c>
    </row>
    <row r="994" spans="1:18" ht="24" customHeight="1" x14ac:dyDescent="0.55000000000000004">
      <c r="A994" s="100">
        <v>6</v>
      </c>
      <c r="B994" s="101" t="s">
        <v>56</v>
      </c>
      <c r="C994" s="101" t="s">
        <v>561</v>
      </c>
      <c r="D994" s="101" t="s">
        <v>112</v>
      </c>
      <c r="E994" s="101" t="s">
        <v>562</v>
      </c>
      <c r="F994" s="101" t="s">
        <v>178</v>
      </c>
      <c r="G994" s="101" t="s">
        <v>1353</v>
      </c>
      <c r="H994" s="102">
        <v>2341</v>
      </c>
      <c r="I994" s="100">
        <v>2</v>
      </c>
      <c r="J994" s="103">
        <f>นครพนม!F93</f>
        <v>499837.57</v>
      </c>
      <c r="K994" s="104">
        <f>นครพนม!AM93</f>
        <v>524499.07999999996</v>
      </c>
      <c r="L994" s="105">
        <f>นครพนม!AN93</f>
        <v>1299976.3700000001</v>
      </c>
      <c r="M994" s="105">
        <f>นครพนม!AO93</f>
        <v>856640.51</v>
      </c>
      <c r="N994" s="101"/>
      <c r="O994" s="101"/>
      <c r="P994" s="101"/>
      <c r="Q994" s="93">
        <f t="shared" si="36"/>
        <v>443335.8600000001</v>
      </c>
      <c r="R994" s="94">
        <f t="shared" si="37"/>
        <v>555.30814609141396</v>
      </c>
    </row>
    <row r="995" spans="1:18" ht="24" customHeight="1" x14ac:dyDescent="0.55000000000000004">
      <c r="A995" s="100">
        <v>7</v>
      </c>
      <c r="B995" s="101" t="s">
        <v>56</v>
      </c>
      <c r="C995" s="101" t="s">
        <v>561</v>
      </c>
      <c r="D995" s="101" t="s">
        <v>112</v>
      </c>
      <c r="E995" s="101" t="s">
        <v>562</v>
      </c>
      <c r="F995" s="101" t="s">
        <v>178</v>
      </c>
      <c r="G995" s="101" t="s">
        <v>1354</v>
      </c>
      <c r="H995" s="102">
        <v>1781</v>
      </c>
      <c r="I995" s="100">
        <v>2</v>
      </c>
      <c r="J995" s="103">
        <f>นครพนม!F94</f>
        <v>409111.3</v>
      </c>
      <c r="K995" s="104">
        <f>นครพนม!AM94</f>
        <v>426934.3</v>
      </c>
      <c r="L995" s="105">
        <f>นครพนม!AN94</f>
        <v>752154.39999999991</v>
      </c>
      <c r="M995" s="105">
        <f>นครพนม!AO94</f>
        <v>771026.52999999991</v>
      </c>
      <c r="N995" s="101"/>
      <c r="O995" s="101"/>
      <c r="P995" s="101"/>
      <c r="Q995" s="93">
        <f t="shared" si="36"/>
        <v>-18872.130000000005</v>
      </c>
      <c r="R995" s="94">
        <f t="shared" si="37"/>
        <v>422.32139247613696</v>
      </c>
    </row>
    <row r="996" spans="1:18" ht="24" customHeight="1" x14ac:dyDescent="0.55000000000000004">
      <c r="A996" s="100">
        <v>8</v>
      </c>
      <c r="B996" s="101" t="s">
        <v>56</v>
      </c>
      <c r="C996" s="101" t="s">
        <v>561</v>
      </c>
      <c r="D996" s="101" t="s">
        <v>112</v>
      </c>
      <c r="E996" s="101" t="s">
        <v>562</v>
      </c>
      <c r="F996" s="101" t="s">
        <v>178</v>
      </c>
      <c r="G996" s="101" t="s">
        <v>1355</v>
      </c>
      <c r="H996" s="102">
        <v>2682</v>
      </c>
      <c r="I996" s="100">
        <v>2</v>
      </c>
      <c r="J996" s="103">
        <f>นครพนม!F95</f>
        <v>411493.96</v>
      </c>
      <c r="K996" s="104">
        <f>นครพนม!AM95</f>
        <v>564486.59000000008</v>
      </c>
      <c r="L996" s="105">
        <f>นครพนม!AN95</f>
        <v>1641078.74</v>
      </c>
      <c r="M996" s="105">
        <f>นครพนม!AO95</f>
        <v>1199442.74</v>
      </c>
      <c r="N996" s="101"/>
      <c r="O996" s="101"/>
      <c r="P996" s="101"/>
      <c r="Q996" s="93">
        <f t="shared" si="36"/>
        <v>441636</v>
      </c>
      <c r="R996" s="94">
        <f t="shared" si="37"/>
        <v>611.8861819537658</v>
      </c>
    </row>
    <row r="997" spans="1:18" ht="24" customHeight="1" x14ac:dyDescent="0.55000000000000004">
      <c r="A997" s="100">
        <v>9</v>
      </c>
      <c r="B997" s="101" t="s">
        <v>56</v>
      </c>
      <c r="C997" s="101" t="s">
        <v>561</v>
      </c>
      <c r="D997" s="101" t="s">
        <v>112</v>
      </c>
      <c r="E997" s="101" t="s">
        <v>562</v>
      </c>
      <c r="F997" s="101" t="s">
        <v>178</v>
      </c>
      <c r="G997" s="101" t="s">
        <v>1356</v>
      </c>
      <c r="H997" s="102">
        <v>1785</v>
      </c>
      <c r="I997" s="100">
        <v>2</v>
      </c>
      <c r="J997" s="103">
        <f>นครพนม!F96</f>
        <v>160713.92000000001</v>
      </c>
      <c r="K997" s="104">
        <f>นครพนม!AM96</f>
        <v>297820.99000000005</v>
      </c>
      <c r="L997" s="105">
        <f>นครพนม!AN96</f>
        <v>1081438.23</v>
      </c>
      <c r="M997" s="105">
        <f>นครพนม!AO96</f>
        <v>961074.32</v>
      </c>
      <c r="N997" s="101"/>
      <c r="O997" s="101"/>
      <c r="P997" s="101"/>
      <c r="Q997" s="93">
        <f t="shared" si="36"/>
        <v>120363.91000000003</v>
      </c>
      <c r="R997" s="94">
        <f t="shared" si="37"/>
        <v>605.84774789915969</v>
      </c>
    </row>
    <row r="998" spans="1:18" ht="24" customHeight="1" x14ac:dyDescent="0.55000000000000004">
      <c r="A998" s="100">
        <v>10</v>
      </c>
      <c r="B998" s="101" t="s">
        <v>56</v>
      </c>
      <c r="C998" s="101" t="s">
        <v>561</v>
      </c>
      <c r="D998" s="101" t="s">
        <v>112</v>
      </c>
      <c r="E998" s="101" t="s">
        <v>562</v>
      </c>
      <c r="F998" s="101" t="s">
        <v>178</v>
      </c>
      <c r="G998" s="101" t="s">
        <v>1357</v>
      </c>
      <c r="H998" s="102">
        <v>3086</v>
      </c>
      <c r="I998" s="100">
        <v>3</v>
      </c>
      <c r="J998" s="103">
        <f>นครพนม!F97</f>
        <v>490702.16</v>
      </c>
      <c r="K998" s="104">
        <f>นครพนม!AM97</f>
        <v>647458.24999999988</v>
      </c>
      <c r="L998" s="105">
        <f>นครพนม!AN97</f>
        <v>547600.30000000005</v>
      </c>
      <c r="M998" s="105">
        <f>นครพนม!AO97</f>
        <v>236845.36000000002</v>
      </c>
      <c r="N998" s="101"/>
      <c r="O998" s="101"/>
      <c r="P998" s="101"/>
      <c r="Q998" s="93">
        <f t="shared" si="36"/>
        <v>310754.94000000006</v>
      </c>
      <c r="R998" s="94">
        <f t="shared" si="37"/>
        <v>177.44662994167209</v>
      </c>
    </row>
    <row r="999" spans="1:18" ht="24" customHeight="1" x14ac:dyDescent="0.55000000000000004">
      <c r="A999" s="100">
        <v>11</v>
      </c>
      <c r="B999" s="101" t="s">
        <v>56</v>
      </c>
      <c r="C999" s="101" t="s">
        <v>561</v>
      </c>
      <c r="D999" s="101" t="s">
        <v>112</v>
      </c>
      <c r="E999" s="101" t="s">
        <v>562</v>
      </c>
      <c r="F999" s="101" t="s">
        <v>178</v>
      </c>
      <c r="G999" s="101" t="s">
        <v>1358</v>
      </c>
      <c r="H999" s="102">
        <v>2935</v>
      </c>
      <c r="I999" s="100">
        <v>2</v>
      </c>
      <c r="J999" s="103">
        <f>นครพนม!F98</f>
        <v>460008.81</v>
      </c>
      <c r="K999" s="104">
        <f>นครพนม!AM98</f>
        <v>499979.88</v>
      </c>
      <c r="L999" s="105">
        <f>นครพนม!AN98</f>
        <v>896868.55</v>
      </c>
      <c r="M999" s="105">
        <f>นครพนม!AO98</f>
        <v>838061.17999999993</v>
      </c>
      <c r="N999" s="101"/>
      <c r="O999" s="101"/>
      <c r="P999" s="101"/>
      <c r="Q999" s="93">
        <f t="shared" si="36"/>
        <v>58807.370000000112</v>
      </c>
      <c r="R999" s="94">
        <f t="shared" si="37"/>
        <v>305.57701873935264</v>
      </c>
    </row>
    <row r="1000" spans="1:18" ht="24" customHeight="1" x14ac:dyDescent="0.55000000000000004">
      <c r="A1000" s="100">
        <v>12</v>
      </c>
      <c r="B1000" s="101" t="s">
        <v>56</v>
      </c>
      <c r="C1000" s="101" t="s">
        <v>561</v>
      </c>
      <c r="D1000" s="101" t="s">
        <v>112</v>
      </c>
      <c r="E1000" s="101" t="s">
        <v>562</v>
      </c>
      <c r="F1000" s="101" t="s">
        <v>178</v>
      </c>
      <c r="G1000" s="101" t="s">
        <v>1359</v>
      </c>
      <c r="H1000" s="102">
        <v>3083</v>
      </c>
      <c r="I1000" s="100">
        <v>3</v>
      </c>
      <c r="J1000" s="103">
        <f>นครพนม!F99</f>
        <v>339181.96</v>
      </c>
      <c r="K1000" s="104">
        <f>นครพนม!AM99</f>
        <v>538862.59</v>
      </c>
      <c r="L1000" s="105">
        <f>นครพนม!AN99</f>
        <v>1158247.1400000001</v>
      </c>
      <c r="M1000" s="105">
        <f>นครพนม!AO99</f>
        <v>1155263.8999999999</v>
      </c>
      <c r="N1000" s="101"/>
      <c r="O1000" s="101"/>
      <c r="P1000" s="101"/>
      <c r="Q1000" s="93">
        <f t="shared" si="36"/>
        <v>2983.2400000002235</v>
      </c>
      <c r="R1000" s="94">
        <f t="shared" si="37"/>
        <v>375.68833603632828</v>
      </c>
    </row>
    <row r="1001" spans="1:18" ht="24" customHeight="1" x14ac:dyDescent="0.55000000000000004">
      <c r="A1001" s="100">
        <v>13</v>
      </c>
      <c r="B1001" s="101" t="s">
        <v>56</v>
      </c>
      <c r="C1001" s="101" t="s">
        <v>561</v>
      </c>
      <c r="D1001" s="101" t="s">
        <v>112</v>
      </c>
      <c r="E1001" s="101" t="s">
        <v>562</v>
      </c>
      <c r="F1001" s="101" t="s">
        <v>178</v>
      </c>
      <c r="G1001" s="101" t="s">
        <v>1360</v>
      </c>
      <c r="H1001" s="102">
        <v>2178</v>
      </c>
      <c r="I1001" s="100">
        <v>2</v>
      </c>
      <c r="J1001" s="103">
        <f>นครพนม!F100</f>
        <v>180736.33</v>
      </c>
      <c r="K1001" s="104">
        <f>นครพนม!AM100</f>
        <v>358625.93999999994</v>
      </c>
      <c r="L1001" s="105">
        <f>นครพนม!AN100</f>
        <v>672609.46</v>
      </c>
      <c r="M1001" s="105">
        <f>นครพนม!AO100</f>
        <v>684420.41999999993</v>
      </c>
      <c r="N1001" s="101"/>
      <c r="O1001" s="101"/>
      <c r="P1001" s="101"/>
      <c r="Q1001" s="93">
        <f t="shared" si="36"/>
        <v>-11810.959999999963</v>
      </c>
      <c r="R1001" s="94">
        <f t="shared" si="37"/>
        <v>308.81977043158861</v>
      </c>
    </row>
    <row r="1002" spans="1:18" ht="24" customHeight="1" x14ac:dyDescent="0.55000000000000004">
      <c r="A1002" s="100">
        <v>14</v>
      </c>
      <c r="B1002" s="101" t="s">
        <v>56</v>
      </c>
      <c r="C1002" s="101" t="s">
        <v>561</v>
      </c>
      <c r="D1002" s="101" t="s">
        <v>112</v>
      </c>
      <c r="E1002" s="101" t="s">
        <v>562</v>
      </c>
      <c r="F1002" s="101" t="s">
        <v>178</v>
      </c>
      <c r="G1002" s="101" t="s">
        <v>1361</v>
      </c>
      <c r="H1002" s="102">
        <v>1955</v>
      </c>
      <c r="I1002" s="100">
        <v>2</v>
      </c>
      <c r="J1002" s="103">
        <f>นครพนม!F101</f>
        <v>400900.01</v>
      </c>
      <c r="K1002" s="104">
        <f>นครพนม!AM101</f>
        <v>415725.60000000003</v>
      </c>
      <c r="L1002" s="105">
        <f>นครพนม!AN101</f>
        <v>801357.51</v>
      </c>
      <c r="M1002" s="105">
        <f>นครพนม!AO101</f>
        <v>777361.16999999993</v>
      </c>
      <c r="N1002" s="101"/>
      <c r="O1002" s="101"/>
      <c r="P1002" s="101"/>
      <c r="Q1002" s="93">
        <f t="shared" si="36"/>
        <v>23996.340000000084</v>
      </c>
      <c r="R1002" s="94">
        <f t="shared" si="37"/>
        <v>409.90153964194371</v>
      </c>
    </row>
    <row r="1003" spans="1:18" ht="24" customHeight="1" x14ac:dyDescent="0.55000000000000004">
      <c r="A1003" s="100">
        <v>15</v>
      </c>
      <c r="B1003" s="101" t="s">
        <v>56</v>
      </c>
      <c r="C1003" s="101" t="s">
        <v>561</v>
      </c>
      <c r="D1003" s="101" t="s">
        <v>112</v>
      </c>
      <c r="E1003" s="101" t="s">
        <v>562</v>
      </c>
      <c r="F1003" s="101" t="s">
        <v>178</v>
      </c>
      <c r="G1003" s="101" t="s">
        <v>1362</v>
      </c>
      <c r="H1003" s="102">
        <v>2753</v>
      </c>
      <c r="I1003" s="100">
        <v>2</v>
      </c>
      <c r="J1003" s="103">
        <f>นครพนม!F102</f>
        <v>243974.69</v>
      </c>
      <c r="K1003" s="104">
        <f>นครพนม!AM102</f>
        <v>1052087.3700000001</v>
      </c>
      <c r="L1003" s="105">
        <f>นครพนม!AN102</f>
        <v>1124797.33</v>
      </c>
      <c r="M1003" s="105">
        <f>นครพนม!AO102</f>
        <v>1083049.3800000001</v>
      </c>
      <c r="N1003" s="101"/>
      <c r="O1003" s="101"/>
      <c r="P1003" s="101"/>
      <c r="Q1003" s="93">
        <f t="shared" si="36"/>
        <v>41747.949999999953</v>
      </c>
      <c r="R1003" s="94">
        <f t="shared" si="37"/>
        <v>408.57149654921903</v>
      </c>
    </row>
    <row r="1004" spans="1:18" ht="24" customHeight="1" x14ac:dyDescent="0.55000000000000004">
      <c r="A1004" s="100">
        <v>16</v>
      </c>
      <c r="B1004" s="101" t="s">
        <v>56</v>
      </c>
      <c r="C1004" s="101" t="s">
        <v>561</v>
      </c>
      <c r="D1004" s="101" t="s">
        <v>112</v>
      </c>
      <c r="E1004" s="101" t="s">
        <v>562</v>
      </c>
      <c r="F1004" s="101" t="s">
        <v>178</v>
      </c>
      <c r="G1004" s="101" t="s">
        <v>1363</v>
      </c>
      <c r="H1004" s="102">
        <v>2934</v>
      </c>
      <c r="I1004" s="100">
        <v>2</v>
      </c>
      <c r="J1004" s="103">
        <f>นครพนม!F103</f>
        <v>326407.71999999997</v>
      </c>
      <c r="K1004" s="104">
        <f>นครพนม!AM103</f>
        <v>455498.17</v>
      </c>
      <c r="L1004" s="105">
        <f>นครพนม!AN103</f>
        <v>1189781.06</v>
      </c>
      <c r="M1004" s="105">
        <f>นครพนม!AO103</f>
        <v>1048307.03</v>
      </c>
      <c r="N1004" s="101"/>
      <c r="O1004" s="101"/>
      <c r="P1004" s="101"/>
      <c r="Q1004" s="93">
        <f t="shared" si="36"/>
        <v>141474.03000000003</v>
      </c>
      <c r="R1004" s="94">
        <f t="shared" si="37"/>
        <v>405.51501704158147</v>
      </c>
    </row>
    <row r="1005" spans="1:18" ht="24" customHeight="1" x14ac:dyDescent="0.55000000000000004">
      <c r="A1005" s="100">
        <v>17</v>
      </c>
      <c r="B1005" s="101" t="s">
        <v>56</v>
      </c>
      <c r="C1005" s="101" t="s">
        <v>561</v>
      </c>
      <c r="D1005" s="101" t="s">
        <v>112</v>
      </c>
      <c r="E1005" s="101" t="s">
        <v>562</v>
      </c>
      <c r="F1005" s="101" t="s">
        <v>178</v>
      </c>
      <c r="G1005" s="101" t="s">
        <v>1364</v>
      </c>
      <c r="H1005" s="102">
        <v>3440</v>
      </c>
      <c r="I1005" s="100">
        <v>3</v>
      </c>
      <c r="J1005" s="103">
        <f>นครพนม!F104</f>
        <v>253298.34</v>
      </c>
      <c r="K1005" s="104">
        <f>นครพนม!AM104</f>
        <v>612751.6399999999</v>
      </c>
      <c r="L1005" s="105">
        <f>นครพนม!AN104</f>
        <v>1063455.1200000001</v>
      </c>
      <c r="M1005" s="105">
        <f>นครพนม!AO104</f>
        <v>951457.7300000001</v>
      </c>
      <c r="N1005" s="101"/>
      <c r="O1005" s="101"/>
      <c r="P1005" s="101"/>
      <c r="Q1005" s="93">
        <f t="shared" si="36"/>
        <v>111997.39000000001</v>
      </c>
      <c r="R1005" s="94">
        <f t="shared" si="37"/>
        <v>309.14393023255815</v>
      </c>
    </row>
    <row r="1006" spans="1:18" ht="24" customHeight="1" x14ac:dyDescent="0.55000000000000004">
      <c r="A1006" s="100">
        <v>18</v>
      </c>
      <c r="B1006" s="101" t="s">
        <v>56</v>
      </c>
      <c r="C1006" s="101" t="s">
        <v>561</v>
      </c>
      <c r="D1006" s="101" t="s">
        <v>112</v>
      </c>
      <c r="E1006" s="101" t="s">
        <v>562</v>
      </c>
      <c r="F1006" s="101" t="s">
        <v>178</v>
      </c>
      <c r="G1006" s="101" t="s">
        <v>1365</v>
      </c>
      <c r="H1006" s="102">
        <v>1937</v>
      </c>
      <c r="I1006" s="100">
        <v>2</v>
      </c>
      <c r="J1006" s="103">
        <f>นครพนม!F105</f>
        <v>593281.48</v>
      </c>
      <c r="K1006" s="104">
        <f>นครพนม!AM105</f>
        <v>609680.22</v>
      </c>
      <c r="L1006" s="105">
        <f>นครพนม!AN105</f>
        <v>1380198.23</v>
      </c>
      <c r="M1006" s="105">
        <f>นครพนม!AO105</f>
        <v>1075612.58</v>
      </c>
      <c r="N1006" s="101"/>
      <c r="O1006" s="101"/>
      <c r="P1006" s="101"/>
      <c r="Q1006" s="93">
        <f t="shared" si="36"/>
        <v>304585.64999999991</v>
      </c>
      <c r="R1006" s="94">
        <f t="shared" si="37"/>
        <v>712.54425916365517</v>
      </c>
    </row>
    <row r="1007" spans="1:18" ht="24" customHeight="1" x14ac:dyDescent="0.55000000000000004">
      <c r="A1007" s="100">
        <v>19</v>
      </c>
      <c r="B1007" s="101" t="s">
        <v>56</v>
      </c>
      <c r="C1007" s="101" t="s">
        <v>561</v>
      </c>
      <c r="D1007" s="101" t="s">
        <v>112</v>
      </c>
      <c r="E1007" s="101" t="s">
        <v>562</v>
      </c>
      <c r="F1007" s="101" t="s">
        <v>178</v>
      </c>
      <c r="G1007" s="101" t="s">
        <v>1366</v>
      </c>
      <c r="H1007" s="102">
        <v>2642</v>
      </c>
      <c r="I1007" s="100">
        <v>2</v>
      </c>
      <c r="J1007" s="103">
        <f>นครพนม!F106</f>
        <v>249196.18</v>
      </c>
      <c r="K1007" s="104">
        <f>นครพนม!AM106</f>
        <v>250246.24</v>
      </c>
      <c r="L1007" s="105">
        <f>นครพนม!AN106</f>
        <v>1020155.8</v>
      </c>
      <c r="M1007" s="105">
        <f>นครพนม!AO106</f>
        <v>1001845.36</v>
      </c>
      <c r="N1007" s="101"/>
      <c r="O1007" s="101"/>
      <c r="P1007" s="101"/>
      <c r="Q1007" s="93">
        <f t="shared" si="36"/>
        <v>18310.440000000061</v>
      </c>
      <c r="R1007" s="94">
        <f t="shared" si="37"/>
        <v>386.13012869038607</v>
      </c>
    </row>
    <row r="1008" spans="1:18" ht="24" customHeight="1" x14ac:dyDescent="0.55000000000000004">
      <c r="A1008" s="100">
        <v>20</v>
      </c>
      <c r="B1008" s="101" t="s">
        <v>56</v>
      </c>
      <c r="C1008" s="101" t="s">
        <v>561</v>
      </c>
      <c r="D1008" s="101" t="s">
        <v>112</v>
      </c>
      <c r="E1008" s="101" t="s">
        <v>562</v>
      </c>
      <c r="F1008" s="101" t="s">
        <v>178</v>
      </c>
      <c r="G1008" s="101" t="s">
        <v>1367</v>
      </c>
      <c r="H1008" s="102">
        <v>2293</v>
      </c>
      <c r="I1008" s="100">
        <v>2</v>
      </c>
      <c r="J1008" s="103">
        <f>นครพนม!F107</f>
        <v>997821.18</v>
      </c>
      <c r="K1008" s="104">
        <f>นครพนม!AM107</f>
        <v>1008445.4400000001</v>
      </c>
      <c r="L1008" s="105">
        <f>นครพนม!AN107</f>
        <v>885621.19</v>
      </c>
      <c r="M1008" s="105">
        <f>นครพนม!AO107</f>
        <v>715973.32000000007</v>
      </c>
      <c r="N1008" s="101"/>
      <c r="O1008" s="101"/>
      <c r="P1008" s="101"/>
      <c r="Q1008" s="93">
        <f t="shared" si="36"/>
        <v>169647.86999999988</v>
      </c>
      <c r="R1008" s="94">
        <f t="shared" si="37"/>
        <v>386.22816833842126</v>
      </c>
    </row>
    <row r="1009" spans="1:18" s="112" customFormat="1" ht="24" customHeight="1" x14ac:dyDescent="0.55000000000000004">
      <c r="A1009" s="106">
        <v>7</v>
      </c>
      <c r="B1009" s="107" t="s">
        <v>56</v>
      </c>
      <c r="C1009" s="107"/>
      <c r="D1009" s="107"/>
      <c r="E1009" s="199" t="s">
        <v>75</v>
      </c>
      <c r="F1009" s="199"/>
      <c r="G1009" s="199" t="s">
        <v>564</v>
      </c>
      <c r="H1009" s="113">
        <f>SUM(H989:H1008)</f>
        <v>48894</v>
      </c>
      <c r="I1009" s="106"/>
      <c r="J1009" s="109">
        <f>SUM(J989:J1008)</f>
        <v>7262145.7999999989</v>
      </c>
      <c r="K1009" s="109">
        <f>SUM(K989:K1008)</f>
        <v>9634206.049999997</v>
      </c>
      <c r="L1009" s="109">
        <f>SUM(L989:L1008)</f>
        <v>18881305.890000004</v>
      </c>
      <c r="M1009" s="109">
        <f>SUM(M989:M1008)</f>
        <v>16562133.58</v>
      </c>
      <c r="N1009" s="107">
        <v>19</v>
      </c>
      <c r="O1009" s="107">
        <v>19</v>
      </c>
      <c r="P1009" s="107">
        <f>N1009-O1009</f>
        <v>0</v>
      </c>
      <c r="Q1009" s="110">
        <f t="shared" si="36"/>
        <v>2319172.3100000042</v>
      </c>
      <c r="R1009" s="111">
        <f>L1009/H1009</f>
        <v>386.16815744263107</v>
      </c>
    </row>
    <row r="1010" spans="1:18" ht="24" customHeight="1" x14ac:dyDescent="0.55000000000000004">
      <c r="A1010" s="100">
        <v>1</v>
      </c>
      <c r="B1010" s="101" t="s">
        <v>56</v>
      </c>
      <c r="C1010" s="101" t="s">
        <v>565</v>
      </c>
      <c r="D1010" s="101" t="s">
        <v>119</v>
      </c>
      <c r="E1010" s="101" t="s">
        <v>566</v>
      </c>
      <c r="F1010" s="101" t="s">
        <v>208</v>
      </c>
      <c r="G1010" s="101" t="s">
        <v>567</v>
      </c>
      <c r="H1010" s="102"/>
      <c r="I1010" s="100"/>
      <c r="J1010" s="103"/>
      <c r="K1010" s="104"/>
      <c r="L1010" s="105"/>
      <c r="M1010" s="105"/>
      <c r="N1010" s="101"/>
      <c r="O1010" s="101"/>
      <c r="P1010" s="101"/>
    </row>
    <row r="1011" spans="1:18" ht="24" customHeight="1" x14ac:dyDescent="0.55000000000000004">
      <c r="A1011" s="100">
        <v>2</v>
      </c>
      <c r="B1011" s="101" t="s">
        <v>56</v>
      </c>
      <c r="C1011" s="101" t="s">
        <v>565</v>
      </c>
      <c r="D1011" s="101" t="s">
        <v>119</v>
      </c>
      <c r="E1011" s="101" t="s">
        <v>566</v>
      </c>
      <c r="F1011" s="101" t="s">
        <v>178</v>
      </c>
      <c r="G1011" s="101" t="s">
        <v>1368</v>
      </c>
      <c r="H1011" s="102">
        <v>2877</v>
      </c>
      <c r="I1011" s="100">
        <v>2</v>
      </c>
      <c r="J1011" s="103">
        <f>นครพนม!F108</f>
        <v>454728.8</v>
      </c>
      <c r="K1011" s="104">
        <f>นครพนม!AM108</f>
        <v>472365.8</v>
      </c>
      <c r="L1011" s="105">
        <f>นครพนม!AN108</f>
        <v>1101778.19</v>
      </c>
      <c r="M1011" s="105">
        <f>นครพนม!AO108</f>
        <v>938077.41</v>
      </c>
      <c r="N1011" s="101"/>
      <c r="O1011" s="101"/>
      <c r="P1011" s="101"/>
      <c r="Q1011" s="93">
        <f t="shared" si="36"/>
        <v>163700.77999999991</v>
      </c>
      <c r="R1011" s="94">
        <f t="shared" si="37"/>
        <v>382.96078901633643</v>
      </c>
    </row>
    <row r="1012" spans="1:18" ht="24" customHeight="1" x14ac:dyDescent="0.55000000000000004">
      <c r="A1012" s="100">
        <v>3</v>
      </c>
      <c r="B1012" s="101" t="s">
        <v>56</v>
      </c>
      <c r="C1012" s="101" t="s">
        <v>565</v>
      </c>
      <c r="D1012" s="101" t="s">
        <v>119</v>
      </c>
      <c r="E1012" s="101" t="s">
        <v>566</v>
      </c>
      <c r="F1012" s="101" t="s">
        <v>178</v>
      </c>
      <c r="G1012" s="101" t="s">
        <v>1369</v>
      </c>
      <c r="H1012" s="102">
        <v>2927</v>
      </c>
      <c r="I1012" s="100">
        <v>2</v>
      </c>
      <c r="J1012" s="103">
        <f>นครพนม!F109</f>
        <v>580542.9</v>
      </c>
      <c r="K1012" s="104">
        <f>นครพนม!AM109</f>
        <v>596470.70000000007</v>
      </c>
      <c r="L1012" s="105">
        <f>นครพนม!AN109</f>
        <v>806316.80999999994</v>
      </c>
      <c r="M1012" s="105">
        <f>นครพนม!AO109</f>
        <v>762265.94</v>
      </c>
      <c r="N1012" s="101"/>
      <c r="O1012" s="101"/>
      <c r="P1012" s="101"/>
      <c r="Q1012" s="93">
        <f t="shared" si="36"/>
        <v>44050.869999999995</v>
      </c>
      <c r="R1012" s="94">
        <f t="shared" si="37"/>
        <v>275.47550734540482</v>
      </c>
    </row>
    <row r="1013" spans="1:18" ht="24" customHeight="1" x14ac:dyDescent="0.55000000000000004">
      <c r="A1013" s="100">
        <v>4</v>
      </c>
      <c r="B1013" s="101" t="s">
        <v>56</v>
      </c>
      <c r="C1013" s="101" t="s">
        <v>565</v>
      </c>
      <c r="D1013" s="101" t="s">
        <v>119</v>
      </c>
      <c r="E1013" s="101" t="s">
        <v>566</v>
      </c>
      <c r="F1013" s="101" t="s">
        <v>178</v>
      </c>
      <c r="G1013" s="101" t="s">
        <v>1370</v>
      </c>
      <c r="H1013" s="102">
        <v>4184</v>
      </c>
      <c r="I1013" s="100">
        <v>3</v>
      </c>
      <c r="J1013" s="103">
        <f>นครพนม!F110</f>
        <v>230352.28</v>
      </c>
      <c r="K1013" s="104">
        <f>นครพนม!AM110</f>
        <v>264460.54000000004</v>
      </c>
      <c r="L1013" s="105">
        <f>นครพนม!AN110</f>
        <v>894710.77</v>
      </c>
      <c r="M1013" s="105">
        <f>นครพนม!AO110</f>
        <v>1089293.06</v>
      </c>
      <c r="N1013" s="101"/>
      <c r="O1013" s="101"/>
      <c r="P1013" s="101"/>
      <c r="Q1013" s="93">
        <f t="shared" si="36"/>
        <v>-194582.29000000004</v>
      </c>
      <c r="R1013" s="94">
        <f t="shared" si="37"/>
        <v>213.84100621414913</v>
      </c>
    </row>
    <row r="1014" spans="1:18" ht="24" customHeight="1" x14ac:dyDescent="0.55000000000000004">
      <c r="A1014" s="100">
        <v>5</v>
      </c>
      <c r="B1014" s="101" t="s">
        <v>56</v>
      </c>
      <c r="C1014" s="101" t="s">
        <v>565</v>
      </c>
      <c r="D1014" s="101" t="s">
        <v>119</v>
      </c>
      <c r="E1014" s="101" t="s">
        <v>566</v>
      </c>
      <c r="F1014" s="101" t="s">
        <v>178</v>
      </c>
      <c r="G1014" s="101" t="s">
        <v>1371</v>
      </c>
      <c r="H1014" s="102">
        <v>4677</v>
      </c>
      <c r="I1014" s="100">
        <v>4</v>
      </c>
      <c r="J1014" s="103">
        <f>นครพนม!F111</f>
        <v>374699.03</v>
      </c>
      <c r="K1014" s="104">
        <f>นครพนม!AM111</f>
        <v>478091.97000000003</v>
      </c>
      <c r="L1014" s="105">
        <f>นครพนม!AN111</f>
        <v>1025760.18</v>
      </c>
      <c r="M1014" s="105">
        <f>นครพนม!AO111</f>
        <v>1098543.19</v>
      </c>
      <c r="N1014" s="101"/>
      <c r="O1014" s="101"/>
      <c r="P1014" s="101"/>
      <c r="Q1014" s="93">
        <f t="shared" si="36"/>
        <v>-72783.009999999893</v>
      </c>
      <c r="R1014" s="94">
        <f t="shared" si="37"/>
        <v>219.32011545862733</v>
      </c>
    </row>
    <row r="1015" spans="1:18" ht="24" customHeight="1" x14ac:dyDescent="0.55000000000000004">
      <c r="A1015" s="100">
        <v>6</v>
      </c>
      <c r="B1015" s="101" t="s">
        <v>56</v>
      </c>
      <c r="C1015" s="101" t="s">
        <v>565</v>
      </c>
      <c r="D1015" s="101" t="s">
        <v>119</v>
      </c>
      <c r="E1015" s="101" t="s">
        <v>566</v>
      </c>
      <c r="F1015" s="101" t="s">
        <v>178</v>
      </c>
      <c r="G1015" s="101" t="s">
        <v>1372</v>
      </c>
      <c r="H1015" s="102">
        <v>2227</v>
      </c>
      <c r="I1015" s="100">
        <v>2</v>
      </c>
      <c r="J1015" s="103">
        <f>นครพนม!F112</f>
        <v>509119.76</v>
      </c>
      <c r="K1015" s="104">
        <f>นครพนม!AM112</f>
        <v>554461.28</v>
      </c>
      <c r="L1015" s="105">
        <f>นครพนม!AN112</f>
        <v>881799.22</v>
      </c>
      <c r="M1015" s="105">
        <f>นครพนม!AO112</f>
        <v>759004.54</v>
      </c>
      <c r="N1015" s="101"/>
      <c r="O1015" s="101"/>
      <c r="P1015" s="101"/>
      <c r="Q1015" s="93">
        <f t="shared" si="36"/>
        <v>122794.67999999993</v>
      </c>
      <c r="R1015" s="94">
        <f t="shared" si="37"/>
        <v>395.95833857207003</v>
      </c>
    </row>
    <row r="1016" spans="1:18" ht="24" customHeight="1" x14ac:dyDescent="0.55000000000000004">
      <c r="A1016" s="100">
        <v>7</v>
      </c>
      <c r="B1016" s="101" t="s">
        <v>56</v>
      </c>
      <c r="C1016" s="101" t="s">
        <v>565</v>
      </c>
      <c r="D1016" s="101" t="s">
        <v>119</v>
      </c>
      <c r="E1016" s="101" t="s">
        <v>566</v>
      </c>
      <c r="F1016" s="101" t="s">
        <v>178</v>
      </c>
      <c r="G1016" s="101" t="s">
        <v>1373</v>
      </c>
      <c r="H1016" s="102">
        <v>815</v>
      </c>
      <c r="I1016" s="100">
        <v>1</v>
      </c>
      <c r="J1016" s="103">
        <f>นครพนม!F113</f>
        <v>288433.94</v>
      </c>
      <c r="K1016" s="104">
        <f>นครพนม!AM113</f>
        <v>288362.81</v>
      </c>
      <c r="L1016" s="105">
        <f>นครพนม!AN113</f>
        <v>729202.51</v>
      </c>
      <c r="M1016" s="105">
        <f>นครพนม!AO113</f>
        <v>686131.53</v>
      </c>
      <c r="N1016" s="101"/>
      <c r="O1016" s="101"/>
      <c r="P1016" s="101"/>
      <c r="Q1016" s="93">
        <f t="shared" si="36"/>
        <v>43070.979999999981</v>
      </c>
      <c r="R1016" s="94">
        <f t="shared" si="37"/>
        <v>894.72700613496932</v>
      </c>
    </row>
    <row r="1017" spans="1:18" ht="24" customHeight="1" x14ac:dyDescent="0.55000000000000004">
      <c r="A1017" s="100">
        <v>8</v>
      </c>
      <c r="B1017" s="101" t="s">
        <v>56</v>
      </c>
      <c r="C1017" s="101" t="s">
        <v>565</v>
      </c>
      <c r="D1017" s="101" t="s">
        <v>119</v>
      </c>
      <c r="E1017" s="101" t="s">
        <v>566</v>
      </c>
      <c r="F1017" s="101" t="s">
        <v>178</v>
      </c>
      <c r="G1017" s="101" t="s">
        <v>1374</v>
      </c>
      <c r="H1017" s="102">
        <v>3601</v>
      </c>
      <c r="I1017" s="100">
        <v>3</v>
      </c>
      <c r="J1017" s="103">
        <f>นครพนม!F114</f>
        <v>199253.07</v>
      </c>
      <c r="K1017" s="104">
        <f>นครพนม!AM114</f>
        <v>349299.32</v>
      </c>
      <c r="L1017" s="105">
        <f>นครพนม!AN114</f>
        <v>334867.94999999995</v>
      </c>
      <c r="M1017" s="105">
        <f>นครพนม!AO114</f>
        <v>1060596.1599999999</v>
      </c>
      <c r="N1017" s="101"/>
      <c r="O1017" s="101"/>
      <c r="P1017" s="101"/>
      <c r="Q1017" s="93">
        <f t="shared" si="36"/>
        <v>-725728.21</v>
      </c>
      <c r="R1017" s="94">
        <f t="shared" si="37"/>
        <v>92.993043599000259</v>
      </c>
    </row>
    <row r="1018" spans="1:18" ht="24" customHeight="1" x14ac:dyDescent="0.55000000000000004">
      <c r="A1018" s="100">
        <v>9</v>
      </c>
      <c r="B1018" s="101" t="s">
        <v>56</v>
      </c>
      <c r="C1018" s="101" t="s">
        <v>565</v>
      </c>
      <c r="D1018" s="101" t="s">
        <v>119</v>
      </c>
      <c r="E1018" s="101" t="s">
        <v>566</v>
      </c>
      <c r="F1018" s="101" t="s">
        <v>178</v>
      </c>
      <c r="G1018" s="101" t="s">
        <v>1375</v>
      </c>
      <c r="H1018" s="102">
        <v>2371</v>
      </c>
      <c r="I1018" s="100">
        <v>2</v>
      </c>
      <c r="J1018" s="103">
        <f>นครพนม!F115</f>
        <v>648850.06999999995</v>
      </c>
      <c r="K1018" s="104">
        <f>นครพนม!AM115</f>
        <v>692484.19</v>
      </c>
      <c r="L1018" s="105">
        <f>นครพนม!AN115</f>
        <v>1105881.4100000001</v>
      </c>
      <c r="M1018" s="105">
        <f>นครพนม!AO115</f>
        <v>913903.11</v>
      </c>
      <c r="N1018" s="101"/>
      <c r="O1018" s="101"/>
      <c r="P1018" s="101"/>
      <c r="Q1018" s="93">
        <f t="shared" si="36"/>
        <v>191978.30000000016</v>
      </c>
      <c r="R1018" s="94">
        <f t="shared" si="37"/>
        <v>466.41982707718267</v>
      </c>
    </row>
    <row r="1019" spans="1:18" ht="24" customHeight="1" x14ac:dyDescent="0.55000000000000004">
      <c r="A1019" s="100">
        <v>10</v>
      </c>
      <c r="B1019" s="101" t="s">
        <v>56</v>
      </c>
      <c r="C1019" s="101" t="s">
        <v>565</v>
      </c>
      <c r="D1019" s="101" t="s">
        <v>119</v>
      </c>
      <c r="E1019" s="101" t="s">
        <v>566</v>
      </c>
      <c r="F1019" s="101" t="s">
        <v>178</v>
      </c>
      <c r="G1019" s="101" t="s">
        <v>1376</v>
      </c>
      <c r="H1019" s="102">
        <v>1293</v>
      </c>
      <c r="I1019" s="100">
        <v>1</v>
      </c>
      <c r="J1019" s="103">
        <f>นครพนม!F116</f>
        <v>403538.66</v>
      </c>
      <c r="K1019" s="104">
        <f>นครพนม!AM116</f>
        <v>433263.63</v>
      </c>
      <c r="L1019" s="105">
        <f>นครพนม!AN116</f>
        <v>791132.2</v>
      </c>
      <c r="M1019" s="105">
        <f>นครพนม!AO116</f>
        <v>796348.14</v>
      </c>
      <c r="N1019" s="101"/>
      <c r="O1019" s="101"/>
      <c r="P1019" s="101"/>
      <c r="Q1019" s="93">
        <f t="shared" si="36"/>
        <v>-5215.9400000000605</v>
      </c>
      <c r="R1019" s="94">
        <f t="shared" si="37"/>
        <v>611.8578499613302</v>
      </c>
    </row>
    <row r="1020" spans="1:18" ht="24" customHeight="1" x14ac:dyDescent="0.55000000000000004">
      <c r="A1020" s="100">
        <v>11</v>
      </c>
      <c r="B1020" s="101" t="s">
        <v>56</v>
      </c>
      <c r="C1020" s="101" t="s">
        <v>565</v>
      </c>
      <c r="D1020" s="101" t="s">
        <v>119</v>
      </c>
      <c r="E1020" s="101" t="s">
        <v>566</v>
      </c>
      <c r="F1020" s="101" t="s">
        <v>178</v>
      </c>
      <c r="G1020" s="101" t="s">
        <v>1377</v>
      </c>
      <c r="H1020" s="102">
        <v>3237</v>
      </c>
      <c r="I1020" s="100">
        <v>3</v>
      </c>
      <c r="J1020" s="103">
        <f>นครพนม!F117</f>
        <v>195833.95</v>
      </c>
      <c r="K1020" s="104">
        <f>นครพนม!AM117</f>
        <v>195246.03</v>
      </c>
      <c r="L1020" s="105">
        <f>นครพนม!AN117</f>
        <v>1481863.48</v>
      </c>
      <c r="M1020" s="105">
        <f>นครพนม!AO117</f>
        <v>1528932.6800000002</v>
      </c>
      <c r="N1020" s="101"/>
      <c r="O1020" s="101"/>
      <c r="P1020" s="101"/>
      <c r="Q1020" s="93">
        <f t="shared" si="36"/>
        <v>-47069.200000000186</v>
      </c>
      <c r="R1020" s="94">
        <f t="shared" si="37"/>
        <v>457.78915044794564</v>
      </c>
    </row>
    <row r="1021" spans="1:18" ht="24" customHeight="1" x14ac:dyDescent="0.55000000000000004">
      <c r="A1021" s="100">
        <v>12</v>
      </c>
      <c r="B1021" s="101" t="s">
        <v>56</v>
      </c>
      <c r="C1021" s="101" t="s">
        <v>565</v>
      </c>
      <c r="D1021" s="101" t="s">
        <v>119</v>
      </c>
      <c r="E1021" s="101" t="s">
        <v>566</v>
      </c>
      <c r="F1021" s="101" t="s">
        <v>178</v>
      </c>
      <c r="G1021" s="101" t="s">
        <v>1378</v>
      </c>
      <c r="H1021" s="102">
        <v>1500</v>
      </c>
      <c r="I1021" s="100">
        <v>1</v>
      </c>
      <c r="J1021" s="103">
        <f>นครพนม!F118</f>
        <v>208395.17</v>
      </c>
      <c r="K1021" s="104">
        <f>นครพนม!AM118</f>
        <v>233360.2</v>
      </c>
      <c r="L1021" s="105">
        <f>นครพนม!AN118</f>
        <v>990235.24</v>
      </c>
      <c r="M1021" s="105">
        <f>นครพนม!AO118</f>
        <v>936275.79</v>
      </c>
      <c r="N1021" s="101"/>
      <c r="O1021" s="101"/>
      <c r="P1021" s="101"/>
      <c r="Q1021" s="93">
        <f t="shared" si="36"/>
        <v>53959.449999999953</v>
      </c>
      <c r="R1021" s="94">
        <f t="shared" si="37"/>
        <v>660.15682666666669</v>
      </c>
    </row>
    <row r="1022" spans="1:18" ht="24" customHeight="1" x14ac:dyDescent="0.55000000000000004">
      <c r="A1022" s="100">
        <v>13</v>
      </c>
      <c r="B1022" s="101" t="s">
        <v>56</v>
      </c>
      <c r="C1022" s="101" t="s">
        <v>565</v>
      </c>
      <c r="D1022" s="101" t="s">
        <v>119</v>
      </c>
      <c r="E1022" s="101" t="s">
        <v>566</v>
      </c>
      <c r="F1022" s="101" t="s">
        <v>178</v>
      </c>
      <c r="G1022" s="101" t="s">
        <v>1379</v>
      </c>
      <c r="H1022" s="102">
        <v>2077</v>
      </c>
      <c r="I1022" s="100">
        <v>2</v>
      </c>
      <c r="J1022" s="103">
        <f>นครพนม!F119</f>
        <v>368307.82</v>
      </c>
      <c r="K1022" s="104">
        <f>นครพนม!AM119</f>
        <v>377225.64</v>
      </c>
      <c r="L1022" s="105">
        <f>นครพนม!AN119</f>
        <v>1106294.23</v>
      </c>
      <c r="M1022" s="105">
        <f>นครพนม!AO119</f>
        <v>902832.08000000007</v>
      </c>
      <c r="N1022" s="101"/>
      <c r="O1022" s="101"/>
      <c r="P1022" s="101"/>
      <c r="Q1022" s="93">
        <f t="shared" si="36"/>
        <v>203462.14999999991</v>
      </c>
      <c r="R1022" s="94">
        <f t="shared" si="37"/>
        <v>532.64045739046696</v>
      </c>
    </row>
    <row r="1023" spans="1:18" ht="24" customHeight="1" x14ac:dyDescent="0.55000000000000004">
      <c r="A1023" s="100">
        <v>14</v>
      </c>
      <c r="B1023" s="101" t="s">
        <v>56</v>
      </c>
      <c r="C1023" s="101" t="s">
        <v>565</v>
      </c>
      <c r="D1023" s="101" t="s">
        <v>119</v>
      </c>
      <c r="E1023" s="101" t="s">
        <v>566</v>
      </c>
      <c r="F1023" s="101" t="s">
        <v>178</v>
      </c>
      <c r="G1023" s="101" t="s">
        <v>1380</v>
      </c>
      <c r="H1023" s="102">
        <v>2981</v>
      </c>
      <c r="I1023" s="100">
        <v>2</v>
      </c>
      <c r="J1023" s="103">
        <f>นครพนม!F120</f>
        <v>228769.25</v>
      </c>
      <c r="K1023" s="104">
        <f>นครพนม!AM120</f>
        <v>235793.52000000002</v>
      </c>
      <c r="L1023" s="105">
        <f>นครพนม!AN120</f>
        <v>915929.99</v>
      </c>
      <c r="M1023" s="105">
        <f>นครพนม!AO120</f>
        <v>912321.28999999992</v>
      </c>
      <c r="N1023" s="101"/>
      <c r="O1023" s="101"/>
      <c r="P1023" s="101"/>
      <c r="Q1023" s="93">
        <f t="shared" si="36"/>
        <v>3608.7000000000698</v>
      </c>
      <c r="R1023" s="94">
        <f t="shared" si="37"/>
        <v>307.25595102314657</v>
      </c>
    </row>
    <row r="1024" spans="1:18" ht="24" customHeight="1" x14ac:dyDescent="0.55000000000000004">
      <c r="A1024" s="100">
        <v>15</v>
      </c>
      <c r="B1024" s="101" t="s">
        <v>56</v>
      </c>
      <c r="C1024" s="101" t="s">
        <v>565</v>
      </c>
      <c r="D1024" s="101" t="s">
        <v>119</v>
      </c>
      <c r="E1024" s="101" t="s">
        <v>566</v>
      </c>
      <c r="F1024" s="101" t="s">
        <v>178</v>
      </c>
      <c r="G1024" s="101" t="s">
        <v>1381</v>
      </c>
      <c r="H1024" s="102">
        <v>2573</v>
      </c>
      <c r="I1024" s="100">
        <v>2</v>
      </c>
      <c r="J1024" s="103">
        <f>นครพนม!F121</f>
        <v>387841.97</v>
      </c>
      <c r="K1024" s="104">
        <f>นครพนม!AM121</f>
        <v>269046.96999999997</v>
      </c>
      <c r="L1024" s="105">
        <f>นครพนม!AN121</f>
        <v>947098.58000000007</v>
      </c>
      <c r="M1024" s="105">
        <f>นครพนม!AO121</f>
        <v>957581.80999999994</v>
      </c>
      <c r="N1024" s="101"/>
      <c r="O1024" s="101"/>
      <c r="P1024" s="101"/>
      <c r="Q1024" s="93">
        <f t="shared" si="36"/>
        <v>-10483.229999999865</v>
      </c>
      <c r="R1024" s="94">
        <f t="shared" si="37"/>
        <v>368.09116984065298</v>
      </c>
    </row>
    <row r="1025" spans="1:18" ht="24" customHeight="1" x14ac:dyDescent="0.55000000000000004">
      <c r="A1025" s="100">
        <v>16</v>
      </c>
      <c r="B1025" s="101" t="s">
        <v>56</v>
      </c>
      <c r="C1025" s="101" t="s">
        <v>565</v>
      </c>
      <c r="D1025" s="101" t="s">
        <v>119</v>
      </c>
      <c r="E1025" s="101" t="s">
        <v>566</v>
      </c>
      <c r="F1025" s="101" t="s">
        <v>178</v>
      </c>
      <c r="G1025" s="101" t="s">
        <v>1382</v>
      </c>
      <c r="H1025" s="102">
        <v>1978</v>
      </c>
      <c r="I1025" s="100">
        <v>2</v>
      </c>
      <c r="J1025" s="103">
        <f>นครพนม!F122</f>
        <v>172199.16</v>
      </c>
      <c r="K1025" s="104">
        <f>นครพนม!AM122</f>
        <v>400403.37</v>
      </c>
      <c r="L1025" s="105">
        <f>นครพนม!AN122</f>
        <v>707370.65</v>
      </c>
      <c r="M1025" s="105">
        <f>นครพนม!AO122</f>
        <v>554336.29</v>
      </c>
      <c r="N1025" s="101"/>
      <c r="O1025" s="101"/>
      <c r="P1025" s="101"/>
      <c r="Q1025" s="93">
        <f t="shared" si="36"/>
        <v>153034.35999999999</v>
      </c>
      <c r="R1025" s="94">
        <f t="shared" si="37"/>
        <v>357.61913549039434</v>
      </c>
    </row>
    <row r="1026" spans="1:18" ht="24" customHeight="1" x14ac:dyDescent="0.55000000000000004">
      <c r="A1026" s="100">
        <v>17</v>
      </c>
      <c r="B1026" s="101" t="s">
        <v>56</v>
      </c>
      <c r="C1026" s="101" t="s">
        <v>565</v>
      </c>
      <c r="D1026" s="101" t="s">
        <v>119</v>
      </c>
      <c r="E1026" s="101" t="s">
        <v>566</v>
      </c>
      <c r="F1026" s="101" t="s">
        <v>178</v>
      </c>
      <c r="G1026" s="101" t="s">
        <v>1383</v>
      </c>
      <c r="H1026" s="102">
        <v>2350</v>
      </c>
      <c r="I1026" s="100">
        <v>2</v>
      </c>
      <c r="J1026" s="103">
        <f>นครพนม!F123</f>
        <v>496637.31</v>
      </c>
      <c r="K1026" s="104">
        <f>นครพนม!AM123</f>
        <v>540087.47</v>
      </c>
      <c r="L1026" s="105">
        <f>นครพนม!AN123</f>
        <v>994511.97</v>
      </c>
      <c r="M1026" s="105">
        <f>นครพนม!AO123</f>
        <v>797693.67999999993</v>
      </c>
      <c r="N1026" s="101"/>
      <c r="O1026" s="101"/>
      <c r="P1026" s="101"/>
      <c r="Q1026" s="93">
        <f t="shared" si="36"/>
        <v>196818.29000000004</v>
      </c>
      <c r="R1026" s="94">
        <f t="shared" si="37"/>
        <v>423.19658297872337</v>
      </c>
    </row>
    <row r="1027" spans="1:18" ht="24" customHeight="1" x14ac:dyDescent="0.55000000000000004">
      <c r="A1027" s="100">
        <v>18</v>
      </c>
      <c r="B1027" s="101" t="s">
        <v>56</v>
      </c>
      <c r="C1027" s="101" t="s">
        <v>565</v>
      </c>
      <c r="D1027" s="101" t="s">
        <v>119</v>
      </c>
      <c r="E1027" s="101" t="s">
        <v>566</v>
      </c>
      <c r="F1027" s="101" t="s">
        <v>178</v>
      </c>
      <c r="G1027" s="101" t="s">
        <v>1384</v>
      </c>
      <c r="H1027" s="102">
        <v>1698</v>
      </c>
      <c r="I1027" s="100">
        <v>2</v>
      </c>
      <c r="J1027" s="103">
        <f>นครพนม!F124</f>
        <v>244309.9</v>
      </c>
      <c r="K1027" s="104">
        <f>นครพนม!AM124</f>
        <v>393481</v>
      </c>
      <c r="L1027" s="105">
        <f>นครพนม!AN124</f>
        <v>550010.80000000005</v>
      </c>
      <c r="M1027" s="105">
        <f>นครพนม!AO124</f>
        <v>384073.63</v>
      </c>
      <c r="N1027" s="101"/>
      <c r="O1027" s="101"/>
      <c r="P1027" s="101"/>
      <c r="Q1027" s="93">
        <f t="shared" si="36"/>
        <v>165937.17000000004</v>
      </c>
      <c r="R1027" s="94">
        <f t="shared" si="37"/>
        <v>323.91684334511194</v>
      </c>
    </row>
    <row r="1028" spans="1:18" ht="24" customHeight="1" x14ac:dyDescent="0.55000000000000004">
      <c r="A1028" s="100">
        <v>19</v>
      </c>
      <c r="B1028" s="101" t="s">
        <v>56</v>
      </c>
      <c r="C1028" s="101" t="s">
        <v>565</v>
      </c>
      <c r="D1028" s="101" t="s">
        <v>119</v>
      </c>
      <c r="E1028" s="101" t="s">
        <v>566</v>
      </c>
      <c r="F1028" s="101" t="s">
        <v>178</v>
      </c>
      <c r="G1028" s="101" t="s">
        <v>1385</v>
      </c>
      <c r="H1028" s="102">
        <v>2110</v>
      </c>
      <c r="I1028" s="100">
        <v>2</v>
      </c>
      <c r="J1028" s="103">
        <f>นครพนม!F125</f>
        <v>165701.07999999999</v>
      </c>
      <c r="K1028" s="104">
        <f>นครพนม!AM125</f>
        <v>223964.34</v>
      </c>
      <c r="L1028" s="105">
        <f>นครพนม!AN125</f>
        <v>648813.44999999995</v>
      </c>
      <c r="M1028" s="105">
        <f>นครพนม!AO125</f>
        <v>642283.88</v>
      </c>
      <c r="N1028" s="101"/>
      <c r="O1028" s="101"/>
      <c r="P1028" s="101"/>
      <c r="Q1028" s="93">
        <f t="shared" si="36"/>
        <v>6529.5699999999488</v>
      </c>
      <c r="R1028" s="94">
        <f t="shared" si="37"/>
        <v>307.49452606635072</v>
      </c>
    </row>
    <row r="1029" spans="1:18" s="112" customFormat="1" ht="24" customHeight="1" x14ac:dyDescent="0.55000000000000004">
      <c r="A1029" s="106">
        <v>8</v>
      </c>
      <c r="B1029" s="107" t="s">
        <v>56</v>
      </c>
      <c r="C1029" s="107"/>
      <c r="D1029" s="107"/>
      <c r="E1029" s="107" t="s">
        <v>75</v>
      </c>
      <c r="F1029" s="107"/>
      <c r="G1029" s="107" t="s">
        <v>568</v>
      </c>
      <c r="H1029" s="113">
        <f>SUM(H1010:H1028)</f>
        <v>45476</v>
      </c>
      <c r="I1029" s="106"/>
      <c r="J1029" s="109">
        <f>SUM(J1010:J1028)</f>
        <v>6157514.1200000001</v>
      </c>
      <c r="K1029" s="144">
        <f>SUM(K1010:K1028)</f>
        <v>6997868.7799999984</v>
      </c>
      <c r="L1029" s="109">
        <f>SUM(L1010:L1028)</f>
        <v>16013577.630000003</v>
      </c>
      <c r="M1029" s="109">
        <f>SUM(M1010:M1028)</f>
        <v>15720494.210000001</v>
      </c>
      <c r="N1029" s="107">
        <v>18</v>
      </c>
      <c r="O1029" s="107">
        <v>18</v>
      </c>
      <c r="P1029" s="107">
        <f>N1029-O1029</f>
        <v>0</v>
      </c>
      <c r="Q1029" s="110">
        <f t="shared" si="36"/>
        <v>293083.42000000179</v>
      </c>
      <c r="R1029" s="111">
        <f>L1029/H1029</f>
        <v>352.1325013193773</v>
      </c>
    </row>
    <row r="1030" spans="1:18" ht="24" customHeight="1" x14ac:dyDescent="0.55000000000000004">
      <c r="A1030" s="100">
        <v>1</v>
      </c>
      <c r="B1030" s="101" t="s">
        <v>56</v>
      </c>
      <c r="C1030" s="101" t="s">
        <v>569</v>
      </c>
      <c r="D1030" s="101" t="s">
        <v>125</v>
      </c>
      <c r="E1030" s="101" t="s">
        <v>570</v>
      </c>
      <c r="F1030" s="101" t="s">
        <v>208</v>
      </c>
      <c r="G1030" s="101" t="s">
        <v>571</v>
      </c>
      <c r="H1030" s="102"/>
      <c r="I1030" s="100"/>
      <c r="J1030" s="103"/>
      <c r="K1030" s="104"/>
      <c r="L1030" s="105"/>
      <c r="M1030" s="105"/>
      <c r="N1030" s="101"/>
      <c r="O1030" s="101"/>
      <c r="P1030" s="101"/>
    </row>
    <row r="1031" spans="1:18" ht="24" customHeight="1" x14ac:dyDescent="0.55000000000000004">
      <c r="A1031" s="100">
        <v>2</v>
      </c>
      <c r="B1031" s="101" t="s">
        <v>56</v>
      </c>
      <c r="C1031" s="101" t="s">
        <v>569</v>
      </c>
      <c r="D1031" s="101" t="s">
        <v>125</v>
      </c>
      <c r="E1031" s="101" t="s">
        <v>570</v>
      </c>
      <c r="F1031" s="101" t="s">
        <v>178</v>
      </c>
      <c r="G1031" s="101" t="s">
        <v>1386</v>
      </c>
      <c r="H1031" s="102">
        <v>3653</v>
      </c>
      <c r="I1031" s="100">
        <v>3</v>
      </c>
      <c r="J1031" s="103">
        <f>นครพนม!F126</f>
        <v>765692.49</v>
      </c>
      <c r="K1031" s="104">
        <f>นครพนม!AM126</f>
        <v>991917.84</v>
      </c>
      <c r="L1031" s="105">
        <f>นครพนม!AN126</f>
        <v>1756202.56</v>
      </c>
      <c r="M1031" s="105">
        <f>นครพนม!AO126</f>
        <v>1348678.3</v>
      </c>
      <c r="N1031" s="101"/>
      <c r="O1031" s="101"/>
      <c r="P1031" s="101"/>
      <c r="Q1031" s="93">
        <f t="shared" ref="Q1031:Q1068" si="38">L1031-M1031</f>
        <v>407524.26</v>
      </c>
      <c r="R1031" s="94">
        <f t="shared" ref="R1031:R1069" si="39">L1031/H1031</f>
        <v>480.75624418286344</v>
      </c>
    </row>
    <row r="1032" spans="1:18" ht="24" customHeight="1" x14ac:dyDescent="0.55000000000000004">
      <c r="A1032" s="100">
        <v>3</v>
      </c>
      <c r="B1032" s="101" t="s">
        <v>56</v>
      </c>
      <c r="C1032" s="101" t="s">
        <v>569</v>
      </c>
      <c r="D1032" s="101" t="s">
        <v>125</v>
      </c>
      <c r="E1032" s="101" t="s">
        <v>570</v>
      </c>
      <c r="F1032" s="101" t="s">
        <v>178</v>
      </c>
      <c r="G1032" s="101" t="s">
        <v>1387</v>
      </c>
      <c r="H1032" s="102">
        <v>1433</v>
      </c>
      <c r="I1032" s="100">
        <v>1</v>
      </c>
      <c r="J1032" s="103">
        <f>นครพนม!F127</f>
        <v>223664.86</v>
      </c>
      <c r="K1032" s="104">
        <f>นครพนม!AM127</f>
        <v>277682.01</v>
      </c>
      <c r="L1032" s="105">
        <f>นครพนม!AN127</f>
        <v>773629.45</v>
      </c>
      <c r="M1032" s="105">
        <f>นครพนม!AO127</f>
        <v>732940.4</v>
      </c>
      <c r="N1032" s="101"/>
      <c r="O1032" s="101"/>
      <c r="P1032" s="101"/>
      <c r="Q1032" s="93">
        <f t="shared" si="38"/>
        <v>40689.04999999993</v>
      </c>
      <c r="R1032" s="94">
        <f t="shared" si="39"/>
        <v>539.86702721563154</v>
      </c>
    </row>
    <row r="1033" spans="1:18" ht="24" customHeight="1" x14ac:dyDescent="0.55000000000000004">
      <c r="A1033" s="100">
        <v>4</v>
      </c>
      <c r="B1033" s="101" t="s">
        <v>56</v>
      </c>
      <c r="C1033" s="101" t="s">
        <v>569</v>
      </c>
      <c r="D1033" s="101" t="s">
        <v>125</v>
      </c>
      <c r="E1033" s="101" t="s">
        <v>570</v>
      </c>
      <c r="F1033" s="101" t="s">
        <v>178</v>
      </c>
      <c r="G1033" s="101" t="s">
        <v>1388</v>
      </c>
      <c r="H1033" s="102">
        <v>2145</v>
      </c>
      <c r="I1033" s="100">
        <v>2</v>
      </c>
      <c r="J1033" s="103">
        <f>นครพนม!F128</f>
        <v>384446.91</v>
      </c>
      <c r="K1033" s="104">
        <f>นครพนม!AM128</f>
        <v>653938.94999999995</v>
      </c>
      <c r="L1033" s="105">
        <f>นครพนม!AN128</f>
        <v>1078425.8400000001</v>
      </c>
      <c r="M1033" s="105">
        <f>นครพนม!AO128</f>
        <v>1211569.0900000001</v>
      </c>
      <c r="N1033" s="101"/>
      <c r="O1033" s="101"/>
      <c r="P1033" s="101"/>
      <c r="Q1033" s="93">
        <f t="shared" si="38"/>
        <v>-133143.25</v>
      </c>
      <c r="R1033" s="94">
        <f t="shared" si="39"/>
        <v>502.76262937062938</v>
      </c>
    </row>
    <row r="1034" spans="1:18" ht="24" customHeight="1" x14ac:dyDescent="0.55000000000000004">
      <c r="A1034" s="100">
        <v>5</v>
      </c>
      <c r="B1034" s="101" t="s">
        <v>56</v>
      </c>
      <c r="C1034" s="101" t="s">
        <v>569</v>
      </c>
      <c r="D1034" s="101" t="s">
        <v>125</v>
      </c>
      <c r="E1034" s="101" t="s">
        <v>570</v>
      </c>
      <c r="F1034" s="101" t="s">
        <v>178</v>
      </c>
      <c r="G1034" s="101" t="s">
        <v>1389</v>
      </c>
      <c r="H1034" s="102">
        <v>2238</v>
      </c>
      <c r="I1034" s="100">
        <v>2</v>
      </c>
      <c r="J1034" s="103">
        <f>นครพนม!F129</f>
        <v>287115.89</v>
      </c>
      <c r="K1034" s="104">
        <f>นครพนม!AM129</f>
        <v>331616.34999999998</v>
      </c>
      <c r="L1034" s="105">
        <f>นครพนม!AN129</f>
        <v>1008891.0900000001</v>
      </c>
      <c r="M1034" s="105">
        <f>นครพนม!AO129</f>
        <v>1031225.07</v>
      </c>
      <c r="N1034" s="101"/>
      <c r="O1034" s="101"/>
      <c r="P1034" s="101"/>
      <c r="Q1034" s="93">
        <f t="shared" si="38"/>
        <v>-22333.979999999865</v>
      </c>
      <c r="R1034" s="94">
        <f t="shared" si="39"/>
        <v>450.80030831099202</v>
      </c>
    </row>
    <row r="1035" spans="1:18" ht="24" customHeight="1" x14ac:dyDescent="0.55000000000000004">
      <c r="A1035" s="100">
        <v>6</v>
      </c>
      <c r="B1035" s="101" t="s">
        <v>56</v>
      </c>
      <c r="C1035" s="101" t="s">
        <v>569</v>
      </c>
      <c r="D1035" s="101" t="s">
        <v>125</v>
      </c>
      <c r="E1035" s="101" t="s">
        <v>570</v>
      </c>
      <c r="F1035" s="101" t="s">
        <v>178</v>
      </c>
      <c r="G1035" s="101" t="s">
        <v>1390</v>
      </c>
      <c r="H1035" s="102">
        <v>2480</v>
      </c>
      <c r="I1035" s="100">
        <v>2</v>
      </c>
      <c r="J1035" s="103">
        <f>นครพนม!F130</f>
        <v>341678.09</v>
      </c>
      <c r="K1035" s="104">
        <f>นครพนม!AM130</f>
        <v>361996.75</v>
      </c>
      <c r="L1035" s="105">
        <f>นครพนม!AN130</f>
        <v>1200766.79</v>
      </c>
      <c r="M1035" s="105">
        <f>นครพนม!AO130</f>
        <v>1032485.5700000001</v>
      </c>
      <c r="N1035" s="101"/>
      <c r="O1035" s="101"/>
      <c r="P1035" s="101"/>
      <c r="Q1035" s="93">
        <f t="shared" si="38"/>
        <v>168281.21999999997</v>
      </c>
      <c r="R1035" s="94">
        <f t="shared" si="39"/>
        <v>484.18015725806453</v>
      </c>
    </row>
    <row r="1036" spans="1:18" ht="24" customHeight="1" x14ac:dyDescent="0.55000000000000004">
      <c r="A1036" s="100">
        <v>7</v>
      </c>
      <c r="B1036" s="101" t="s">
        <v>56</v>
      </c>
      <c r="C1036" s="101" t="s">
        <v>569</v>
      </c>
      <c r="D1036" s="101" t="s">
        <v>125</v>
      </c>
      <c r="E1036" s="101" t="s">
        <v>570</v>
      </c>
      <c r="F1036" s="101" t="s">
        <v>178</v>
      </c>
      <c r="G1036" s="101" t="s">
        <v>1391</v>
      </c>
      <c r="H1036" s="102">
        <v>3442</v>
      </c>
      <c r="I1036" s="100">
        <v>3</v>
      </c>
      <c r="J1036" s="103">
        <f>นครพนม!F131</f>
        <v>522565.2</v>
      </c>
      <c r="K1036" s="104">
        <f>นครพนม!AM131</f>
        <v>558985.95000000007</v>
      </c>
      <c r="L1036" s="105">
        <f>นครพนม!AN131</f>
        <v>1224024.29</v>
      </c>
      <c r="M1036" s="105">
        <f>นครพนม!AO131</f>
        <v>1110847.46</v>
      </c>
      <c r="N1036" s="101"/>
      <c r="O1036" s="101"/>
      <c r="P1036" s="101"/>
      <c r="Q1036" s="93">
        <f t="shared" si="38"/>
        <v>113176.83000000007</v>
      </c>
      <c r="R1036" s="94">
        <f t="shared" si="39"/>
        <v>355.61426205694363</v>
      </c>
    </row>
    <row r="1037" spans="1:18" ht="24" customHeight="1" x14ac:dyDescent="0.55000000000000004">
      <c r="A1037" s="100">
        <v>8</v>
      </c>
      <c r="B1037" s="101" t="s">
        <v>56</v>
      </c>
      <c r="C1037" s="101" t="s">
        <v>569</v>
      </c>
      <c r="D1037" s="101" t="s">
        <v>125</v>
      </c>
      <c r="E1037" s="101" t="s">
        <v>570</v>
      </c>
      <c r="F1037" s="101" t="s">
        <v>178</v>
      </c>
      <c r="G1037" s="101" t="s">
        <v>1392</v>
      </c>
      <c r="H1037" s="102">
        <v>3463</v>
      </c>
      <c r="I1037" s="100">
        <v>3</v>
      </c>
      <c r="J1037" s="103">
        <f>นครพนม!F132</f>
        <v>442709.19</v>
      </c>
      <c r="K1037" s="104">
        <f>นครพนม!AM132</f>
        <v>419248.35</v>
      </c>
      <c r="L1037" s="105">
        <f>นครพนม!AN132</f>
        <v>1101885.1499999999</v>
      </c>
      <c r="M1037" s="105">
        <f>นครพนม!AO132</f>
        <v>1325426.26</v>
      </c>
      <c r="N1037" s="101"/>
      <c r="O1037" s="101"/>
      <c r="P1037" s="101"/>
      <c r="Q1037" s="93">
        <f t="shared" si="38"/>
        <v>-223541.1100000001</v>
      </c>
      <c r="R1037" s="94">
        <f t="shared" si="39"/>
        <v>318.18803060929827</v>
      </c>
    </row>
    <row r="1038" spans="1:18" ht="24" customHeight="1" x14ac:dyDescent="0.55000000000000004">
      <c r="A1038" s="100">
        <v>9</v>
      </c>
      <c r="B1038" s="101" t="s">
        <v>56</v>
      </c>
      <c r="C1038" s="101" t="s">
        <v>569</v>
      </c>
      <c r="D1038" s="101" t="s">
        <v>125</v>
      </c>
      <c r="E1038" s="101" t="s">
        <v>570</v>
      </c>
      <c r="F1038" s="101" t="s">
        <v>178</v>
      </c>
      <c r="G1038" s="101" t="s">
        <v>1393</v>
      </c>
      <c r="H1038" s="102">
        <v>3634</v>
      </c>
      <c r="I1038" s="100">
        <v>3</v>
      </c>
      <c r="J1038" s="103">
        <f>นครพนม!F133</f>
        <v>401671.25</v>
      </c>
      <c r="K1038" s="104">
        <f>นครพนม!AM133</f>
        <v>556723.55000000005</v>
      </c>
      <c r="L1038" s="105">
        <f>นครพนม!AN133</f>
        <v>1044078.64</v>
      </c>
      <c r="M1038" s="105">
        <f>นครพนม!AO133</f>
        <v>943316.22</v>
      </c>
      <c r="N1038" s="101"/>
      <c r="O1038" s="101"/>
      <c r="P1038" s="101"/>
      <c r="Q1038" s="93">
        <f t="shared" si="38"/>
        <v>100762.42000000004</v>
      </c>
      <c r="R1038" s="94">
        <f t="shared" si="39"/>
        <v>287.30837644468903</v>
      </c>
    </row>
    <row r="1039" spans="1:18" ht="24" customHeight="1" x14ac:dyDescent="0.55000000000000004">
      <c r="A1039" s="100">
        <v>10</v>
      </c>
      <c r="B1039" s="101" t="s">
        <v>56</v>
      </c>
      <c r="C1039" s="101" t="s">
        <v>569</v>
      </c>
      <c r="D1039" s="101" t="s">
        <v>125</v>
      </c>
      <c r="E1039" s="101" t="s">
        <v>570</v>
      </c>
      <c r="F1039" s="101" t="s">
        <v>178</v>
      </c>
      <c r="G1039" s="101" t="s">
        <v>1394</v>
      </c>
      <c r="H1039" s="102">
        <v>4283</v>
      </c>
      <c r="I1039" s="100">
        <v>3</v>
      </c>
      <c r="J1039" s="103">
        <f>นครพนม!F134</f>
        <v>264921.83</v>
      </c>
      <c r="K1039" s="104">
        <f>นครพนม!AM134</f>
        <v>425339.92000000004</v>
      </c>
      <c r="L1039" s="105">
        <f>นครพนม!AN134</f>
        <v>1063887.8900000001</v>
      </c>
      <c r="M1039" s="105">
        <f>นครพนม!AO134</f>
        <v>1155742.82</v>
      </c>
      <c r="N1039" s="101"/>
      <c r="O1039" s="101"/>
      <c r="P1039" s="101"/>
      <c r="Q1039" s="93">
        <f t="shared" si="38"/>
        <v>-91854.929999999935</v>
      </c>
      <c r="R1039" s="94">
        <f t="shared" si="39"/>
        <v>248.3978262899837</v>
      </c>
    </row>
    <row r="1040" spans="1:18" s="112" customFormat="1" ht="24" customHeight="1" x14ac:dyDescent="0.55000000000000004">
      <c r="A1040" s="106">
        <v>9</v>
      </c>
      <c r="B1040" s="107" t="s">
        <v>56</v>
      </c>
      <c r="C1040" s="107"/>
      <c r="D1040" s="107"/>
      <c r="E1040" s="107" t="s">
        <v>75</v>
      </c>
      <c r="F1040" s="107"/>
      <c r="G1040" s="107" t="s">
        <v>572</v>
      </c>
      <c r="H1040" s="113">
        <f>SUM(H1030:H1039)</f>
        <v>26771</v>
      </c>
      <c r="I1040" s="106"/>
      <c r="J1040" s="109">
        <f>SUM(J1030:J1039)</f>
        <v>3634465.71</v>
      </c>
      <c r="K1040" s="109">
        <f>SUM(K1030:K1039)</f>
        <v>4577449.67</v>
      </c>
      <c r="L1040" s="109">
        <f>SUM(L1030:L1039)</f>
        <v>10251791.700000001</v>
      </c>
      <c r="M1040" s="109">
        <f>SUM(M1030:M1039)</f>
        <v>9892231.1900000013</v>
      </c>
      <c r="N1040" s="107">
        <v>9</v>
      </c>
      <c r="O1040" s="107">
        <v>9</v>
      </c>
      <c r="P1040" s="107">
        <f>N1040-O1040</f>
        <v>0</v>
      </c>
      <c r="Q1040" s="110">
        <f t="shared" si="38"/>
        <v>359560.50999999978</v>
      </c>
      <c r="R1040" s="111">
        <f>L1040/H1040</f>
        <v>382.94392066041615</v>
      </c>
    </row>
    <row r="1041" spans="1:18" ht="24" customHeight="1" x14ac:dyDescent="0.55000000000000004">
      <c r="A1041" s="100">
        <v>1</v>
      </c>
      <c r="B1041" s="101" t="s">
        <v>56</v>
      </c>
      <c r="C1041" s="101" t="s">
        <v>573</v>
      </c>
      <c r="D1041" s="101" t="s">
        <v>130</v>
      </c>
      <c r="E1041" s="101" t="s">
        <v>574</v>
      </c>
      <c r="F1041" s="101" t="s">
        <v>208</v>
      </c>
      <c r="G1041" s="101" t="s">
        <v>575</v>
      </c>
      <c r="H1041" s="102"/>
      <c r="I1041" s="100"/>
      <c r="J1041" s="103"/>
      <c r="K1041" s="104"/>
      <c r="L1041" s="105"/>
      <c r="M1041" s="105"/>
      <c r="N1041" s="101"/>
      <c r="O1041" s="101"/>
      <c r="P1041" s="101"/>
    </row>
    <row r="1042" spans="1:18" ht="24" customHeight="1" x14ac:dyDescent="0.55000000000000004">
      <c r="A1042" s="100">
        <v>2</v>
      </c>
      <c r="B1042" s="101" t="s">
        <v>56</v>
      </c>
      <c r="C1042" s="101" t="s">
        <v>573</v>
      </c>
      <c r="D1042" s="101" t="s">
        <v>130</v>
      </c>
      <c r="E1042" s="101" t="s">
        <v>574</v>
      </c>
      <c r="F1042" s="101" t="s">
        <v>178</v>
      </c>
      <c r="G1042" s="101" t="s">
        <v>1395</v>
      </c>
      <c r="H1042" s="102">
        <v>2029</v>
      </c>
      <c r="I1042" s="100">
        <v>2</v>
      </c>
      <c r="J1042" s="103">
        <f>นครพนม!F135</f>
        <v>487091.43</v>
      </c>
      <c r="K1042" s="104">
        <f>นครพนม!AM135</f>
        <v>893053.46</v>
      </c>
      <c r="L1042" s="105">
        <f>นครพนม!AN135</f>
        <v>916510.88</v>
      </c>
      <c r="M1042" s="105">
        <f>นครพนม!AO135</f>
        <v>817452.36</v>
      </c>
      <c r="N1042" s="101"/>
      <c r="O1042" s="101"/>
      <c r="P1042" s="101"/>
      <c r="R1042" s="94">
        <f t="shared" si="39"/>
        <v>451.70570724494826</v>
      </c>
    </row>
    <row r="1043" spans="1:18" ht="24" customHeight="1" x14ac:dyDescent="0.55000000000000004">
      <c r="A1043" s="100">
        <v>3</v>
      </c>
      <c r="B1043" s="101" t="s">
        <v>56</v>
      </c>
      <c r="C1043" s="101" t="s">
        <v>573</v>
      </c>
      <c r="D1043" s="101" t="s">
        <v>130</v>
      </c>
      <c r="E1043" s="101" t="s">
        <v>574</v>
      </c>
      <c r="F1043" s="101" t="s">
        <v>178</v>
      </c>
      <c r="G1043" s="101" t="s">
        <v>1396</v>
      </c>
      <c r="H1043" s="102">
        <v>3205</v>
      </c>
      <c r="I1043" s="100">
        <v>3</v>
      </c>
      <c r="J1043" s="103">
        <f>นครพนม!F136</f>
        <v>719117.17</v>
      </c>
      <c r="K1043" s="104">
        <f>นครพนม!AM136</f>
        <v>1004342.14</v>
      </c>
      <c r="L1043" s="105">
        <f>นครพนม!AN136</f>
        <v>1034196.11</v>
      </c>
      <c r="M1043" s="105">
        <f>นครพนม!AO136</f>
        <v>768082.44000000006</v>
      </c>
      <c r="N1043" s="101"/>
      <c r="O1043" s="101"/>
      <c r="P1043" s="101"/>
      <c r="Q1043" s="93">
        <f t="shared" si="38"/>
        <v>266113.66999999993</v>
      </c>
      <c r="R1043" s="94">
        <f t="shared" si="39"/>
        <v>322.68209360374414</v>
      </c>
    </row>
    <row r="1044" spans="1:18" ht="24" customHeight="1" x14ac:dyDescent="0.55000000000000004">
      <c r="A1044" s="100">
        <v>4</v>
      </c>
      <c r="B1044" s="101" t="s">
        <v>56</v>
      </c>
      <c r="C1044" s="101" t="s">
        <v>573</v>
      </c>
      <c r="D1044" s="101" t="s">
        <v>130</v>
      </c>
      <c r="E1044" s="101" t="s">
        <v>574</v>
      </c>
      <c r="F1044" s="101" t="s">
        <v>178</v>
      </c>
      <c r="G1044" s="101" t="s">
        <v>1397</v>
      </c>
      <c r="H1044" s="102">
        <v>1268</v>
      </c>
      <c r="I1044" s="100">
        <v>1</v>
      </c>
      <c r="J1044" s="103">
        <f>นครพนม!F137</f>
        <v>462077.99</v>
      </c>
      <c r="K1044" s="104">
        <f>นครพนม!AM137</f>
        <v>579306.64</v>
      </c>
      <c r="L1044" s="105">
        <f>นครพนม!AN137</f>
        <v>290055.27</v>
      </c>
      <c r="M1044" s="105">
        <f>นครพนม!AO137</f>
        <v>202276.28</v>
      </c>
      <c r="N1044" s="101"/>
      <c r="O1044" s="101"/>
      <c r="P1044" s="101"/>
      <c r="Q1044" s="93">
        <f t="shared" si="38"/>
        <v>87778.99000000002</v>
      </c>
      <c r="R1044" s="94">
        <f t="shared" si="39"/>
        <v>228.75021293375397</v>
      </c>
    </row>
    <row r="1045" spans="1:18" ht="24" customHeight="1" x14ac:dyDescent="0.55000000000000004">
      <c r="A1045" s="100">
        <v>5</v>
      </c>
      <c r="B1045" s="101" t="s">
        <v>56</v>
      </c>
      <c r="C1045" s="101" t="s">
        <v>573</v>
      </c>
      <c r="D1045" s="101" t="s">
        <v>130</v>
      </c>
      <c r="E1045" s="101" t="s">
        <v>574</v>
      </c>
      <c r="F1045" s="101" t="s">
        <v>178</v>
      </c>
      <c r="G1045" s="101" t="s">
        <v>1398</v>
      </c>
      <c r="H1045" s="102">
        <v>2239</v>
      </c>
      <c r="I1045" s="100">
        <v>2</v>
      </c>
      <c r="J1045" s="103">
        <f>นครพนม!F138</f>
        <v>321235.46999999997</v>
      </c>
      <c r="K1045" s="104">
        <f>นครพนม!AM138</f>
        <v>796409.58</v>
      </c>
      <c r="L1045" s="105">
        <f>นครพนม!AN138</f>
        <v>410841.31</v>
      </c>
      <c r="M1045" s="105">
        <f>นครพนม!AO138</f>
        <v>230725.13</v>
      </c>
      <c r="N1045" s="101"/>
      <c r="O1045" s="101"/>
      <c r="P1045" s="101"/>
      <c r="Q1045" s="93">
        <f t="shared" si="38"/>
        <v>180116.18</v>
      </c>
      <c r="R1045" s="94">
        <f t="shared" si="39"/>
        <v>183.49321572130415</v>
      </c>
    </row>
    <row r="1046" spans="1:18" ht="24" customHeight="1" x14ac:dyDescent="0.55000000000000004">
      <c r="A1046" s="100">
        <v>6</v>
      </c>
      <c r="B1046" s="101" t="s">
        <v>56</v>
      </c>
      <c r="C1046" s="101" t="s">
        <v>573</v>
      </c>
      <c r="D1046" s="101" t="s">
        <v>130</v>
      </c>
      <c r="E1046" s="101" t="s">
        <v>574</v>
      </c>
      <c r="F1046" s="101" t="s">
        <v>178</v>
      </c>
      <c r="G1046" s="101" t="s">
        <v>1399</v>
      </c>
      <c r="H1046" s="102">
        <v>4836</v>
      </c>
      <c r="I1046" s="100">
        <v>4</v>
      </c>
      <c r="J1046" s="103">
        <f>นครพนม!F139</f>
        <v>636542.94999999995</v>
      </c>
      <c r="K1046" s="104">
        <f>นครพนม!AM139</f>
        <v>888475.10999999987</v>
      </c>
      <c r="L1046" s="105">
        <f>นครพนม!AN139</f>
        <v>1243432.9100000001</v>
      </c>
      <c r="M1046" s="105">
        <f>นครพนม!AO139</f>
        <v>1257923.42</v>
      </c>
      <c r="N1046" s="101"/>
      <c r="O1046" s="101"/>
      <c r="P1046" s="101"/>
      <c r="Q1046" s="93">
        <f t="shared" si="38"/>
        <v>-14490.509999999776</v>
      </c>
      <c r="R1046" s="94">
        <f t="shared" si="39"/>
        <v>257.12012200165429</v>
      </c>
    </row>
    <row r="1047" spans="1:18" ht="24" customHeight="1" x14ac:dyDescent="0.55000000000000004">
      <c r="A1047" s="100">
        <v>7</v>
      </c>
      <c r="B1047" s="101" t="s">
        <v>56</v>
      </c>
      <c r="C1047" s="101" t="s">
        <v>573</v>
      </c>
      <c r="D1047" s="101" t="s">
        <v>130</v>
      </c>
      <c r="E1047" s="101" t="s">
        <v>574</v>
      </c>
      <c r="F1047" s="101" t="s">
        <v>178</v>
      </c>
      <c r="G1047" s="101" t="s">
        <v>1400</v>
      </c>
      <c r="H1047" s="102">
        <v>4185</v>
      </c>
      <c r="I1047" s="100">
        <v>3</v>
      </c>
      <c r="J1047" s="103">
        <f>นครพนม!F140</f>
        <v>430112.31</v>
      </c>
      <c r="K1047" s="104">
        <f>นครพนม!AM140</f>
        <v>891880.40999999992</v>
      </c>
      <c r="L1047" s="105">
        <f>นครพนม!AN140</f>
        <v>884340.52</v>
      </c>
      <c r="M1047" s="105">
        <f>นครพนม!AO140</f>
        <v>724073.42</v>
      </c>
      <c r="N1047" s="101"/>
      <c r="O1047" s="101"/>
      <c r="P1047" s="101"/>
      <c r="Q1047" s="93">
        <f t="shared" si="38"/>
        <v>160267.09999999998</v>
      </c>
      <c r="R1047" s="94">
        <f t="shared" si="39"/>
        <v>211.3119522102748</v>
      </c>
    </row>
    <row r="1048" spans="1:18" ht="24" customHeight="1" x14ac:dyDescent="0.55000000000000004">
      <c r="A1048" s="100">
        <v>8</v>
      </c>
      <c r="B1048" s="101" t="s">
        <v>56</v>
      </c>
      <c r="C1048" s="101" t="s">
        <v>573</v>
      </c>
      <c r="D1048" s="101" t="s">
        <v>130</v>
      </c>
      <c r="E1048" s="101" t="s">
        <v>574</v>
      </c>
      <c r="F1048" s="101" t="s">
        <v>178</v>
      </c>
      <c r="G1048" s="101" t="s">
        <v>1401</v>
      </c>
      <c r="H1048" s="102">
        <v>4152</v>
      </c>
      <c r="I1048" s="100">
        <v>3</v>
      </c>
      <c r="J1048" s="103">
        <f>นครพนม!F141</f>
        <v>995864.18</v>
      </c>
      <c r="K1048" s="104">
        <f>นครพนม!AM141</f>
        <v>1644172.01</v>
      </c>
      <c r="L1048" s="105">
        <f>นครพนม!AN141</f>
        <v>1066614.8900000001</v>
      </c>
      <c r="M1048" s="105">
        <f>นครพนม!AO141</f>
        <v>683405.63</v>
      </c>
      <c r="N1048" s="101"/>
      <c r="O1048" s="101"/>
      <c r="P1048" s="101"/>
      <c r="Q1048" s="93">
        <f t="shared" si="38"/>
        <v>383209.26000000013</v>
      </c>
      <c r="R1048" s="94">
        <f t="shared" si="39"/>
        <v>256.89183285163779</v>
      </c>
    </row>
    <row r="1049" spans="1:18" ht="24" customHeight="1" x14ac:dyDescent="0.55000000000000004">
      <c r="A1049" s="100">
        <v>9</v>
      </c>
      <c r="B1049" s="101" t="s">
        <v>56</v>
      </c>
      <c r="C1049" s="101" t="s">
        <v>573</v>
      </c>
      <c r="D1049" s="101" t="s">
        <v>130</v>
      </c>
      <c r="E1049" s="101" t="s">
        <v>574</v>
      </c>
      <c r="F1049" s="101" t="s">
        <v>178</v>
      </c>
      <c r="G1049" s="101" t="s">
        <v>1402</v>
      </c>
      <c r="H1049" s="102">
        <v>2523</v>
      </c>
      <c r="I1049" s="100">
        <v>2</v>
      </c>
      <c r="J1049" s="103">
        <f>นครพนม!F142</f>
        <v>609349.73</v>
      </c>
      <c r="K1049" s="103">
        <f>นครพนม!AM142</f>
        <v>619989.73</v>
      </c>
      <c r="L1049" s="105">
        <f>นครพนม!AN142</f>
        <v>1795082.2599999998</v>
      </c>
      <c r="M1049" s="105">
        <f>นครพนม!AO142</f>
        <v>1564400.75</v>
      </c>
      <c r="N1049" s="101"/>
      <c r="O1049" s="101"/>
      <c r="P1049" s="101"/>
      <c r="Q1049" s="93">
        <f t="shared" si="38"/>
        <v>230681.50999999978</v>
      </c>
      <c r="R1049" s="94">
        <f t="shared" si="39"/>
        <v>711.48722156163285</v>
      </c>
    </row>
    <row r="1050" spans="1:18" ht="24" customHeight="1" x14ac:dyDescent="0.55000000000000004">
      <c r="A1050" s="100">
        <v>10</v>
      </c>
      <c r="B1050" s="101" t="s">
        <v>56</v>
      </c>
      <c r="C1050" s="101" t="s">
        <v>573</v>
      </c>
      <c r="D1050" s="101" t="s">
        <v>130</v>
      </c>
      <c r="E1050" s="101" t="s">
        <v>574</v>
      </c>
      <c r="F1050" s="101" t="s">
        <v>178</v>
      </c>
      <c r="G1050" s="101" t="s">
        <v>1403</v>
      </c>
      <c r="H1050" s="102">
        <v>3309</v>
      </c>
      <c r="I1050" s="100">
        <v>3</v>
      </c>
      <c r="J1050" s="103">
        <f>นครพนม!F143</f>
        <v>798896.97</v>
      </c>
      <c r="K1050" s="103">
        <f>นครพนม!AM143</f>
        <v>849042.79999999993</v>
      </c>
      <c r="L1050" s="105">
        <f>นครพนม!AN143</f>
        <v>1166368.1099999999</v>
      </c>
      <c r="M1050" s="105">
        <f>นครพนม!AO143</f>
        <v>974310.56</v>
      </c>
      <c r="N1050" s="101"/>
      <c r="O1050" s="101"/>
      <c r="P1050" s="101"/>
      <c r="Q1050" s="93">
        <f t="shared" si="38"/>
        <v>192057.54999999981</v>
      </c>
      <c r="R1050" s="94">
        <f t="shared" si="39"/>
        <v>352.48356300997278</v>
      </c>
    </row>
    <row r="1051" spans="1:18" ht="24" customHeight="1" x14ac:dyDescent="0.55000000000000004">
      <c r="A1051" s="100">
        <v>11</v>
      </c>
      <c r="B1051" s="101" t="s">
        <v>56</v>
      </c>
      <c r="C1051" s="101" t="s">
        <v>573</v>
      </c>
      <c r="D1051" s="101" t="s">
        <v>130</v>
      </c>
      <c r="E1051" s="101" t="s">
        <v>574</v>
      </c>
      <c r="F1051" s="101" t="s">
        <v>178</v>
      </c>
      <c r="G1051" s="101" t="s">
        <v>1404</v>
      </c>
      <c r="H1051" s="102">
        <v>3484</v>
      </c>
      <c r="I1051" s="100">
        <v>3</v>
      </c>
      <c r="J1051" s="103">
        <f>นครพนม!F144</f>
        <v>557721.96</v>
      </c>
      <c r="K1051" s="104">
        <f>นครพนม!AM144</f>
        <v>606015.35</v>
      </c>
      <c r="L1051" s="105">
        <f>นครพนม!AN144</f>
        <v>717418.03</v>
      </c>
      <c r="M1051" s="105">
        <f>นครพนม!AO144</f>
        <v>618657.72</v>
      </c>
      <c r="N1051" s="101"/>
      <c r="O1051" s="101"/>
      <c r="P1051" s="101"/>
      <c r="Q1051" s="93">
        <f t="shared" si="38"/>
        <v>98760.310000000056</v>
      </c>
      <c r="R1051" s="94">
        <f t="shared" si="39"/>
        <v>205.91791905855339</v>
      </c>
    </row>
    <row r="1052" spans="1:18" ht="24" customHeight="1" x14ac:dyDescent="0.55000000000000004">
      <c r="A1052" s="100">
        <v>12</v>
      </c>
      <c r="B1052" s="101" t="s">
        <v>56</v>
      </c>
      <c r="C1052" s="101" t="s">
        <v>573</v>
      </c>
      <c r="D1052" s="101" t="s">
        <v>130</v>
      </c>
      <c r="E1052" s="101" t="s">
        <v>574</v>
      </c>
      <c r="F1052" s="101" t="s">
        <v>178</v>
      </c>
      <c r="G1052" s="101" t="s">
        <v>1405</v>
      </c>
      <c r="H1052" s="102">
        <v>3542</v>
      </c>
      <c r="I1052" s="100">
        <v>3</v>
      </c>
      <c r="J1052" s="103">
        <f>นครพนม!F145</f>
        <v>1002285.98</v>
      </c>
      <c r="K1052" s="104">
        <f>นครพนม!AM145</f>
        <v>1141270.56</v>
      </c>
      <c r="L1052" s="105">
        <f>นครพนม!AN145</f>
        <v>746497.21</v>
      </c>
      <c r="M1052" s="105">
        <f>นครพนม!AO145</f>
        <v>508087.47</v>
      </c>
      <c r="N1052" s="101"/>
      <c r="O1052" s="101"/>
      <c r="P1052" s="101"/>
      <c r="Q1052" s="93">
        <f t="shared" si="38"/>
        <v>238409.74</v>
      </c>
      <c r="R1052" s="94">
        <f t="shared" si="39"/>
        <v>210.75584697910784</v>
      </c>
    </row>
    <row r="1053" spans="1:18" s="112" customFormat="1" ht="24" customHeight="1" x14ac:dyDescent="0.55000000000000004">
      <c r="A1053" s="106">
        <v>10</v>
      </c>
      <c r="B1053" s="107" t="s">
        <v>56</v>
      </c>
      <c r="C1053" s="107"/>
      <c r="D1053" s="107"/>
      <c r="E1053" s="107" t="s">
        <v>75</v>
      </c>
      <c r="F1053" s="107"/>
      <c r="G1053" s="107" t="s">
        <v>576</v>
      </c>
      <c r="H1053" s="113">
        <f>SUM(H1041:H1052)</f>
        <v>34772</v>
      </c>
      <c r="I1053" s="106"/>
      <c r="J1053" s="109">
        <f>SUM(J1041:J1052)</f>
        <v>7020296.1400000006</v>
      </c>
      <c r="K1053" s="144">
        <f>SUM(K1041:K1052)</f>
        <v>9913957.790000001</v>
      </c>
      <c r="L1053" s="109">
        <f>SUM(L1041:L1052)</f>
        <v>10271357.5</v>
      </c>
      <c r="M1053" s="109">
        <f>SUM(M1041:M1052)</f>
        <v>8349395.1799999997</v>
      </c>
      <c r="N1053" s="107">
        <v>11</v>
      </c>
      <c r="O1053" s="107">
        <v>11</v>
      </c>
      <c r="P1053" s="107">
        <f>N1053-O1053</f>
        <v>0</v>
      </c>
      <c r="Q1053" s="110">
        <f t="shared" si="38"/>
        <v>1921962.3200000003</v>
      </c>
      <c r="R1053" s="111">
        <f>L1053/H1053</f>
        <v>295.39162256988379</v>
      </c>
    </row>
    <row r="1054" spans="1:18" ht="24" customHeight="1" x14ac:dyDescent="0.55000000000000004">
      <c r="A1054" s="100">
        <v>1</v>
      </c>
      <c r="B1054" s="101" t="s">
        <v>56</v>
      </c>
      <c r="C1054" s="101" t="s">
        <v>577</v>
      </c>
      <c r="D1054" s="101" t="s">
        <v>98</v>
      </c>
      <c r="E1054" s="101" t="s">
        <v>578</v>
      </c>
      <c r="F1054" s="101" t="s">
        <v>208</v>
      </c>
      <c r="G1054" s="101" t="s">
        <v>579</v>
      </c>
      <c r="H1054" s="102"/>
      <c r="I1054" s="100"/>
      <c r="J1054" s="103"/>
      <c r="K1054" s="104"/>
      <c r="L1054" s="105"/>
      <c r="M1054" s="105"/>
      <c r="N1054" s="101"/>
      <c r="O1054" s="101"/>
      <c r="P1054" s="101"/>
    </row>
    <row r="1055" spans="1:18" ht="24" customHeight="1" x14ac:dyDescent="0.55000000000000004">
      <c r="A1055" s="100">
        <v>2</v>
      </c>
      <c r="B1055" s="101" t="s">
        <v>56</v>
      </c>
      <c r="C1055" s="101" t="s">
        <v>577</v>
      </c>
      <c r="D1055" s="101" t="s">
        <v>98</v>
      </c>
      <c r="E1055" s="101" t="s">
        <v>578</v>
      </c>
      <c r="F1055" s="101" t="s">
        <v>178</v>
      </c>
      <c r="G1055" s="101" t="s">
        <v>1406</v>
      </c>
      <c r="H1055" s="102">
        <v>2245</v>
      </c>
      <c r="I1055" s="100">
        <v>2</v>
      </c>
      <c r="J1055" s="103">
        <f>นครพนม!F146</f>
        <v>315529.89</v>
      </c>
      <c r="K1055" s="104">
        <f>นครพนม!AM146</f>
        <v>661502.42999999993</v>
      </c>
      <c r="L1055" s="105">
        <f>นครพนม!AN146</f>
        <v>1246451.3999999999</v>
      </c>
      <c r="M1055" s="105">
        <f>นครพนม!AO146</f>
        <v>1033398.27</v>
      </c>
      <c r="N1055" s="101"/>
      <c r="O1055" s="101"/>
      <c r="P1055" s="101"/>
      <c r="Q1055" s="93">
        <f t="shared" si="38"/>
        <v>213053.12999999989</v>
      </c>
      <c r="R1055" s="94">
        <f t="shared" si="39"/>
        <v>555.21220489977725</v>
      </c>
    </row>
    <row r="1056" spans="1:18" ht="24" customHeight="1" x14ac:dyDescent="0.55000000000000004">
      <c r="A1056" s="100">
        <v>3</v>
      </c>
      <c r="B1056" s="101" t="s">
        <v>56</v>
      </c>
      <c r="C1056" s="101" t="s">
        <v>577</v>
      </c>
      <c r="D1056" s="101" t="s">
        <v>98</v>
      </c>
      <c r="E1056" s="101" t="s">
        <v>578</v>
      </c>
      <c r="F1056" s="101" t="s">
        <v>178</v>
      </c>
      <c r="G1056" s="101" t="s">
        <v>1407</v>
      </c>
      <c r="H1056" s="102">
        <v>3530</v>
      </c>
      <c r="I1056" s="100">
        <v>3</v>
      </c>
      <c r="J1056" s="103">
        <f>นครพนม!F147</f>
        <v>229530.39</v>
      </c>
      <c r="K1056" s="104">
        <f>นครพนม!AM147</f>
        <v>369652.76</v>
      </c>
      <c r="L1056" s="105">
        <f>นครพนม!AN147</f>
        <v>1013700.65</v>
      </c>
      <c r="M1056" s="105">
        <f>นครพนม!AO147</f>
        <v>1012343.08</v>
      </c>
      <c r="N1056" s="101"/>
      <c r="O1056" s="101"/>
      <c r="P1056" s="101"/>
      <c r="Q1056" s="93">
        <f t="shared" si="38"/>
        <v>1357.5700000000652</v>
      </c>
      <c r="R1056" s="94">
        <f t="shared" si="39"/>
        <v>287.16732294617566</v>
      </c>
    </row>
    <row r="1057" spans="1:18" ht="24" customHeight="1" x14ac:dyDescent="0.55000000000000004">
      <c r="A1057" s="100">
        <v>4</v>
      </c>
      <c r="B1057" s="101" t="s">
        <v>56</v>
      </c>
      <c r="C1057" s="101" t="s">
        <v>577</v>
      </c>
      <c r="D1057" s="101" t="s">
        <v>98</v>
      </c>
      <c r="E1057" s="101" t="s">
        <v>578</v>
      </c>
      <c r="F1057" s="101" t="s">
        <v>178</v>
      </c>
      <c r="G1057" s="101" t="s">
        <v>1408</v>
      </c>
      <c r="H1057" s="102">
        <v>4925</v>
      </c>
      <c r="I1057" s="100">
        <v>4</v>
      </c>
      <c r="J1057" s="103">
        <f>นครพนม!F148</f>
        <v>228968</v>
      </c>
      <c r="K1057" s="104">
        <f>นครพนม!AM148</f>
        <v>235675.94</v>
      </c>
      <c r="L1057" s="105">
        <f>นครพนม!AN148</f>
        <v>1232182.93</v>
      </c>
      <c r="M1057" s="105">
        <f>นครพนม!AO148</f>
        <v>1003753.7999999998</v>
      </c>
      <c r="N1057" s="101"/>
      <c r="O1057" s="101"/>
      <c r="P1057" s="101"/>
      <c r="Q1057" s="93">
        <f t="shared" si="38"/>
        <v>228429.13000000012</v>
      </c>
      <c r="R1057" s="94">
        <f t="shared" si="39"/>
        <v>250.18942741116749</v>
      </c>
    </row>
    <row r="1058" spans="1:18" ht="24" customHeight="1" x14ac:dyDescent="0.55000000000000004">
      <c r="A1058" s="100">
        <v>5</v>
      </c>
      <c r="B1058" s="101" t="s">
        <v>56</v>
      </c>
      <c r="C1058" s="101" t="s">
        <v>580</v>
      </c>
      <c r="D1058" s="101" t="s">
        <v>98</v>
      </c>
      <c r="E1058" s="101" t="s">
        <v>578</v>
      </c>
      <c r="F1058" s="101" t="s">
        <v>178</v>
      </c>
      <c r="G1058" s="101" t="s">
        <v>1409</v>
      </c>
      <c r="H1058" s="102">
        <v>2110</v>
      </c>
      <c r="I1058" s="100">
        <v>2</v>
      </c>
      <c r="J1058" s="103">
        <f>นครพนม!F149</f>
        <v>197350.21</v>
      </c>
      <c r="K1058" s="104">
        <f>นครพนม!AM149</f>
        <v>180642.68999999997</v>
      </c>
      <c r="L1058" s="105">
        <f>นครพนม!AN149</f>
        <v>989901.09</v>
      </c>
      <c r="M1058" s="105">
        <f>นครพนม!AO149</f>
        <v>1057987.58</v>
      </c>
      <c r="N1058" s="101"/>
      <c r="O1058" s="101"/>
      <c r="P1058" s="101"/>
      <c r="Q1058" s="93">
        <f t="shared" si="38"/>
        <v>-68086.490000000107</v>
      </c>
      <c r="R1058" s="94">
        <f t="shared" si="39"/>
        <v>469.14743601895731</v>
      </c>
    </row>
    <row r="1059" spans="1:18" ht="24" customHeight="1" x14ac:dyDescent="0.55000000000000004">
      <c r="A1059" s="100">
        <v>6</v>
      </c>
      <c r="B1059" s="101" t="s">
        <v>56</v>
      </c>
      <c r="C1059" s="101" t="s">
        <v>581</v>
      </c>
      <c r="D1059" s="101" t="s">
        <v>98</v>
      </c>
      <c r="E1059" s="101" t="s">
        <v>578</v>
      </c>
      <c r="F1059" s="101" t="s">
        <v>178</v>
      </c>
      <c r="G1059" s="101" t="s">
        <v>1410</v>
      </c>
      <c r="H1059" s="102">
        <v>2011</v>
      </c>
      <c r="I1059" s="100">
        <v>2</v>
      </c>
      <c r="J1059" s="103">
        <f>นครพนม!F150</f>
        <v>241015.89</v>
      </c>
      <c r="K1059" s="104">
        <f>นครพนม!AM150</f>
        <v>275547.91000000003</v>
      </c>
      <c r="L1059" s="105">
        <f>นครพนม!AN150</f>
        <v>844862.8</v>
      </c>
      <c r="M1059" s="105">
        <f>นครพนม!AO150</f>
        <v>788025.83000000007</v>
      </c>
      <c r="N1059" s="101"/>
      <c r="O1059" s="101"/>
      <c r="P1059" s="101"/>
      <c r="Q1059" s="93">
        <f>L1059-M1059</f>
        <v>56836.969999999972</v>
      </c>
      <c r="R1059" s="94">
        <f>L1059/H1059</f>
        <v>420.12073595226258</v>
      </c>
    </row>
    <row r="1060" spans="1:18" s="112" customFormat="1" ht="24" customHeight="1" x14ac:dyDescent="0.55000000000000004">
      <c r="A1060" s="106">
        <v>11</v>
      </c>
      <c r="B1060" s="107" t="s">
        <v>56</v>
      </c>
      <c r="C1060" s="107"/>
      <c r="D1060" s="107"/>
      <c r="E1060" s="107" t="s">
        <v>75</v>
      </c>
      <c r="F1060" s="107"/>
      <c r="G1060" s="107" t="s">
        <v>582</v>
      </c>
      <c r="H1060" s="113">
        <f>SUM(H1055:H1059)</f>
        <v>14821</v>
      </c>
      <c r="I1060" s="106"/>
      <c r="J1060" s="109">
        <f>SUM(J1054:J1059)</f>
        <v>1212394.3799999999</v>
      </c>
      <c r="K1060" s="144">
        <f>SUM(K1054:K1059)</f>
        <v>1723021.73</v>
      </c>
      <c r="L1060" s="109">
        <f>SUM(L1055:L1059)</f>
        <v>5327098.8699999992</v>
      </c>
      <c r="M1060" s="109">
        <f>SUM(M1055:M1059)</f>
        <v>4895508.5600000005</v>
      </c>
      <c r="N1060" s="107">
        <v>5</v>
      </c>
      <c r="O1060" s="107">
        <v>5</v>
      </c>
      <c r="P1060" s="107">
        <f>N1060-O1060</f>
        <v>0</v>
      </c>
      <c r="Q1060" s="110">
        <f t="shared" si="38"/>
        <v>431590.30999999866</v>
      </c>
      <c r="R1060" s="111">
        <f>L1060/H1060</f>
        <v>359.4291120707104</v>
      </c>
    </row>
    <row r="1061" spans="1:18" ht="24" customHeight="1" x14ac:dyDescent="0.55000000000000004">
      <c r="A1061" s="100">
        <v>1</v>
      </c>
      <c r="B1061" s="101" t="s">
        <v>56</v>
      </c>
      <c r="C1061" s="101" t="s">
        <v>561</v>
      </c>
      <c r="D1061" s="101" t="s">
        <v>112</v>
      </c>
      <c r="E1061" s="101" t="s">
        <v>583</v>
      </c>
      <c r="F1061" s="101" t="s">
        <v>208</v>
      </c>
      <c r="G1061" s="101" t="s">
        <v>584</v>
      </c>
      <c r="H1061" s="102"/>
      <c r="I1061" s="100"/>
      <c r="J1061" s="103"/>
      <c r="K1061" s="104"/>
      <c r="L1061" s="105"/>
      <c r="M1061" s="105"/>
      <c r="N1061" s="101"/>
      <c r="O1061" s="101"/>
      <c r="P1061" s="101"/>
    </row>
    <row r="1062" spans="1:18" ht="24" customHeight="1" x14ac:dyDescent="0.55000000000000004">
      <c r="A1062" s="100">
        <v>2</v>
      </c>
      <c r="B1062" s="101" t="s">
        <v>56</v>
      </c>
      <c r="C1062" s="101" t="s">
        <v>561</v>
      </c>
      <c r="D1062" s="101" t="s">
        <v>112</v>
      </c>
      <c r="E1062" s="101" t="s">
        <v>583</v>
      </c>
      <c r="F1062" s="101" t="s">
        <v>178</v>
      </c>
      <c r="G1062" s="101" t="s">
        <v>1411</v>
      </c>
      <c r="H1062" s="102">
        <v>2552</v>
      </c>
      <c r="I1062" s="100">
        <v>2</v>
      </c>
      <c r="J1062" s="103">
        <f>นครพนม!F151</f>
        <v>640975.84</v>
      </c>
      <c r="K1062" s="104">
        <f>นครพนม!AM151</f>
        <v>755255.26</v>
      </c>
      <c r="L1062" s="105">
        <f>นครพนม!AN151</f>
        <v>1262567.73</v>
      </c>
      <c r="M1062" s="105">
        <f>นครพนม!AO151</f>
        <v>974463.72</v>
      </c>
      <c r="N1062" s="101"/>
      <c r="O1062" s="101"/>
      <c r="P1062" s="101"/>
      <c r="Q1062" s="93">
        <f t="shared" si="38"/>
        <v>288104.01</v>
      </c>
      <c r="R1062" s="94">
        <f t="shared" si="39"/>
        <v>494.7365713166144</v>
      </c>
    </row>
    <row r="1063" spans="1:18" ht="24" customHeight="1" x14ac:dyDescent="0.55000000000000004">
      <c r="A1063" s="100">
        <v>3</v>
      </c>
      <c r="B1063" s="101" t="s">
        <v>56</v>
      </c>
      <c r="C1063" s="101" t="s">
        <v>561</v>
      </c>
      <c r="D1063" s="101" t="s">
        <v>112</v>
      </c>
      <c r="E1063" s="101" t="s">
        <v>583</v>
      </c>
      <c r="F1063" s="101" t="s">
        <v>178</v>
      </c>
      <c r="G1063" s="101" t="s">
        <v>1412</v>
      </c>
      <c r="H1063" s="102">
        <v>996</v>
      </c>
      <c r="I1063" s="100">
        <v>1</v>
      </c>
      <c r="J1063" s="103">
        <f>นครพนม!F152</f>
        <v>492187.05</v>
      </c>
      <c r="K1063" s="104">
        <f>นครพนม!AM152</f>
        <v>609542.56999999995</v>
      </c>
      <c r="L1063" s="105">
        <f>นครพนม!AN152</f>
        <v>1068497.8599999999</v>
      </c>
      <c r="M1063" s="105">
        <f>นครพนม!AO152</f>
        <v>711529.53</v>
      </c>
      <c r="N1063" s="101"/>
      <c r="O1063" s="101"/>
      <c r="P1063" s="101"/>
      <c r="Q1063" s="93">
        <f t="shared" si="38"/>
        <v>356968.32999999984</v>
      </c>
      <c r="R1063" s="94">
        <f t="shared" si="39"/>
        <v>1072.7890160642569</v>
      </c>
    </row>
    <row r="1064" spans="1:18" ht="24" customHeight="1" x14ac:dyDescent="0.55000000000000004">
      <c r="A1064" s="100">
        <v>4</v>
      </c>
      <c r="B1064" s="101" t="s">
        <v>56</v>
      </c>
      <c r="C1064" s="101" t="s">
        <v>561</v>
      </c>
      <c r="D1064" s="101" t="s">
        <v>112</v>
      </c>
      <c r="E1064" s="101" t="s">
        <v>583</v>
      </c>
      <c r="F1064" s="101" t="s">
        <v>178</v>
      </c>
      <c r="G1064" s="101" t="s">
        <v>1413</v>
      </c>
      <c r="H1064" s="102">
        <v>3861</v>
      </c>
      <c r="I1064" s="100">
        <v>3</v>
      </c>
      <c r="J1064" s="103">
        <f>นครพนม!F153</f>
        <v>747204.86</v>
      </c>
      <c r="K1064" s="104">
        <f>นครพนม!AM153</f>
        <v>776971.53</v>
      </c>
      <c r="L1064" s="105">
        <f>นครพนม!AN153</f>
        <v>1037275.61</v>
      </c>
      <c r="M1064" s="105">
        <f>นครพนม!AO153</f>
        <v>1099600.4100000001</v>
      </c>
      <c r="N1064" s="101"/>
      <c r="O1064" s="101"/>
      <c r="P1064" s="101"/>
      <c r="Q1064" s="93">
        <f t="shared" si="38"/>
        <v>-62324.800000000163</v>
      </c>
      <c r="R1064" s="94">
        <f t="shared" si="39"/>
        <v>268.65465164465166</v>
      </c>
    </row>
    <row r="1065" spans="1:18" ht="24" customHeight="1" x14ac:dyDescent="0.55000000000000004">
      <c r="A1065" s="100">
        <v>5</v>
      </c>
      <c r="B1065" s="101" t="s">
        <v>56</v>
      </c>
      <c r="C1065" s="101" t="s">
        <v>561</v>
      </c>
      <c r="D1065" s="101" t="s">
        <v>112</v>
      </c>
      <c r="E1065" s="101" t="s">
        <v>583</v>
      </c>
      <c r="F1065" s="101" t="s">
        <v>178</v>
      </c>
      <c r="G1065" s="101" t="s">
        <v>1414</v>
      </c>
      <c r="H1065" s="102">
        <v>1812</v>
      </c>
      <c r="I1065" s="100">
        <v>2</v>
      </c>
      <c r="J1065" s="103">
        <f>นครพนม!F154</f>
        <v>186607.64</v>
      </c>
      <c r="K1065" s="104">
        <f>นครพนม!AM154</f>
        <v>271151.5</v>
      </c>
      <c r="L1065" s="105">
        <f>นครพนม!AN154</f>
        <v>1079328.19</v>
      </c>
      <c r="M1065" s="105">
        <f>นครพนม!AO154</f>
        <v>870803.75</v>
      </c>
      <c r="N1065" s="101"/>
      <c r="O1065" s="101"/>
      <c r="P1065" s="101"/>
      <c r="Q1065" s="93">
        <f t="shared" si="38"/>
        <v>208524.43999999994</v>
      </c>
      <c r="R1065" s="94">
        <f t="shared" si="39"/>
        <v>595.65573399558491</v>
      </c>
    </row>
    <row r="1066" spans="1:18" s="112" customFormat="1" ht="24" customHeight="1" x14ac:dyDescent="0.55000000000000004">
      <c r="A1066" s="106">
        <v>12</v>
      </c>
      <c r="B1066" s="107" t="s">
        <v>56</v>
      </c>
      <c r="C1066" s="107"/>
      <c r="D1066" s="107"/>
      <c r="E1066" s="107" t="s">
        <v>75</v>
      </c>
      <c r="F1066" s="107"/>
      <c r="G1066" s="107" t="s">
        <v>585</v>
      </c>
      <c r="H1066" s="113">
        <f>SUM(H1062:H1065)</f>
        <v>9221</v>
      </c>
      <c r="I1066" s="106"/>
      <c r="J1066" s="109">
        <f>SUM(J1061:J1065)</f>
        <v>2066975.3900000001</v>
      </c>
      <c r="K1066" s="144">
        <f>SUM(K1061:K1065)</f>
        <v>2412920.8600000003</v>
      </c>
      <c r="L1066" s="109">
        <f>SUM(L1061:L1065)</f>
        <v>4447669.3899999997</v>
      </c>
      <c r="M1066" s="109">
        <f>SUM(M1061:M1065)</f>
        <v>3656397.41</v>
      </c>
      <c r="N1066" s="107">
        <v>4</v>
      </c>
      <c r="O1066" s="107">
        <v>4</v>
      </c>
      <c r="P1066" s="107">
        <f>N1066-O1066</f>
        <v>0</v>
      </c>
      <c r="Q1066" s="110">
        <f t="shared" si="38"/>
        <v>791271.97999999952</v>
      </c>
      <c r="R1066" s="111">
        <f t="shared" si="39"/>
        <v>482.34132848931785</v>
      </c>
    </row>
    <row r="1067" spans="1:18" s="112" customFormat="1" ht="24" customHeight="1" x14ac:dyDescent="0.55000000000000004">
      <c r="A1067" s="179"/>
      <c r="B1067" s="180" t="s">
        <v>56</v>
      </c>
      <c r="C1067" s="180" t="s">
        <v>56</v>
      </c>
      <c r="D1067" s="180" t="s">
        <v>56</v>
      </c>
      <c r="E1067" s="180" t="s">
        <v>56</v>
      </c>
      <c r="F1067" s="180"/>
      <c r="G1067" s="180" t="s">
        <v>586</v>
      </c>
      <c r="H1067" s="181">
        <f>H918+H929+H948+H959+H976+H988+H1009+H1029+H1040+H1053+H1060+H1066</f>
        <v>429728</v>
      </c>
      <c r="I1067" s="179"/>
      <c r="J1067" s="182">
        <f t="shared" ref="J1067:O1067" si="40">J918+J929+J948+J959+J976+J988+J1009+J1029+J1040+J1053+J1060+J1066</f>
        <v>76571702.749999985</v>
      </c>
      <c r="K1067" s="183">
        <f t="shared" si="40"/>
        <v>88069828.550000012</v>
      </c>
      <c r="L1067" s="182">
        <f t="shared" si="40"/>
        <v>154429122.50999999</v>
      </c>
      <c r="M1067" s="182">
        <f t="shared" si="40"/>
        <v>131331998.56999999</v>
      </c>
      <c r="N1067" s="180">
        <f t="shared" si="40"/>
        <v>151</v>
      </c>
      <c r="O1067" s="180">
        <f t="shared" si="40"/>
        <v>151</v>
      </c>
      <c r="P1067" s="180">
        <f>N1067-O1067</f>
        <v>0</v>
      </c>
      <c r="Q1067" s="110">
        <f t="shared" si="38"/>
        <v>23097123.939999998</v>
      </c>
      <c r="R1067" s="111">
        <f t="shared" si="39"/>
        <v>359.3648133470474</v>
      </c>
    </row>
    <row r="1068" spans="1:18" ht="24" customHeight="1" x14ac:dyDescent="0.55000000000000004">
      <c r="A1068" s="200"/>
      <c r="B1068" s="201"/>
      <c r="C1068" s="201"/>
      <c r="D1068" s="201"/>
      <c r="E1068" s="424" t="s">
        <v>587</v>
      </c>
      <c r="F1068" s="425"/>
      <c r="G1068" s="426"/>
      <c r="H1068" s="202"/>
      <c r="I1068" s="200"/>
      <c r="J1068" s="203">
        <f>J1067/O1067</f>
        <v>507097.3692052979</v>
      </c>
      <c r="K1068" s="204">
        <f>K1067/O1067</f>
        <v>583243.89768211928</v>
      </c>
      <c r="L1068" s="203">
        <f>L1067/O1067</f>
        <v>1022709.4205960265</v>
      </c>
      <c r="M1068" s="203">
        <f>M1067/O1067</f>
        <v>869748.33490066219</v>
      </c>
      <c r="N1068" s="205"/>
      <c r="O1068" s="205"/>
      <c r="P1068" s="201"/>
      <c r="Q1068" s="93">
        <f t="shared" si="38"/>
        <v>152961.08569536428</v>
      </c>
      <c r="R1068" s="111"/>
    </row>
    <row r="1069" spans="1:18" s="112" customFormat="1" ht="24" customHeight="1" x14ac:dyDescent="0.55000000000000004">
      <c r="A1069" s="205"/>
      <c r="B1069" s="205"/>
      <c r="C1069" s="205"/>
      <c r="D1069" s="205"/>
      <c r="E1069" s="411" t="s">
        <v>592</v>
      </c>
      <c r="F1069" s="412"/>
      <c r="G1069" s="413"/>
      <c r="H1069" s="206">
        <f>H82+H179+H433+H590+H684+H890+H1067</f>
        <v>3414136</v>
      </c>
      <c r="I1069" s="207"/>
      <c r="J1069" s="203">
        <f t="shared" ref="J1069:P1069" si="41">J82+J179+J433+J590+J684+J890+J1067</f>
        <v>570751386.05000007</v>
      </c>
      <c r="K1069" s="204">
        <f t="shared" si="41"/>
        <v>610162988.86000001</v>
      </c>
      <c r="L1069" s="203">
        <f t="shared" si="41"/>
        <v>1195292901.0799999</v>
      </c>
      <c r="M1069" s="203">
        <f t="shared" si="41"/>
        <v>1063048266.8000002</v>
      </c>
      <c r="N1069" s="208">
        <f t="shared" si="41"/>
        <v>874</v>
      </c>
      <c r="O1069" s="208">
        <f t="shared" si="41"/>
        <v>874</v>
      </c>
      <c r="P1069" s="208">
        <f t="shared" si="41"/>
        <v>0</v>
      </c>
      <c r="Q1069" s="110">
        <f>L1069-M1069</f>
        <v>132244634.27999973</v>
      </c>
      <c r="R1069" s="111">
        <f t="shared" si="39"/>
        <v>350.10113864239736</v>
      </c>
    </row>
    <row r="1070" spans="1:18" s="112" customFormat="1" ht="24" customHeight="1" x14ac:dyDescent="0.55000000000000004">
      <c r="A1070" s="205"/>
      <c r="B1070" s="205"/>
      <c r="C1070" s="205"/>
      <c r="D1070" s="205"/>
      <c r="E1070" s="411" t="s">
        <v>593</v>
      </c>
      <c r="F1070" s="412"/>
      <c r="G1070" s="413"/>
      <c r="H1070" s="206"/>
      <c r="I1070" s="207"/>
      <c r="J1070" s="203">
        <f>J1069/O1069</f>
        <v>653033.62248283764</v>
      </c>
      <c r="K1070" s="203">
        <f>K1069/O1069</f>
        <v>698126.98954233411</v>
      </c>
      <c r="L1070" s="203">
        <f>L1069/O1069</f>
        <v>1367612.0149656751</v>
      </c>
      <c r="M1070" s="203">
        <f>M1069/O1069</f>
        <v>1216302.3647597255</v>
      </c>
      <c r="N1070" s="205"/>
      <c r="O1070" s="205"/>
      <c r="P1070" s="205"/>
      <c r="Q1070" s="110">
        <f>L1070-M1070</f>
        <v>151309.65020594955</v>
      </c>
      <c r="R1070" s="111"/>
    </row>
    <row r="1071" spans="1:18" s="112" customFormat="1" ht="24" customHeight="1" x14ac:dyDescent="0.55000000000000004">
      <c r="A1071" s="347"/>
      <c r="B1071" s="347"/>
      <c r="C1071" s="347"/>
      <c r="D1071" s="347"/>
      <c r="E1071" s="348"/>
      <c r="F1071" s="348"/>
      <c r="G1071" s="348"/>
      <c r="H1071" s="349"/>
      <c r="I1071" s="348"/>
      <c r="J1071" s="350"/>
      <c r="K1071" s="350"/>
      <c r="L1071" s="350"/>
      <c r="M1071" s="350"/>
      <c r="N1071" s="347"/>
      <c r="O1071" s="347"/>
      <c r="P1071" s="347"/>
      <c r="Q1071" s="110"/>
      <c r="R1071" s="111"/>
    </row>
    <row r="1072" spans="1:18" x14ac:dyDescent="0.55000000000000004">
      <c r="D1072" s="351"/>
      <c r="E1072" s="351"/>
      <c r="F1072" s="351"/>
      <c r="G1072" s="351"/>
      <c r="H1072" s="352"/>
    </row>
    <row r="1073" spans="4:13" ht="24" customHeight="1" x14ac:dyDescent="0.55000000000000004">
      <c r="D1073" s="351"/>
      <c r="E1073" s="351"/>
      <c r="F1073" s="351"/>
      <c r="G1073" s="351"/>
      <c r="H1073" s="353"/>
    </row>
    <row r="1074" spans="4:13" x14ac:dyDescent="0.55000000000000004">
      <c r="D1074" s="351"/>
      <c r="E1074" s="351"/>
      <c r="F1074" s="351"/>
      <c r="G1074" s="351"/>
      <c r="H1074" s="354"/>
      <c r="K1074" s="210"/>
      <c r="M1074" s="210"/>
    </row>
    <row r="1075" spans="4:13" x14ac:dyDescent="0.55000000000000004">
      <c r="D1075" s="351"/>
      <c r="E1075" s="351"/>
      <c r="F1075" s="351"/>
      <c r="G1075" s="351"/>
      <c r="H1075" s="354"/>
      <c r="K1075" s="210"/>
      <c r="M1075" s="210"/>
    </row>
    <row r="1076" spans="4:13" x14ac:dyDescent="0.55000000000000004">
      <c r="D1076" s="351"/>
      <c r="E1076" s="351"/>
      <c r="F1076" s="351"/>
      <c r="G1076" s="351"/>
      <c r="H1076" s="354"/>
      <c r="K1076" s="210"/>
      <c r="M1076" s="210"/>
    </row>
    <row r="1077" spans="4:13" x14ac:dyDescent="0.55000000000000004">
      <c r="D1077" s="351"/>
      <c r="E1077" s="351"/>
      <c r="F1077" s="351"/>
      <c r="G1077" s="351"/>
      <c r="H1077" s="354"/>
      <c r="K1077" s="210"/>
      <c r="M1077" s="210"/>
    </row>
    <row r="1078" spans="4:13" x14ac:dyDescent="0.55000000000000004">
      <c r="D1078" s="351"/>
      <c r="E1078" s="351"/>
      <c r="F1078" s="351"/>
      <c r="G1078" s="351"/>
      <c r="H1078" s="354"/>
      <c r="K1078" s="210"/>
      <c r="M1078" s="210"/>
    </row>
    <row r="1079" spans="4:13" x14ac:dyDescent="0.55000000000000004">
      <c r="K1079" s="210"/>
      <c r="M1079" s="210"/>
    </row>
    <row r="1080" spans="4:13" x14ac:dyDescent="0.55000000000000004">
      <c r="K1080" s="210"/>
      <c r="M1080" s="210"/>
    </row>
    <row r="1081" spans="4:13" x14ac:dyDescent="0.55000000000000004">
      <c r="K1081" s="210"/>
      <c r="M1081" s="210"/>
    </row>
    <row r="1082" spans="4:13" x14ac:dyDescent="0.55000000000000004">
      <c r="K1082" s="210"/>
      <c r="M1082" s="210"/>
    </row>
  </sheetData>
  <autoFilter ref="A4:WVM1070"/>
  <mergeCells count="27"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</mergeCells>
  <conditionalFormatting sqref="L1061:M1061 L21:M21 L35:M35 L48:M48 L53:M53 L59:M59 L67:M67 L75:M75 L1072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O151"/>
  <sheetViews>
    <sheetView topLeftCell="A7" zoomScale="62" zoomScaleNormal="62" workbookViewId="0">
      <selection activeCell="F26" sqref="F26"/>
    </sheetView>
  </sheetViews>
  <sheetFormatPr defaultColWidth="4.875" defaultRowHeight="14.25" x14ac:dyDescent="0.2"/>
  <cols>
    <col min="1" max="1" width="6.125" style="262" bestFit="1" customWidth="1"/>
    <col min="2" max="2" width="13.25" style="262" bestFit="1" customWidth="1"/>
    <col min="3" max="3" width="8.25" style="262" bestFit="1" customWidth="1"/>
    <col min="4" max="5" width="27.375" style="262" bestFit="1" customWidth="1"/>
    <col min="6" max="8" width="27.375" style="244"/>
    <col min="9" max="11" width="27.375" style="250"/>
    <col min="12" max="17" width="27.375" style="336"/>
    <col min="18" max="20" width="27.375" style="250"/>
    <col min="21" max="21" width="27.375" style="337"/>
    <col min="22" max="28" width="27.375" style="40"/>
    <col min="29" max="35" width="27.375" style="246"/>
    <col min="36" max="36" width="15.125" style="264" bestFit="1" customWidth="1"/>
    <col min="37" max="37" width="15.75" style="277" bestFit="1" customWidth="1"/>
    <col min="38" max="38" width="14" style="266" bestFit="1" customWidth="1"/>
    <col min="39" max="39" width="15.875" style="278" bestFit="1" customWidth="1"/>
    <col min="40" max="40" width="16.625" style="279" bestFit="1" customWidth="1"/>
    <col min="41" max="41" width="14.875" style="266" bestFit="1" customWidth="1"/>
    <col min="42" max="16384" width="4.875" style="270"/>
  </cols>
  <sheetData>
    <row r="1" spans="1:41" x14ac:dyDescent="0.2">
      <c r="E1" s="262" t="s">
        <v>2457</v>
      </c>
      <c r="F1" s="244" t="s">
        <v>2458</v>
      </c>
      <c r="G1" s="244" t="s">
        <v>2459</v>
      </c>
      <c r="H1" s="244" t="s">
        <v>2460</v>
      </c>
      <c r="I1" s="250" t="s">
        <v>2461</v>
      </c>
      <c r="J1" s="250" t="s">
        <v>2462</v>
      </c>
      <c r="K1" s="250" t="s">
        <v>2463</v>
      </c>
      <c r="L1" s="336" t="s">
        <v>2464</v>
      </c>
      <c r="M1" s="336" t="s">
        <v>2465</v>
      </c>
      <c r="N1" s="336" t="s">
        <v>2466</v>
      </c>
      <c r="O1" s="336" t="s">
        <v>2467</v>
      </c>
      <c r="P1" s="336" t="s">
        <v>2468</v>
      </c>
      <c r="Q1" s="336" t="s">
        <v>2469</v>
      </c>
      <c r="R1" s="250" t="s">
        <v>2470</v>
      </c>
      <c r="S1" s="250" t="s">
        <v>2471</v>
      </c>
      <c r="T1" s="250" t="s">
        <v>2472</v>
      </c>
      <c r="U1" s="337" t="s">
        <v>2473</v>
      </c>
      <c r="V1" s="40" t="s">
        <v>2474</v>
      </c>
      <c r="W1" s="40" t="s">
        <v>2475</v>
      </c>
      <c r="X1" s="40" t="s">
        <v>2476</v>
      </c>
      <c r="Y1" s="40" t="s">
        <v>2477</v>
      </c>
      <c r="Z1" s="40" t="s">
        <v>2478</v>
      </c>
      <c r="AA1" s="40" t="s">
        <v>2479</v>
      </c>
      <c r="AB1" s="40" t="s">
        <v>2480</v>
      </c>
      <c r="AC1" s="246" t="s">
        <v>2481</v>
      </c>
      <c r="AD1" s="246" t="s">
        <v>2482</v>
      </c>
      <c r="AE1" s="246" t="s">
        <v>2483</v>
      </c>
      <c r="AF1" s="246" t="s">
        <v>2484</v>
      </c>
      <c r="AG1" s="246" t="s">
        <v>2485</v>
      </c>
      <c r="AH1" s="246" t="s">
        <v>2486</v>
      </c>
      <c r="AI1" s="246" t="s">
        <v>2487</v>
      </c>
      <c r="AJ1" s="264" t="s">
        <v>6</v>
      </c>
      <c r="AK1" s="265" t="s">
        <v>7</v>
      </c>
      <c r="AL1" s="266" t="s">
        <v>8</v>
      </c>
      <c r="AM1" s="267" t="s">
        <v>9</v>
      </c>
      <c r="AN1" s="268" t="s">
        <v>10</v>
      </c>
      <c r="AO1" s="269" t="s">
        <v>11</v>
      </c>
    </row>
    <row r="2" spans="1:41" x14ac:dyDescent="0.2">
      <c r="E2" s="262" t="s">
        <v>2488</v>
      </c>
      <c r="F2" s="244" t="s">
        <v>2489</v>
      </c>
      <c r="G2" s="244" t="s">
        <v>2490</v>
      </c>
      <c r="H2" s="244" t="s">
        <v>2491</v>
      </c>
      <c r="I2" s="250" t="s">
        <v>2492</v>
      </c>
      <c r="J2" s="250" t="s">
        <v>2493</v>
      </c>
      <c r="K2" s="250" t="s">
        <v>2494</v>
      </c>
      <c r="L2" s="336" t="s">
        <v>2495</v>
      </c>
      <c r="M2" s="336" t="s">
        <v>2496</v>
      </c>
      <c r="N2" s="336" t="s">
        <v>2497</v>
      </c>
      <c r="O2" s="336" t="s">
        <v>2498</v>
      </c>
      <c r="P2" s="336" t="s">
        <v>2499</v>
      </c>
      <c r="Q2" s="336" t="s">
        <v>2500</v>
      </c>
      <c r="R2" s="250" t="s">
        <v>2501</v>
      </c>
      <c r="S2" s="250" t="s">
        <v>2502</v>
      </c>
      <c r="T2" s="250" t="s">
        <v>2503</v>
      </c>
      <c r="U2" s="337" t="s">
        <v>2504</v>
      </c>
      <c r="V2" s="40" t="s">
        <v>2505</v>
      </c>
      <c r="W2" s="40" t="s">
        <v>2506</v>
      </c>
      <c r="X2" s="40" t="s">
        <v>2507</v>
      </c>
      <c r="Y2" s="40" t="s">
        <v>2508</v>
      </c>
      <c r="Z2" s="40" t="s">
        <v>2509</v>
      </c>
      <c r="AA2" s="40" t="s">
        <v>2510</v>
      </c>
      <c r="AB2" s="40" t="s">
        <v>2511</v>
      </c>
      <c r="AC2" s="246" t="s">
        <v>2512</v>
      </c>
      <c r="AD2" s="246" t="s">
        <v>2513</v>
      </c>
      <c r="AE2" s="246" t="s">
        <v>2514</v>
      </c>
      <c r="AF2" s="246" t="s">
        <v>2515</v>
      </c>
      <c r="AG2" s="246" t="s">
        <v>2516</v>
      </c>
      <c r="AH2" s="246" t="s">
        <v>2517</v>
      </c>
      <c r="AI2" s="246" t="s">
        <v>2518</v>
      </c>
    </row>
    <row r="3" spans="1:41" x14ac:dyDescent="0.2">
      <c r="E3" s="262" t="s">
        <v>2519</v>
      </c>
      <c r="F3" s="244">
        <v>34809540.340000004</v>
      </c>
      <c r="G3" s="244">
        <v>878925</v>
      </c>
      <c r="H3" s="244">
        <v>4466264.38</v>
      </c>
      <c r="I3" s="250">
        <v>66786093.539999999</v>
      </c>
      <c r="J3" s="250">
        <v>29696462.789999999</v>
      </c>
      <c r="K3" s="250">
        <v>74000</v>
      </c>
      <c r="L3" s="336">
        <v>141982.68</v>
      </c>
      <c r="M3" s="336">
        <v>1184017.83</v>
      </c>
      <c r="N3" s="336">
        <v>175560</v>
      </c>
      <c r="O3" s="336">
        <v>1902.4</v>
      </c>
      <c r="P3" s="336">
        <v>10636082.460000001</v>
      </c>
      <c r="Q3" s="336">
        <v>7518423.96</v>
      </c>
      <c r="R3" s="250">
        <v>-7500566.6100000003</v>
      </c>
      <c r="S3" s="250">
        <v>-12871011.289999999</v>
      </c>
      <c r="T3" s="250">
        <v>8622014.1899999995</v>
      </c>
      <c r="U3" s="337">
        <v>135501448.22999999</v>
      </c>
      <c r="V3" s="40">
        <v>530.19000000000005</v>
      </c>
      <c r="W3" s="40">
        <v>44868873.409999996</v>
      </c>
      <c r="X3" s="40">
        <v>1258981.49</v>
      </c>
      <c r="Y3" s="40">
        <v>5660.1</v>
      </c>
      <c r="Z3" s="40">
        <v>28051528.260000002</v>
      </c>
      <c r="AA3" s="40">
        <v>50000</v>
      </c>
      <c r="AB3" s="40">
        <v>8383794.1100000003</v>
      </c>
      <c r="AC3" s="246">
        <v>39486645.25</v>
      </c>
      <c r="AD3" s="246">
        <v>55186</v>
      </c>
      <c r="AE3" s="246">
        <v>157456.68</v>
      </c>
      <c r="AF3" s="246">
        <v>26186599.460000001</v>
      </c>
      <c r="AG3" s="246">
        <v>6779922.4900000002</v>
      </c>
      <c r="AH3" s="246">
        <v>11600</v>
      </c>
      <c r="AI3" s="246">
        <v>1680061</v>
      </c>
      <c r="AJ3" s="264">
        <f t="shared" ref="AJ3:AO3" si="0">SUM(AJ4:AJ71)</f>
        <v>40154729.720000014</v>
      </c>
      <c r="AK3" s="271">
        <f t="shared" si="0"/>
        <v>12291781.449999999</v>
      </c>
      <c r="AL3" s="266">
        <f t="shared" si="0"/>
        <v>28128027.850000005</v>
      </c>
      <c r="AM3" s="272">
        <f t="shared" si="0"/>
        <v>85110360.730000004</v>
      </c>
      <c r="AN3" s="273">
        <f t="shared" si="0"/>
        <v>79969549.719999969</v>
      </c>
      <c r="AO3" s="266">
        <f t="shared" si="0"/>
        <v>5140811.01</v>
      </c>
    </row>
    <row r="4" spans="1:41" x14ac:dyDescent="0.2">
      <c r="E4" s="262" t="s">
        <v>2520</v>
      </c>
      <c r="F4" s="244">
        <v>735324.01</v>
      </c>
      <c r="G4" s="244">
        <v>11360</v>
      </c>
      <c r="I4" s="250">
        <v>1856981.03</v>
      </c>
      <c r="J4" s="250">
        <v>31506</v>
      </c>
      <c r="O4" s="336">
        <v>1902.4</v>
      </c>
      <c r="Q4" s="336">
        <v>7349227.8799999999</v>
      </c>
      <c r="R4" s="250">
        <v>-7555825.6100000003</v>
      </c>
      <c r="S4" s="250">
        <v>-3885679.94</v>
      </c>
      <c r="U4" s="337">
        <v>5133149</v>
      </c>
      <c r="W4" s="40">
        <v>2000</v>
      </c>
      <c r="Z4" s="40">
        <v>711300</v>
      </c>
      <c r="AB4" s="40">
        <v>786</v>
      </c>
      <c r="AC4" s="246">
        <v>803025</v>
      </c>
      <c r="AE4" s="246">
        <v>4974.5600000000004</v>
      </c>
      <c r="AF4" s="246">
        <v>412820</v>
      </c>
      <c r="AJ4" s="264">
        <f>SUM(F4:H4)</f>
        <v>746684.01</v>
      </c>
      <c r="AK4" s="271">
        <f>SUM(L4:P4)</f>
        <v>1902.4</v>
      </c>
      <c r="AL4" s="266">
        <f>AJ4-AK4</f>
        <v>744781.61</v>
      </c>
      <c r="AM4" s="272">
        <f>SUM(U4:Y4)</f>
        <v>5135149</v>
      </c>
      <c r="AN4" s="273">
        <f>SUM(Z4:AI4)</f>
        <v>1932905.56</v>
      </c>
      <c r="AO4" s="266">
        <f>AM4-AN4</f>
        <v>3202243.44</v>
      </c>
    </row>
    <row r="5" spans="1:41" x14ac:dyDescent="0.2">
      <c r="E5" s="262" t="s">
        <v>2521</v>
      </c>
      <c r="F5" s="244">
        <v>16066.59</v>
      </c>
      <c r="H5" s="244">
        <v>3640</v>
      </c>
      <c r="I5" s="250">
        <v>2627953.66</v>
      </c>
      <c r="J5" s="250">
        <v>27110.49</v>
      </c>
      <c r="Q5" s="336">
        <v>16960</v>
      </c>
      <c r="T5" s="250">
        <v>1876562.09</v>
      </c>
      <c r="U5" s="337">
        <v>840540.25</v>
      </c>
      <c r="Z5" s="40">
        <v>3290078</v>
      </c>
      <c r="AB5" s="40">
        <v>43760</v>
      </c>
      <c r="AC5" s="246">
        <v>3290078</v>
      </c>
      <c r="AE5" s="246">
        <v>43760</v>
      </c>
      <c r="AG5" s="246">
        <v>59291.6</v>
      </c>
      <c r="AJ5" s="264">
        <f t="shared" ref="AJ5:AJ9" si="1">SUM(F5:H5)</f>
        <v>19706.59</v>
      </c>
      <c r="AK5" s="271">
        <f t="shared" ref="AK5:AK9" si="2">SUM(L5:P5)</f>
        <v>0</v>
      </c>
      <c r="AL5" s="266">
        <f t="shared" ref="AL5:AL68" si="3">AJ5-AK5</f>
        <v>19706.59</v>
      </c>
      <c r="AM5" s="272">
        <f t="shared" ref="AM5:AM9" si="4">SUM(U5:Y5)</f>
        <v>840540.25</v>
      </c>
      <c r="AN5" s="273">
        <f t="shared" ref="AN5:AN9" si="5">SUM(Z5:AI5)</f>
        <v>6726967.5999999996</v>
      </c>
      <c r="AO5" s="266">
        <f t="shared" ref="AO5:AO9" si="6">AM5-AN5</f>
        <v>-5886427.3499999996</v>
      </c>
    </row>
    <row r="6" spans="1:41" x14ac:dyDescent="0.2">
      <c r="E6" s="262" t="s">
        <v>2522</v>
      </c>
      <c r="F6" s="244">
        <v>13656.28</v>
      </c>
      <c r="I6" s="250">
        <v>494257.46</v>
      </c>
      <c r="J6" s="250">
        <v>3</v>
      </c>
      <c r="P6" s="336">
        <v>13200</v>
      </c>
      <c r="T6" s="250">
        <v>-1596232.72</v>
      </c>
      <c r="U6" s="337">
        <v>2129382.7599999998</v>
      </c>
      <c r="Z6" s="40">
        <v>364909.98</v>
      </c>
      <c r="AB6" s="40">
        <v>205853.21</v>
      </c>
      <c r="AC6" s="246">
        <v>518166.48</v>
      </c>
      <c r="AF6" s="246">
        <v>52596.71</v>
      </c>
      <c r="AG6" s="246">
        <v>40433.300000000003</v>
      </c>
      <c r="AJ6" s="264">
        <f>SUM(F6:H6)</f>
        <v>13656.28</v>
      </c>
      <c r="AK6" s="271">
        <f t="shared" si="2"/>
        <v>13200</v>
      </c>
      <c r="AL6" s="266">
        <f t="shared" si="3"/>
        <v>456.28000000000065</v>
      </c>
      <c r="AM6" s="272">
        <f t="shared" si="4"/>
        <v>2129382.7599999998</v>
      </c>
      <c r="AN6" s="273">
        <f t="shared" si="5"/>
        <v>1181959.6799999999</v>
      </c>
      <c r="AO6" s="266">
        <f t="shared" si="6"/>
        <v>947423.07999999984</v>
      </c>
    </row>
    <row r="7" spans="1:41" x14ac:dyDescent="0.2">
      <c r="E7" s="262" t="s">
        <v>2523</v>
      </c>
      <c r="F7" s="244">
        <v>5120</v>
      </c>
      <c r="I7" s="250">
        <v>5188011.12</v>
      </c>
      <c r="J7" s="250">
        <v>11269.81</v>
      </c>
      <c r="P7" s="336">
        <v>5120</v>
      </c>
      <c r="T7" s="250">
        <v>1669309.27</v>
      </c>
      <c r="Z7" s="40">
        <v>931683.65</v>
      </c>
      <c r="AB7" s="40">
        <v>63708</v>
      </c>
      <c r="AC7" s="246">
        <v>963643.65</v>
      </c>
      <c r="AE7" s="246">
        <v>6748</v>
      </c>
      <c r="AF7" s="246">
        <v>27160</v>
      </c>
      <c r="AG7" s="246">
        <v>88857.65</v>
      </c>
      <c r="AJ7" s="264">
        <f t="shared" si="1"/>
        <v>5120</v>
      </c>
      <c r="AK7" s="271">
        <f t="shared" si="2"/>
        <v>5120</v>
      </c>
      <c r="AL7" s="266">
        <f t="shared" si="3"/>
        <v>0</v>
      </c>
      <c r="AM7" s="272">
        <f t="shared" si="4"/>
        <v>0</v>
      </c>
      <c r="AN7" s="273">
        <f t="shared" si="5"/>
        <v>2081800.95</v>
      </c>
      <c r="AO7" s="266">
        <f t="shared" si="6"/>
        <v>-2081800.95</v>
      </c>
    </row>
    <row r="8" spans="1:41" x14ac:dyDescent="0.2">
      <c r="AJ8" s="264">
        <f t="shared" si="1"/>
        <v>0</v>
      </c>
      <c r="AK8" s="271">
        <f t="shared" si="2"/>
        <v>0</v>
      </c>
      <c r="AL8" s="266">
        <f t="shared" si="3"/>
        <v>0</v>
      </c>
      <c r="AM8" s="272">
        <f t="shared" si="4"/>
        <v>0</v>
      </c>
      <c r="AN8" s="273">
        <f t="shared" si="5"/>
        <v>0</v>
      </c>
      <c r="AO8" s="266">
        <f t="shared" si="6"/>
        <v>0</v>
      </c>
    </row>
    <row r="9" spans="1:41" x14ac:dyDescent="0.2">
      <c r="AJ9" s="264">
        <f t="shared" si="1"/>
        <v>0</v>
      </c>
      <c r="AK9" s="271">
        <f t="shared" si="2"/>
        <v>0</v>
      </c>
      <c r="AL9" s="266">
        <f t="shared" si="3"/>
        <v>0</v>
      </c>
      <c r="AM9" s="272">
        <f t="shared" si="4"/>
        <v>0</v>
      </c>
      <c r="AN9" s="273">
        <f t="shared" si="5"/>
        <v>0</v>
      </c>
      <c r="AO9" s="266">
        <f t="shared" si="6"/>
        <v>0</v>
      </c>
    </row>
    <row r="10" spans="1:41" x14ac:dyDescent="0.2">
      <c r="A10" s="262" t="s">
        <v>173</v>
      </c>
      <c r="B10" s="262" t="s">
        <v>174</v>
      </c>
      <c r="C10" s="262">
        <v>9017</v>
      </c>
      <c r="D10" s="262" t="s">
        <v>179</v>
      </c>
      <c r="E10" s="262" t="s">
        <v>179</v>
      </c>
      <c r="F10" s="244">
        <v>1574062.38</v>
      </c>
      <c r="G10" s="244">
        <v>15000</v>
      </c>
      <c r="H10" s="244">
        <v>120062.11</v>
      </c>
      <c r="I10" s="250">
        <v>266069.78999999998</v>
      </c>
      <c r="J10" s="250">
        <v>401783.15</v>
      </c>
      <c r="M10" s="336">
        <v>13290.58</v>
      </c>
      <c r="P10" s="336">
        <v>548778</v>
      </c>
      <c r="Q10" s="336">
        <v>104.11</v>
      </c>
      <c r="T10" s="250">
        <v>-0.01</v>
      </c>
      <c r="U10" s="337">
        <v>2551638.71</v>
      </c>
      <c r="W10" s="40">
        <v>1298026.53</v>
      </c>
      <c r="Z10" s="40">
        <v>512971.56</v>
      </c>
      <c r="AB10" s="40">
        <v>19500</v>
      </c>
      <c r="AC10" s="246">
        <v>785227.56</v>
      </c>
      <c r="AE10" s="246">
        <v>5736</v>
      </c>
      <c r="AF10" s="246">
        <v>714107.79</v>
      </c>
      <c r="AG10" s="246">
        <v>153383.19</v>
      </c>
      <c r="AI10" s="246">
        <v>86170</v>
      </c>
      <c r="AJ10" s="264">
        <f>SUM(F10:H10)</f>
        <v>1709124.49</v>
      </c>
      <c r="AK10" s="271">
        <f>SUM(L10:Q10)</f>
        <v>562172.68999999994</v>
      </c>
      <c r="AL10" s="266">
        <f>AJ10-AK10</f>
        <v>1146951.8</v>
      </c>
      <c r="AM10" s="272">
        <f>SUM(V10:AB10)</f>
        <v>1830498.09</v>
      </c>
      <c r="AN10" s="273">
        <f>SUM(AC10:AI10)</f>
        <v>1744624.54</v>
      </c>
      <c r="AO10" s="266">
        <f>AM10-AN10</f>
        <v>85873.550000000047</v>
      </c>
    </row>
    <row r="11" spans="1:41" x14ac:dyDescent="0.2">
      <c r="A11" s="262" t="s">
        <v>173</v>
      </c>
      <c r="B11" s="262" t="s">
        <v>174</v>
      </c>
      <c r="C11" s="262">
        <v>4386</v>
      </c>
      <c r="D11" s="262" t="s">
        <v>181</v>
      </c>
      <c r="E11" s="262" t="s">
        <v>181</v>
      </c>
      <c r="F11" s="244">
        <v>255347.14</v>
      </c>
      <c r="H11" s="244">
        <v>275731.75</v>
      </c>
      <c r="I11" s="250">
        <v>2141031.71</v>
      </c>
      <c r="J11" s="250">
        <v>846028.18</v>
      </c>
      <c r="L11" s="336">
        <v>0</v>
      </c>
      <c r="M11" s="336">
        <v>16681.310000000001</v>
      </c>
      <c r="P11" s="336">
        <v>225800</v>
      </c>
      <c r="Q11" s="336">
        <v>171.52</v>
      </c>
      <c r="T11" s="250">
        <v>97370.41</v>
      </c>
      <c r="U11" s="337">
        <v>2241809.08</v>
      </c>
      <c r="W11" s="40">
        <v>510340.69</v>
      </c>
      <c r="X11" s="40">
        <v>13300</v>
      </c>
      <c r="Y11" s="40">
        <v>0.04</v>
      </c>
      <c r="Z11" s="40">
        <v>428780</v>
      </c>
      <c r="AB11" s="40">
        <v>527000</v>
      </c>
      <c r="AC11" s="246">
        <v>583494</v>
      </c>
      <c r="AD11" s="246">
        <v>580</v>
      </c>
      <c r="AF11" s="246">
        <v>372477.89</v>
      </c>
      <c r="AG11" s="246">
        <v>197996.58</v>
      </c>
      <c r="AI11" s="246">
        <v>48000</v>
      </c>
      <c r="AJ11" s="264">
        <f t="shared" ref="AJ11:AJ71" si="7">SUM(F11:H11)</f>
        <v>531078.89</v>
      </c>
      <c r="AK11" s="271">
        <f t="shared" ref="AK11:AK71" si="8">SUM(L11:Q11)</f>
        <v>242652.83</v>
      </c>
      <c r="AL11" s="266">
        <f t="shared" si="3"/>
        <v>288426.06000000006</v>
      </c>
      <c r="AM11" s="272">
        <f t="shared" ref="AM11:AM71" si="9">SUM(V11:AB11)</f>
        <v>1479420.73</v>
      </c>
      <c r="AN11" s="273">
        <f t="shared" ref="AN11:AN71" si="10">SUM(AC11:AI11)</f>
        <v>1202548.47</v>
      </c>
      <c r="AO11" s="266">
        <f t="shared" ref="AO11:AO71" si="11">AM11-AN11</f>
        <v>276872.26</v>
      </c>
    </row>
    <row r="12" spans="1:41" x14ac:dyDescent="0.2">
      <c r="A12" s="262" t="s">
        <v>173</v>
      </c>
      <c r="B12" s="262" t="s">
        <v>174</v>
      </c>
      <c r="C12" s="262">
        <v>3088</v>
      </c>
      <c r="D12" s="262" t="s">
        <v>183</v>
      </c>
      <c r="E12" s="262" t="s">
        <v>183</v>
      </c>
      <c r="F12" s="244">
        <v>661400.61</v>
      </c>
      <c r="H12" s="244">
        <v>39967.67</v>
      </c>
      <c r="I12" s="250">
        <v>1028319.09</v>
      </c>
      <c r="J12" s="250">
        <v>792202.99</v>
      </c>
      <c r="L12" s="336">
        <v>0</v>
      </c>
      <c r="M12" s="336">
        <v>19152.89</v>
      </c>
      <c r="P12" s="336">
        <v>105000</v>
      </c>
      <c r="Q12" s="336">
        <v>110.49</v>
      </c>
      <c r="T12" s="250">
        <v>0.04</v>
      </c>
      <c r="U12" s="337">
        <v>-1390481.55</v>
      </c>
      <c r="W12" s="40">
        <v>1077660.6000000001</v>
      </c>
      <c r="X12" s="40">
        <v>29461.49</v>
      </c>
      <c r="Y12" s="40">
        <v>63.17</v>
      </c>
      <c r="Z12" s="40">
        <v>462650</v>
      </c>
      <c r="AB12" s="40">
        <v>500</v>
      </c>
      <c r="AC12" s="246">
        <v>744987</v>
      </c>
      <c r="AE12" s="246">
        <v>29501</v>
      </c>
      <c r="AF12" s="246">
        <v>850999.1</v>
      </c>
      <c r="AG12" s="246">
        <v>141065.60999999999</v>
      </c>
      <c r="AI12" s="246">
        <v>1304</v>
      </c>
      <c r="AJ12" s="264">
        <f t="shared" si="7"/>
        <v>701368.28</v>
      </c>
      <c r="AK12" s="271">
        <f t="shared" si="8"/>
        <v>124263.38</v>
      </c>
      <c r="AL12" s="266">
        <f t="shared" si="3"/>
        <v>577104.9</v>
      </c>
      <c r="AM12" s="272">
        <f t="shared" si="9"/>
        <v>1570335.26</v>
      </c>
      <c r="AN12" s="273">
        <f t="shared" si="10"/>
        <v>1767856.71</v>
      </c>
      <c r="AO12" s="266">
        <f t="shared" si="11"/>
        <v>-197521.44999999995</v>
      </c>
    </row>
    <row r="13" spans="1:41" x14ac:dyDescent="0.2">
      <c r="A13" s="262" t="s">
        <v>173</v>
      </c>
      <c r="B13" s="262" t="s">
        <v>174</v>
      </c>
      <c r="C13" s="262">
        <v>2345</v>
      </c>
      <c r="D13" s="262" t="s">
        <v>185</v>
      </c>
      <c r="E13" s="262" t="s">
        <v>185</v>
      </c>
      <c r="F13" s="244">
        <v>1285315.21</v>
      </c>
      <c r="G13" s="244">
        <v>57800</v>
      </c>
      <c r="H13" s="244">
        <v>86492.11</v>
      </c>
      <c r="I13" s="250">
        <v>383510.2</v>
      </c>
      <c r="J13" s="250">
        <v>529363.92000000004</v>
      </c>
      <c r="L13" s="336">
        <v>0</v>
      </c>
      <c r="M13" s="336">
        <v>55220</v>
      </c>
      <c r="P13" s="336">
        <v>92400</v>
      </c>
      <c r="Q13" s="336">
        <v>1865.94</v>
      </c>
      <c r="T13" s="250">
        <v>694246.63</v>
      </c>
      <c r="U13" s="337">
        <v>1997230.39</v>
      </c>
      <c r="W13" s="40">
        <v>501398.51</v>
      </c>
      <c r="X13" s="40">
        <v>41800</v>
      </c>
      <c r="Z13" s="40">
        <v>414897.88</v>
      </c>
      <c r="AC13" s="246">
        <v>612710.88</v>
      </c>
      <c r="AE13" s="246">
        <v>1215</v>
      </c>
      <c r="AF13" s="246">
        <v>415738.86</v>
      </c>
      <c r="AG13" s="246">
        <v>155185.35</v>
      </c>
      <c r="AJ13" s="264">
        <f t="shared" si="7"/>
        <v>1429607.32</v>
      </c>
      <c r="AK13" s="271">
        <f t="shared" si="8"/>
        <v>149485.94</v>
      </c>
      <c r="AL13" s="266">
        <f t="shared" si="3"/>
        <v>1280121.3800000001</v>
      </c>
      <c r="AM13" s="272">
        <f t="shared" si="9"/>
        <v>958096.39</v>
      </c>
      <c r="AN13" s="273">
        <f t="shared" si="10"/>
        <v>1184850.0900000001</v>
      </c>
      <c r="AO13" s="266">
        <f t="shared" si="11"/>
        <v>-226753.70000000007</v>
      </c>
    </row>
    <row r="14" spans="1:41" s="274" customFormat="1" x14ac:dyDescent="0.2">
      <c r="A14" s="262" t="s">
        <v>173</v>
      </c>
      <c r="B14" s="262" t="s">
        <v>174</v>
      </c>
      <c r="C14" s="262">
        <v>6935</v>
      </c>
      <c r="D14" s="262" t="s">
        <v>187</v>
      </c>
      <c r="E14" s="262" t="s">
        <v>187</v>
      </c>
      <c r="F14" s="244">
        <v>859888.09</v>
      </c>
      <c r="G14" s="244"/>
      <c r="H14" s="244">
        <v>99358.77</v>
      </c>
      <c r="I14" s="250">
        <v>512454.38</v>
      </c>
      <c r="J14" s="250">
        <v>364124.35</v>
      </c>
      <c r="K14" s="250"/>
      <c r="L14" s="336">
        <v>0</v>
      </c>
      <c r="M14" s="336">
        <v>18300</v>
      </c>
      <c r="N14" s="336"/>
      <c r="O14" s="336"/>
      <c r="P14" s="336">
        <v>190200.42</v>
      </c>
      <c r="Q14" s="336">
        <v>96.25</v>
      </c>
      <c r="R14" s="250"/>
      <c r="S14" s="250"/>
      <c r="T14" s="250">
        <v>751941.57</v>
      </c>
      <c r="U14" s="337">
        <v>2502473.91</v>
      </c>
      <c r="V14" s="40"/>
      <c r="W14" s="40">
        <v>732868.78</v>
      </c>
      <c r="X14" s="40">
        <v>119910</v>
      </c>
      <c r="Y14" s="40"/>
      <c r="Z14" s="40">
        <v>706244.55</v>
      </c>
      <c r="AA14" s="40"/>
      <c r="AB14" s="40"/>
      <c r="AC14" s="246">
        <v>1002189.55</v>
      </c>
      <c r="AD14" s="246"/>
      <c r="AE14" s="246">
        <v>1215</v>
      </c>
      <c r="AF14" s="246">
        <v>741507.41</v>
      </c>
      <c r="AG14" s="246">
        <v>137995.28</v>
      </c>
      <c r="AH14" s="246"/>
      <c r="AI14" s="246"/>
      <c r="AJ14" s="264">
        <f t="shared" si="7"/>
        <v>959246.86</v>
      </c>
      <c r="AK14" s="271">
        <f t="shared" si="8"/>
        <v>208596.67</v>
      </c>
      <c r="AL14" s="266">
        <f t="shared" si="3"/>
        <v>750650.19</v>
      </c>
      <c r="AM14" s="272">
        <f t="shared" si="9"/>
        <v>1559023.33</v>
      </c>
      <c r="AN14" s="273">
        <f t="shared" si="10"/>
        <v>1882907.24</v>
      </c>
      <c r="AO14" s="266">
        <f t="shared" si="11"/>
        <v>-323883.90999999992</v>
      </c>
    </row>
    <row r="15" spans="1:41" x14ac:dyDescent="0.2">
      <c r="A15" s="262" t="s">
        <v>173</v>
      </c>
      <c r="B15" s="262" t="s">
        <v>174</v>
      </c>
      <c r="C15" s="262">
        <v>5524</v>
      </c>
      <c r="D15" s="262" t="s">
        <v>189</v>
      </c>
      <c r="E15" s="262" t="s">
        <v>189</v>
      </c>
      <c r="F15" s="244">
        <v>945057.62</v>
      </c>
      <c r="H15" s="244">
        <v>283927.11</v>
      </c>
      <c r="I15" s="250">
        <v>319595.48</v>
      </c>
      <c r="J15" s="250">
        <v>297912.90999999997</v>
      </c>
      <c r="L15" s="336">
        <v>17520</v>
      </c>
      <c r="M15" s="336">
        <v>26151.1</v>
      </c>
      <c r="P15" s="336">
        <v>32400</v>
      </c>
      <c r="T15" s="250">
        <v>183369.69</v>
      </c>
      <c r="U15" s="337">
        <v>2525004.41</v>
      </c>
      <c r="W15" s="40">
        <v>386462.27</v>
      </c>
      <c r="X15" s="40">
        <v>88260</v>
      </c>
      <c r="Z15" s="40">
        <v>707776.76</v>
      </c>
      <c r="AB15" s="40">
        <v>6000</v>
      </c>
      <c r="AC15" s="246">
        <v>829578.76</v>
      </c>
      <c r="AE15" s="246">
        <v>3000</v>
      </c>
      <c r="AF15" s="246">
        <v>299364.27</v>
      </c>
      <c r="AG15" s="246">
        <v>152989.82999999999</v>
      </c>
      <c r="AJ15" s="264">
        <f t="shared" si="7"/>
        <v>1228984.73</v>
      </c>
      <c r="AK15" s="271">
        <f t="shared" si="8"/>
        <v>76071.100000000006</v>
      </c>
      <c r="AL15" s="266">
        <f t="shared" si="3"/>
        <v>1152913.6299999999</v>
      </c>
      <c r="AM15" s="272">
        <f t="shared" si="9"/>
        <v>1188499.03</v>
      </c>
      <c r="AN15" s="273">
        <f t="shared" si="10"/>
        <v>1284932.8600000001</v>
      </c>
      <c r="AO15" s="266">
        <f t="shared" si="11"/>
        <v>-96433.830000000075</v>
      </c>
    </row>
    <row r="16" spans="1:41" x14ac:dyDescent="0.2">
      <c r="A16" s="262" t="s">
        <v>173</v>
      </c>
      <c r="B16" s="262" t="s">
        <v>174</v>
      </c>
      <c r="C16" s="262">
        <v>5657</v>
      </c>
      <c r="D16" s="262" t="s">
        <v>191</v>
      </c>
      <c r="E16" s="262" t="s">
        <v>191</v>
      </c>
      <c r="F16" s="244">
        <v>601587.01</v>
      </c>
      <c r="G16" s="244">
        <v>63700</v>
      </c>
      <c r="H16" s="244">
        <v>99365.31</v>
      </c>
      <c r="I16" s="250">
        <v>250656.17</v>
      </c>
      <c r="J16" s="250">
        <v>699816.71</v>
      </c>
      <c r="M16" s="336">
        <v>13000</v>
      </c>
      <c r="P16" s="336">
        <v>220000</v>
      </c>
      <c r="Q16" s="336">
        <v>99</v>
      </c>
      <c r="S16" s="250">
        <v>-3085696.91</v>
      </c>
      <c r="U16" s="337">
        <v>4613167.97</v>
      </c>
      <c r="W16" s="40">
        <v>794257.89</v>
      </c>
      <c r="Z16" s="40">
        <v>314035</v>
      </c>
      <c r="AB16" s="40">
        <v>7500</v>
      </c>
      <c r="AC16" s="246">
        <v>464427</v>
      </c>
      <c r="AD16" s="246">
        <v>4942</v>
      </c>
      <c r="AF16" s="246">
        <v>476859.05</v>
      </c>
      <c r="AG16" s="246">
        <v>86648.7</v>
      </c>
      <c r="AJ16" s="264">
        <f t="shared" si="7"/>
        <v>764652.32000000007</v>
      </c>
      <c r="AK16" s="271">
        <f t="shared" si="8"/>
        <v>233099</v>
      </c>
      <c r="AL16" s="266">
        <f t="shared" si="3"/>
        <v>531553.32000000007</v>
      </c>
      <c r="AM16" s="272">
        <f t="shared" si="9"/>
        <v>1115792.8900000001</v>
      </c>
      <c r="AN16" s="273">
        <f t="shared" si="10"/>
        <v>1032876.75</v>
      </c>
      <c r="AO16" s="266">
        <f t="shared" si="11"/>
        <v>82916.14000000013</v>
      </c>
    </row>
    <row r="17" spans="1:41" x14ac:dyDescent="0.2">
      <c r="A17" s="262" t="s">
        <v>173</v>
      </c>
      <c r="B17" s="262" t="s">
        <v>174</v>
      </c>
      <c r="C17" s="262">
        <v>4057</v>
      </c>
      <c r="D17" s="262" t="s">
        <v>193</v>
      </c>
      <c r="E17" s="262" t="s">
        <v>193</v>
      </c>
      <c r="F17" s="244">
        <v>335635.34</v>
      </c>
      <c r="H17" s="244">
        <v>169971.16</v>
      </c>
      <c r="I17" s="250">
        <v>1704490.47</v>
      </c>
      <c r="J17" s="250">
        <v>741072.71</v>
      </c>
      <c r="L17" s="336">
        <v>8700</v>
      </c>
      <c r="M17" s="336">
        <v>16996.64</v>
      </c>
      <c r="P17" s="336">
        <v>289428.36</v>
      </c>
      <c r="T17" s="250">
        <v>-423904.59</v>
      </c>
      <c r="U17" s="337">
        <v>2841083.43</v>
      </c>
      <c r="W17" s="40">
        <v>1000034.13</v>
      </c>
      <c r="Y17" s="40">
        <v>207.26</v>
      </c>
      <c r="Z17" s="40">
        <v>565270</v>
      </c>
      <c r="AC17" s="246">
        <v>789126</v>
      </c>
      <c r="AE17" s="246">
        <v>2728</v>
      </c>
      <c r="AF17" s="246">
        <v>468216.3</v>
      </c>
      <c r="AG17" s="246">
        <v>61744.25</v>
      </c>
      <c r="AJ17" s="264">
        <f t="shared" si="7"/>
        <v>505606.5</v>
      </c>
      <c r="AK17" s="271">
        <f t="shared" si="8"/>
        <v>315125</v>
      </c>
      <c r="AL17" s="266">
        <f t="shared" si="3"/>
        <v>190481.5</v>
      </c>
      <c r="AM17" s="272">
        <f t="shared" si="9"/>
        <v>1565511.3900000001</v>
      </c>
      <c r="AN17" s="273">
        <f t="shared" si="10"/>
        <v>1321814.55</v>
      </c>
      <c r="AO17" s="266">
        <f t="shared" si="11"/>
        <v>243696.84000000008</v>
      </c>
    </row>
    <row r="18" spans="1:41" x14ac:dyDescent="0.2">
      <c r="A18" s="262" t="s">
        <v>173</v>
      </c>
      <c r="B18" s="262" t="s">
        <v>174</v>
      </c>
      <c r="C18" s="262">
        <v>2737</v>
      </c>
      <c r="D18" s="262" t="s">
        <v>195</v>
      </c>
      <c r="E18" s="262" t="s">
        <v>195</v>
      </c>
      <c r="F18" s="244">
        <v>540513.31999999995</v>
      </c>
      <c r="H18" s="244">
        <v>43145.65</v>
      </c>
      <c r="I18" s="250">
        <v>2567683.38</v>
      </c>
      <c r="J18" s="250">
        <v>200129.02</v>
      </c>
      <c r="L18" s="336">
        <v>1500</v>
      </c>
      <c r="M18" s="336">
        <v>9500</v>
      </c>
      <c r="P18" s="336">
        <v>52511</v>
      </c>
      <c r="Q18" s="336">
        <v>0</v>
      </c>
      <c r="T18" s="250">
        <v>182912.82</v>
      </c>
      <c r="U18" s="337">
        <v>675062.61</v>
      </c>
      <c r="W18" s="40">
        <v>318332.78000000003</v>
      </c>
      <c r="X18" s="40">
        <v>12400</v>
      </c>
      <c r="Z18" s="40">
        <v>341417.44</v>
      </c>
      <c r="AC18" s="246">
        <v>429035.44</v>
      </c>
      <c r="AF18" s="246">
        <v>240962.07</v>
      </c>
      <c r="AG18" s="246">
        <v>117829.86</v>
      </c>
      <c r="AJ18" s="264">
        <f t="shared" si="7"/>
        <v>583658.97</v>
      </c>
      <c r="AK18" s="271">
        <f t="shared" si="8"/>
        <v>63511</v>
      </c>
      <c r="AL18" s="266">
        <f t="shared" si="3"/>
        <v>520147.97</v>
      </c>
      <c r="AM18" s="272">
        <f t="shared" si="9"/>
        <v>672150.22</v>
      </c>
      <c r="AN18" s="273">
        <f t="shared" si="10"/>
        <v>787827.37</v>
      </c>
      <c r="AO18" s="266">
        <f t="shared" si="11"/>
        <v>-115677.15000000002</v>
      </c>
    </row>
    <row r="19" spans="1:41" x14ac:dyDescent="0.2">
      <c r="A19" s="262" t="s">
        <v>173</v>
      </c>
      <c r="B19" s="262" t="s">
        <v>174</v>
      </c>
      <c r="C19" s="262">
        <v>4167</v>
      </c>
      <c r="D19" s="262" t="s">
        <v>197</v>
      </c>
      <c r="E19" s="262" t="s">
        <v>197</v>
      </c>
      <c r="F19" s="244">
        <v>399139.13</v>
      </c>
      <c r="H19" s="244">
        <v>83197.77</v>
      </c>
      <c r="I19" s="250">
        <v>165352.23000000001</v>
      </c>
      <c r="J19" s="250">
        <v>489895.7</v>
      </c>
      <c r="L19" s="336">
        <v>0</v>
      </c>
      <c r="M19" s="336">
        <v>13000</v>
      </c>
      <c r="P19" s="336">
        <v>0</v>
      </c>
      <c r="Q19" s="336">
        <v>4623.1000000000004</v>
      </c>
      <c r="T19" s="250">
        <v>793540</v>
      </c>
      <c r="U19" s="337">
        <v>1767990.24</v>
      </c>
      <c r="W19" s="40">
        <v>818076.13</v>
      </c>
      <c r="Z19" s="40">
        <v>439350</v>
      </c>
      <c r="AC19" s="246">
        <v>572968</v>
      </c>
      <c r="AE19" s="246">
        <v>6978</v>
      </c>
      <c r="AF19" s="246">
        <v>742800.24</v>
      </c>
      <c r="AG19" s="246">
        <v>86796.2</v>
      </c>
      <c r="AJ19" s="264">
        <f t="shared" si="7"/>
        <v>482336.9</v>
      </c>
      <c r="AK19" s="271">
        <f t="shared" si="8"/>
        <v>17623.099999999999</v>
      </c>
      <c r="AL19" s="266">
        <f t="shared" si="3"/>
        <v>464713.80000000005</v>
      </c>
      <c r="AM19" s="272">
        <f t="shared" si="9"/>
        <v>1257426.1299999999</v>
      </c>
      <c r="AN19" s="273">
        <f t="shared" si="10"/>
        <v>1409542.44</v>
      </c>
      <c r="AO19" s="266">
        <f t="shared" si="11"/>
        <v>-152116.31000000006</v>
      </c>
    </row>
    <row r="20" spans="1:41" x14ac:dyDescent="0.2">
      <c r="A20" s="262" t="s">
        <v>173</v>
      </c>
      <c r="B20" s="262" t="s">
        <v>174</v>
      </c>
      <c r="C20" s="262">
        <v>7036</v>
      </c>
      <c r="D20" s="262" t="s">
        <v>199</v>
      </c>
      <c r="E20" s="262" t="s">
        <v>199</v>
      </c>
      <c r="F20" s="244">
        <v>1204854.93</v>
      </c>
      <c r="H20" s="244">
        <v>38298.620000000003</v>
      </c>
      <c r="I20" s="250">
        <v>3137357.47</v>
      </c>
      <c r="J20" s="250">
        <v>626542.74</v>
      </c>
      <c r="L20" s="336">
        <v>14758</v>
      </c>
      <c r="M20" s="336">
        <v>7762.6</v>
      </c>
      <c r="P20" s="336">
        <v>371280</v>
      </c>
      <c r="Q20" s="336">
        <v>0</v>
      </c>
      <c r="U20" s="337">
        <v>938360.62</v>
      </c>
      <c r="W20" s="40">
        <v>1114112.72</v>
      </c>
      <c r="Y20" s="40">
        <v>2094.3200000000002</v>
      </c>
      <c r="Z20" s="40">
        <v>875549.36</v>
      </c>
      <c r="AC20" s="246">
        <v>1032241.36</v>
      </c>
      <c r="AE20" s="246">
        <v>720</v>
      </c>
      <c r="AF20" s="246">
        <v>680262.79</v>
      </c>
      <c r="AG20" s="246">
        <v>118429.25</v>
      </c>
      <c r="AJ20" s="264">
        <f t="shared" si="7"/>
        <v>1243153.55</v>
      </c>
      <c r="AK20" s="271">
        <f t="shared" si="8"/>
        <v>393800.6</v>
      </c>
      <c r="AL20" s="266">
        <f t="shared" si="3"/>
        <v>849352.95000000007</v>
      </c>
      <c r="AM20" s="272">
        <f t="shared" si="9"/>
        <v>1991756.4</v>
      </c>
      <c r="AN20" s="273">
        <f t="shared" si="10"/>
        <v>1831653.4</v>
      </c>
      <c r="AO20" s="266">
        <f t="shared" si="11"/>
        <v>160103</v>
      </c>
    </row>
    <row r="21" spans="1:41" x14ac:dyDescent="0.2">
      <c r="A21" s="262" t="s">
        <v>173</v>
      </c>
      <c r="B21" s="262" t="s">
        <v>174</v>
      </c>
      <c r="C21" s="262">
        <v>4248</v>
      </c>
      <c r="D21" s="262" t="s">
        <v>201</v>
      </c>
      <c r="E21" s="262" t="s">
        <v>201</v>
      </c>
      <c r="F21" s="244">
        <v>281931.65000000002</v>
      </c>
      <c r="H21" s="244">
        <v>47750.94</v>
      </c>
      <c r="I21" s="250">
        <v>304841.63</v>
      </c>
      <c r="J21" s="250">
        <v>704228.62</v>
      </c>
      <c r="M21" s="336">
        <v>0</v>
      </c>
      <c r="P21" s="336">
        <v>0</v>
      </c>
      <c r="Q21" s="336">
        <v>88.79</v>
      </c>
      <c r="T21" s="250">
        <v>442630.84</v>
      </c>
      <c r="U21" s="337">
        <v>909939.73</v>
      </c>
      <c r="W21" s="40">
        <v>519253.58</v>
      </c>
      <c r="Y21" s="40">
        <v>0.43</v>
      </c>
      <c r="Z21" s="40">
        <v>666070</v>
      </c>
      <c r="AC21" s="246">
        <v>877870</v>
      </c>
      <c r="AD21" s="246">
        <v>8640</v>
      </c>
      <c r="AE21" s="246">
        <v>3800</v>
      </c>
      <c r="AF21" s="246">
        <v>347576.58</v>
      </c>
      <c r="AG21" s="246">
        <v>80009.600000000006</v>
      </c>
      <c r="AJ21" s="264">
        <f t="shared" si="7"/>
        <v>329682.59000000003</v>
      </c>
      <c r="AK21" s="271">
        <f t="shared" si="8"/>
        <v>88.79</v>
      </c>
      <c r="AL21" s="266">
        <f t="shared" si="3"/>
        <v>329593.80000000005</v>
      </c>
      <c r="AM21" s="272">
        <f t="shared" si="9"/>
        <v>1185324.01</v>
      </c>
      <c r="AN21" s="273">
        <f t="shared" si="10"/>
        <v>1317896.1800000002</v>
      </c>
      <c r="AO21" s="266">
        <f t="shared" si="11"/>
        <v>-132572.17000000016</v>
      </c>
    </row>
    <row r="22" spans="1:41" x14ac:dyDescent="0.2">
      <c r="A22" s="262" t="s">
        <v>173</v>
      </c>
      <c r="B22" s="262" t="s">
        <v>174</v>
      </c>
      <c r="C22" s="262">
        <v>4016</v>
      </c>
      <c r="D22" s="262" t="s">
        <v>203</v>
      </c>
      <c r="E22" s="262" t="s">
        <v>203</v>
      </c>
      <c r="F22" s="244">
        <v>924405.65</v>
      </c>
      <c r="G22" s="244">
        <v>218928</v>
      </c>
      <c r="H22" s="244">
        <v>672447.29</v>
      </c>
      <c r="I22" s="250">
        <v>557985.84</v>
      </c>
      <c r="J22" s="250">
        <v>335874.11</v>
      </c>
      <c r="M22" s="336">
        <v>-42518.99</v>
      </c>
      <c r="P22" s="336">
        <v>752105</v>
      </c>
      <c r="Q22" s="336">
        <v>-48.6</v>
      </c>
      <c r="U22" s="337">
        <v>1741975.93</v>
      </c>
      <c r="W22" s="40">
        <v>628564.46</v>
      </c>
      <c r="Z22" s="40">
        <v>173450</v>
      </c>
      <c r="AC22" s="246">
        <v>322721</v>
      </c>
      <c r="AF22" s="246">
        <v>347772.53</v>
      </c>
      <c r="AG22" s="246">
        <v>72627.05</v>
      </c>
      <c r="AJ22" s="264">
        <f t="shared" si="7"/>
        <v>1815780.94</v>
      </c>
      <c r="AK22" s="271">
        <f t="shared" si="8"/>
        <v>709537.41</v>
      </c>
      <c r="AL22" s="266">
        <f t="shared" si="3"/>
        <v>1106243.5299999998</v>
      </c>
      <c r="AM22" s="272">
        <f t="shared" si="9"/>
        <v>802014.46</v>
      </c>
      <c r="AN22" s="273">
        <f t="shared" si="10"/>
        <v>743120.58000000007</v>
      </c>
      <c r="AO22" s="266">
        <f t="shared" si="11"/>
        <v>58893.879999999888</v>
      </c>
    </row>
    <row r="23" spans="1:41" x14ac:dyDescent="0.2">
      <c r="A23" s="262" t="s">
        <v>173</v>
      </c>
      <c r="B23" s="262" t="s">
        <v>174</v>
      </c>
      <c r="C23" s="262">
        <v>1202</v>
      </c>
      <c r="D23" s="262" t="s">
        <v>205</v>
      </c>
      <c r="E23" s="262" t="s">
        <v>205</v>
      </c>
      <c r="F23" s="244">
        <v>565838.43999999994</v>
      </c>
      <c r="G23" s="244">
        <v>23540</v>
      </c>
      <c r="H23" s="244">
        <v>104476.33</v>
      </c>
      <c r="I23" s="250">
        <v>1872896.82</v>
      </c>
      <c r="J23" s="250">
        <v>586365.96</v>
      </c>
      <c r="M23" s="336">
        <v>15230</v>
      </c>
      <c r="P23" s="336">
        <v>207025</v>
      </c>
      <c r="Q23" s="336">
        <v>0.42</v>
      </c>
      <c r="T23" s="250">
        <v>13000</v>
      </c>
      <c r="U23" s="337">
        <v>2083742</v>
      </c>
      <c r="W23" s="40">
        <v>609327.31999999995</v>
      </c>
      <c r="Y23" s="40">
        <v>900.92</v>
      </c>
      <c r="Z23" s="40">
        <v>288694</v>
      </c>
      <c r="AC23" s="246">
        <v>485784</v>
      </c>
      <c r="AF23" s="246">
        <v>307692.36</v>
      </c>
      <c r="AG23" s="246">
        <v>101759.58</v>
      </c>
      <c r="AJ23" s="264">
        <f t="shared" si="7"/>
        <v>693854.7699999999</v>
      </c>
      <c r="AK23" s="271">
        <f t="shared" si="8"/>
        <v>222255.42</v>
      </c>
      <c r="AL23" s="266">
        <f t="shared" si="3"/>
        <v>471599.34999999986</v>
      </c>
      <c r="AM23" s="272">
        <f t="shared" si="9"/>
        <v>898922.24</v>
      </c>
      <c r="AN23" s="273">
        <f t="shared" si="10"/>
        <v>895235.94</v>
      </c>
      <c r="AO23" s="266">
        <f t="shared" si="11"/>
        <v>3686.3000000000466</v>
      </c>
    </row>
    <row r="24" spans="1:41" x14ac:dyDescent="0.2">
      <c r="A24" s="262" t="s">
        <v>177</v>
      </c>
      <c r="B24" s="262" t="s">
        <v>207</v>
      </c>
      <c r="C24" s="262">
        <v>6244</v>
      </c>
      <c r="D24" s="262" t="s">
        <v>210</v>
      </c>
      <c r="E24" s="262" t="s">
        <v>210</v>
      </c>
      <c r="F24" s="244">
        <v>137923.89000000001</v>
      </c>
      <c r="G24" s="244">
        <v>51700</v>
      </c>
      <c r="H24" s="244">
        <v>13439.55</v>
      </c>
      <c r="I24" s="250">
        <v>109874.38</v>
      </c>
      <c r="J24" s="250">
        <v>113739.02</v>
      </c>
      <c r="S24" s="250">
        <v>-1004325.38</v>
      </c>
      <c r="T24" s="250">
        <v>654578</v>
      </c>
      <c r="W24" s="40">
        <v>730682.08</v>
      </c>
      <c r="Y24" s="40">
        <v>1310.92</v>
      </c>
      <c r="Z24" s="40">
        <v>626620</v>
      </c>
      <c r="AB24" s="40">
        <v>4500</v>
      </c>
      <c r="AC24" s="246">
        <v>947110</v>
      </c>
      <c r="AF24" s="246">
        <v>490110.54</v>
      </c>
      <c r="AG24" s="246">
        <v>47088.75</v>
      </c>
      <c r="AJ24" s="264">
        <f t="shared" si="7"/>
        <v>203063.44</v>
      </c>
      <c r="AK24" s="271">
        <f t="shared" si="8"/>
        <v>0</v>
      </c>
      <c r="AL24" s="266">
        <f t="shared" si="3"/>
        <v>203063.44</v>
      </c>
      <c r="AM24" s="272">
        <f t="shared" si="9"/>
        <v>1363113</v>
      </c>
      <c r="AN24" s="273">
        <f t="shared" si="10"/>
        <v>1484309.29</v>
      </c>
      <c r="AO24" s="266">
        <f t="shared" si="11"/>
        <v>-121196.29000000004</v>
      </c>
    </row>
    <row r="25" spans="1:41" x14ac:dyDescent="0.2">
      <c r="A25" s="262" t="s">
        <v>177</v>
      </c>
      <c r="B25" s="262" t="s">
        <v>207</v>
      </c>
      <c r="C25" s="262">
        <v>4760</v>
      </c>
      <c r="D25" s="262" t="s">
        <v>211</v>
      </c>
      <c r="E25" s="262" t="s">
        <v>211</v>
      </c>
      <c r="F25" s="244">
        <v>98992.35</v>
      </c>
      <c r="H25" s="244">
        <v>4178.18</v>
      </c>
      <c r="I25" s="250">
        <v>1048142.2</v>
      </c>
      <c r="J25" s="250">
        <v>1487711.24</v>
      </c>
      <c r="S25" s="250">
        <v>-160236.91</v>
      </c>
      <c r="U25" s="337">
        <v>1812784.26</v>
      </c>
      <c r="W25" s="40">
        <v>515316.79</v>
      </c>
      <c r="Y25" s="40">
        <v>26.31</v>
      </c>
      <c r="Z25" s="40">
        <v>756649.99</v>
      </c>
      <c r="AB25" s="40">
        <v>7500</v>
      </c>
      <c r="AC25" s="246">
        <v>904860</v>
      </c>
      <c r="AE25" s="246">
        <v>2544</v>
      </c>
      <c r="AF25" s="246">
        <v>468272.63</v>
      </c>
      <c r="AG25" s="246">
        <v>109627.1</v>
      </c>
      <c r="AJ25" s="264">
        <f t="shared" si="7"/>
        <v>103170.53</v>
      </c>
      <c r="AK25" s="271">
        <f t="shared" si="8"/>
        <v>0</v>
      </c>
      <c r="AL25" s="266">
        <f t="shared" si="3"/>
        <v>103170.53</v>
      </c>
      <c r="AM25" s="272">
        <f t="shared" si="9"/>
        <v>1279493.0899999999</v>
      </c>
      <c r="AN25" s="273">
        <f t="shared" si="10"/>
        <v>1485303.73</v>
      </c>
      <c r="AO25" s="266">
        <f t="shared" si="11"/>
        <v>-205810.64000000013</v>
      </c>
    </row>
    <row r="26" spans="1:41" x14ac:dyDescent="0.2">
      <c r="A26" s="262" t="s">
        <v>177</v>
      </c>
      <c r="B26" s="262" t="s">
        <v>207</v>
      </c>
      <c r="C26" s="262">
        <v>3665</v>
      </c>
      <c r="D26" s="262" t="s">
        <v>212</v>
      </c>
      <c r="E26" s="262" t="s">
        <v>212</v>
      </c>
      <c r="F26" s="244">
        <v>58765.120000000003</v>
      </c>
      <c r="H26" s="244">
        <v>15523.97</v>
      </c>
      <c r="I26" s="250">
        <v>158304.04</v>
      </c>
      <c r="J26" s="250">
        <v>529699.89</v>
      </c>
      <c r="M26" s="336">
        <v>3900</v>
      </c>
      <c r="P26" s="336">
        <v>232636</v>
      </c>
      <c r="Q26" s="336">
        <v>28543.58</v>
      </c>
      <c r="R26" s="250">
        <v>30000</v>
      </c>
      <c r="T26" s="250">
        <v>1267</v>
      </c>
      <c r="U26" s="337">
        <v>1839928.23</v>
      </c>
      <c r="V26" s="40">
        <v>530.19000000000005</v>
      </c>
      <c r="W26" s="40">
        <v>4172682.9</v>
      </c>
      <c r="Y26" s="40">
        <v>29.73</v>
      </c>
      <c r="Z26" s="40">
        <v>264582.5</v>
      </c>
      <c r="AC26" s="246">
        <v>411982.5</v>
      </c>
      <c r="AE26" s="246">
        <v>3784</v>
      </c>
      <c r="AF26" s="246">
        <v>360846.38</v>
      </c>
      <c r="AG26" s="246">
        <v>43597.440000000002</v>
      </c>
      <c r="AJ26" s="264">
        <f t="shared" si="7"/>
        <v>74289.09</v>
      </c>
      <c r="AK26" s="271">
        <f t="shared" si="8"/>
        <v>265079.58</v>
      </c>
      <c r="AL26" s="266">
        <f>AJ26-AK260</f>
        <v>74289.09</v>
      </c>
      <c r="AM26" s="272">
        <f t="shared" si="9"/>
        <v>4437825.32</v>
      </c>
      <c r="AN26" s="273">
        <f t="shared" si="10"/>
        <v>820210.32000000007</v>
      </c>
      <c r="AO26" s="266">
        <f t="shared" si="11"/>
        <v>3617615</v>
      </c>
    </row>
    <row r="27" spans="1:41" x14ac:dyDescent="0.2">
      <c r="A27" s="262" t="s">
        <v>177</v>
      </c>
      <c r="B27" s="262" t="s">
        <v>207</v>
      </c>
      <c r="C27" s="262">
        <v>4355</v>
      </c>
      <c r="D27" s="262" t="s">
        <v>213</v>
      </c>
      <c r="E27" s="262" t="s">
        <v>213</v>
      </c>
      <c r="F27" s="244">
        <v>272800.39</v>
      </c>
      <c r="H27" s="244">
        <v>4937.01</v>
      </c>
      <c r="I27" s="250">
        <v>2164088.75</v>
      </c>
      <c r="J27" s="250">
        <v>722244.85</v>
      </c>
      <c r="P27" s="336">
        <v>64216</v>
      </c>
      <c r="U27" s="337">
        <v>3263098.4</v>
      </c>
      <c r="W27" s="40">
        <v>500116.17</v>
      </c>
      <c r="Z27" s="40">
        <v>600050</v>
      </c>
      <c r="AC27" s="246">
        <v>876099</v>
      </c>
      <c r="AF27" s="246">
        <v>233573.44</v>
      </c>
      <c r="AG27" s="246">
        <v>89918</v>
      </c>
      <c r="AJ27" s="264">
        <f t="shared" si="7"/>
        <v>277737.40000000002</v>
      </c>
      <c r="AK27" s="271">
        <f t="shared" si="8"/>
        <v>64216</v>
      </c>
      <c r="AL27" s="266">
        <f t="shared" si="3"/>
        <v>213521.40000000002</v>
      </c>
      <c r="AM27" s="272">
        <f t="shared" si="9"/>
        <v>1100166.17</v>
      </c>
      <c r="AN27" s="273">
        <f t="shared" si="10"/>
        <v>1199590.44</v>
      </c>
      <c r="AO27" s="266">
        <f t="shared" si="11"/>
        <v>-99424.270000000019</v>
      </c>
    </row>
    <row r="28" spans="1:41" x14ac:dyDescent="0.2">
      <c r="A28" s="262" t="s">
        <v>177</v>
      </c>
      <c r="B28" s="262" t="s">
        <v>207</v>
      </c>
      <c r="C28" s="262">
        <v>2703</v>
      </c>
      <c r="D28" s="262" t="s">
        <v>214</v>
      </c>
      <c r="E28" s="262" t="s">
        <v>214</v>
      </c>
      <c r="F28" s="244">
        <v>196239.38</v>
      </c>
      <c r="H28" s="244">
        <v>39709.89</v>
      </c>
      <c r="I28" s="250">
        <v>2228222.14</v>
      </c>
      <c r="J28" s="250">
        <v>323727.68</v>
      </c>
      <c r="R28" s="250">
        <v>24608</v>
      </c>
      <c r="U28" s="337">
        <v>3122820.6</v>
      </c>
      <c r="W28" s="40">
        <v>596555.68000000005</v>
      </c>
      <c r="Z28" s="40">
        <v>323516</v>
      </c>
      <c r="AC28" s="246">
        <v>488406</v>
      </c>
      <c r="AD28" s="246">
        <v>1300</v>
      </c>
      <c r="AF28" s="246">
        <v>236740.39</v>
      </c>
      <c r="AG28" s="246">
        <v>131152.29999999999</v>
      </c>
      <c r="AJ28" s="264">
        <f t="shared" si="7"/>
        <v>235949.27000000002</v>
      </c>
      <c r="AK28" s="271">
        <f t="shared" si="8"/>
        <v>0</v>
      </c>
      <c r="AL28" s="266">
        <f t="shared" si="3"/>
        <v>235949.27000000002</v>
      </c>
      <c r="AM28" s="272">
        <f t="shared" si="9"/>
        <v>920071.68000000005</v>
      </c>
      <c r="AN28" s="273">
        <f t="shared" si="10"/>
        <v>857598.69</v>
      </c>
      <c r="AO28" s="266">
        <f t="shared" si="11"/>
        <v>62472.990000000107</v>
      </c>
    </row>
    <row r="29" spans="1:41" x14ac:dyDescent="0.2">
      <c r="A29" s="262" t="s">
        <v>177</v>
      </c>
      <c r="B29" s="262" t="s">
        <v>207</v>
      </c>
      <c r="C29" s="262">
        <v>3283</v>
      </c>
      <c r="D29" s="262" t="s">
        <v>215</v>
      </c>
      <c r="E29" s="262" t="s">
        <v>215</v>
      </c>
      <c r="F29" s="244">
        <v>310266.23</v>
      </c>
      <c r="H29" s="244">
        <v>5403.25</v>
      </c>
      <c r="I29" s="250">
        <v>1186680.8999999999</v>
      </c>
      <c r="J29" s="250">
        <v>958897.99</v>
      </c>
      <c r="T29" s="250">
        <v>-71572.44</v>
      </c>
      <c r="W29" s="40">
        <v>3074344.06</v>
      </c>
      <c r="Z29" s="40">
        <v>120240</v>
      </c>
      <c r="AB29" s="40">
        <v>9360</v>
      </c>
      <c r="AC29" s="246">
        <v>360255.99</v>
      </c>
      <c r="AF29" s="246">
        <v>256947.91</v>
      </c>
      <c r="AG29" s="246">
        <v>46821.35</v>
      </c>
      <c r="AJ29" s="264">
        <f t="shared" si="7"/>
        <v>315669.48</v>
      </c>
      <c r="AK29" s="271">
        <f t="shared" si="8"/>
        <v>0</v>
      </c>
      <c r="AL29" s="266">
        <f>AJ29-AK29</f>
        <v>315669.48</v>
      </c>
      <c r="AM29" s="272">
        <f t="shared" si="9"/>
        <v>3203944.06</v>
      </c>
      <c r="AN29" s="273">
        <f t="shared" si="10"/>
        <v>664025.25</v>
      </c>
      <c r="AO29" s="266">
        <f t="shared" si="11"/>
        <v>2539918.81</v>
      </c>
    </row>
    <row r="30" spans="1:41" x14ac:dyDescent="0.2">
      <c r="A30" s="262" t="s">
        <v>177</v>
      </c>
      <c r="B30" s="262" t="s">
        <v>207</v>
      </c>
      <c r="C30" s="262">
        <v>1804</v>
      </c>
      <c r="D30" s="262" t="s">
        <v>216</v>
      </c>
      <c r="E30" s="262" t="s">
        <v>216</v>
      </c>
      <c r="F30" s="244">
        <v>312910.69</v>
      </c>
      <c r="H30" s="244">
        <v>15000</v>
      </c>
      <c r="I30" s="250">
        <v>580690.77</v>
      </c>
      <c r="J30" s="250">
        <v>92054.09</v>
      </c>
      <c r="P30" s="336">
        <v>231674</v>
      </c>
      <c r="Q30" s="336">
        <v>-892.71</v>
      </c>
      <c r="S30" s="250">
        <v>-210876.62</v>
      </c>
      <c r="U30" s="337">
        <v>1260515.6599999999</v>
      </c>
      <c r="W30" s="40">
        <v>568116.56000000006</v>
      </c>
      <c r="Z30" s="40">
        <v>317650.59999999998</v>
      </c>
      <c r="AC30" s="246">
        <v>444046.62</v>
      </c>
      <c r="AF30" s="246">
        <v>187268.51</v>
      </c>
      <c r="AG30" s="246">
        <v>101155.15</v>
      </c>
      <c r="AJ30" s="264">
        <f t="shared" si="7"/>
        <v>327910.69</v>
      </c>
      <c r="AK30" s="271">
        <f t="shared" si="8"/>
        <v>230781.29</v>
      </c>
      <c r="AL30" s="266">
        <f t="shared" si="3"/>
        <v>97129.4</v>
      </c>
      <c r="AM30" s="272">
        <f t="shared" si="9"/>
        <v>885767.16</v>
      </c>
      <c r="AN30" s="273">
        <f t="shared" si="10"/>
        <v>732470.28</v>
      </c>
      <c r="AO30" s="266">
        <f t="shared" si="11"/>
        <v>153296.88</v>
      </c>
    </row>
    <row r="31" spans="1:41" x14ac:dyDescent="0.2">
      <c r="A31" s="262" t="s">
        <v>177</v>
      </c>
      <c r="B31" s="262" t="s">
        <v>207</v>
      </c>
      <c r="C31" s="262">
        <v>2904</v>
      </c>
      <c r="D31" s="262" t="s">
        <v>217</v>
      </c>
      <c r="E31" s="262" t="s">
        <v>217</v>
      </c>
      <c r="F31" s="244">
        <v>209169.21</v>
      </c>
      <c r="G31" s="244">
        <v>2469</v>
      </c>
      <c r="H31" s="244">
        <v>8638.49</v>
      </c>
      <c r="I31" s="250">
        <v>250649</v>
      </c>
      <c r="J31" s="250">
        <v>454256.27</v>
      </c>
      <c r="P31" s="336">
        <v>198400</v>
      </c>
      <c r="Q31" s="336">
        <v>20000</v>
      </c>
      <c r="R31" s="250">
        <v>551</v>
      </c>
      <c r="S31" s="250">
        <v>-2190280.75</v>
      </c>
      <c r="T31" s="250">
        <v>-173062.19</v>
      </c>
      <c r="U31" s="337">
        <v>3095144.84</v>
      </c>
      <c r="W31" s="40">
        <v>442502.44</v>
      </c>
      <c r="Z31" s="40">
        <v>657907</v>
      </c>
      <c r="AB31" s="40">
        <v>38207</v>
      </c>
      <c r="AC31" s="246">
        <v>872739</v>
      </c>
      <c r="AF31" s="246">
        <v>182653.37</v>
      </c>
      <c r="AG31" s="246">
        <v>102530</v>
      </c>
      <c r="AJ31" s="264">
        <f t="shared" si="7"/>
        <v>220276.69999999998</v>
      </c>
      <c r="AK31" s="271">
        <f t="shared" si="8"/>
        <v>218400</v>
      </c>
      <c r="AL31" s="266">
        <f t="shared" si="3"/>
        <v>1876.6999999999825</v>
      </c>
      <c r="AM31" s="272">
        <f t="shared" si="9"/>
        <v>1138616.44</v>
      </c>
      <c r="AN31" s="273">
        <f t="shared" si="10"/>
        <v>1157922.3700000001</v>
      </c>
      <c r="AO31" s="266">
        <f t="shared" si="11"/>
        <v>-19305.930000000168</v>
      </c>
    </row>
    <row r="32" spans="1:41" x14ac:dyDescent="0.2">
      <c r="A32" s="262" t="s">
        <v>177</v>
      </c>
      <c r="B32" s="262" t="s">
        <v>207</v>
      </c>
      <c r="C32" s="262">
        <v>6953</v>
      </c>
      <c r="D32" s="262" t="s">
        <v>218</v>
      </c>
      <c r="E32" s="262" t="s">
        <v>218</v>
      </c>
      <c r="F32" s="244">
        <v>824192.43</v>
      </c>
      <c r="H32" s="244">
        <v>81140.98</v>
      </c>
      <c r="I32" s="250">
        <v>869057.05</v>
      </c>
      <c r="J32" s="250">
        <v>3102539.79</v>
      </c>
      <c r="M32" s="336">
        <v>231420</v>
      </c>
      <c r="U32" s="337">
        <v>11903501.289999999</v>
      </c>
      <c r="W32" s="40">
        <v>1206354.3600000001</v>
      </c>
      <c r="Z32" s="40">
        <v>681584.44</v>
      </c>
      <c r="AB32" s="40">
        <v>250000</v>
      </c>
      <c r="AC32" s="246">
        <v>1061846.44</v>
      </c>
      <c r="AF32" s="246">
        <v>821653.68</v>
      </c>
      <c r="AG32" s="246">
        <v>681606.8</v>
      </c>
      <c r="AJ32" s="264">
        <f t="shared" si="7"/>
        <v>905333.41</v>
      </c>
      <c r="AK32" s="271">
        <f t="shared" si="8"/>
        <v>231420</v>
      </c>
      <c r="AL32" s="266">
        <f t="shared" si="3"/>
        <v>673913.41</v>
      </c>
      <c r="AM32" s="272">
        <f t="shared" si="9"/>
        <v>2137938.7999999998</v>
      </c>
      <c r="AN32" s="273">
        <f t="shared" si="10"/>
        <v>2565106.92</v>
      </c>
      <c r="AO32" s="266">
        <f t="shared" si="11"/>
        <v>-427168.12000000011</v>
      </c>
    </row>
    <row r="33" spans="1:41" x14ac:dyDescent="0.2">
      <c r="A33" s="262" t="s">
        <v>177</v>
      </c>
      <c r="B33" s="262" t="s">
        <v>207</v>
      </c>
      <c r="C33" s="262">
        <v>5358</v>
      </c>
      <c r="D33" s="262" t="s">
        <v>219</v>
      </c>
      <c r="E33" s="262" t="s">
        <v>219</v>
      </c>
      <c r="F33" s="244">
        <v>177883.63</v>
      </c>
      <c r="H33" s="244">
        <v>18266.72</v>
      </c>
      <c r="I33" s="250">
        <v>1335707.71</v>
      </c>
      <c r="J33" s="250">
        <v>15</v>
      </c>
      <c r="U33" s="337">
        <v>1455376.69</v>
      </c>
      <c r="W33" s="40">
        <v>491310.36</v>
      </c>
      <c r="Z33" s="40">
        <v>18000</v>
      </c>
      <c r="AC33" s="246">
        <v>284861</v>
      </c>
      <c r="AF33" s="246">
        <v>94358.54</v>
      </c>
      <c r="AG33" s="246">
        <v>47162.45</v>
      </c>
      <c r="AJ33" s="264">
        <f t="shared" si="7"/>
        <v>196150.35</v>
      </c>
      <c r="AK33" s="271">
        <f t="shared" si="8"/>
        <v>0</v>
      </c>
      <c r="AL33" s="266">
        <f t="shared" si="3"/>
        <v>196150.35</v>
      </c>
      <c r="AM33" s="272">
        <f t="shared" si="9"/>
        <v>509310.36</v>
      </c>
      <c r="AN33" s="273">
        <f t="shared" si="10"/>
        <v>426381.99</v>
      </c>
      <c r="AO33" s="266">
        <f t="shared" si="11"/>
        <v>82928.37</v>
      </c>
    </row>
    <row r="34" spans="1:41" x14ac:dyDescent="0.2">
      <c r="A34" s="262" t="s">
        <v>177</v>
      </c>
      <c r="B34" s="262" t="s">
        <v>207</v>
      </c>
      <c r="C34" s="262">
        <v>1450</v>
      </c>
      <c r="D34" s="262" t="s">
        <v>220</v>
      </c>
      <c r="E34" s="262" t="s">
        <v>220</v>
      </c>
      <c r="F34" s="244">
        <v>399439.29</v>
      </c>
      <c r="H34" s="244">
        <v>266839.90000000002</v>
      </c>
      <c r="I34" s="250">
        <v>644375.87</v>
      </c>
      <c r="J34" s="250">
        <v>487530.32</v>
      </c>
      <c r="T34" s="250">
        <v>264048.64000000001</v>
      </c>
      <c r="U34" s="337">
        <v>1829621.52</v>
      </c>
      <c r="W34" s="40">
        <v>851309.45</v>
      </c>
      <c r="Y34" s="40">
        <v>68.540000000000006</v>
      </c>
      <c r="AC34" s="246">
        <v>238315.47</v>
      </c>
      <c r="AF34" s="246">
        <v>253648.76</v>
      </c>
      <c r="AG34" s="246">
        <v>292811.03999999998</v>
      </c>
      <c r="AJ34" s="264">
        <f t="shared" si="7"/>
        <v>666279.18999999994</v>
      </c>
      <c r="AK34" s="271">
        <f t="shared" si="8"/>
        <v>0</v>
      </c>
      <c r="AL34" s="266">
        <f t="shared" si="3"/>
        <v>666279.18999999994</v>
      </c>
      <c r="AM34" s="272">
        <f t="shared" si="9"/>
        <v>851377.99</v>
      </c>
      <c r="AN34" s="273">
        <f t="shared" si="10"/>
        <v>784775.27</v>
      </c>
      <c r="AO34" s="266">
        <f t="shared" si="11"/>
        <v>66602.719999999972</v>
      </c>
    </row>
    <row r="35" spans="1:41" x14ac:dyDescent="0.2">
      <c r="A35" s="262" t="s">
        <v>177</v>
      </c>
      <c r="B35" s="262" t="s">
        <v>207</v>
      </c>
      <c r="C35" s="262">
        <v>1590</v>
      </c>
      <c r="D35" s="262" t="s">
        <v>221</v>
      </c>
      <c r="E35" s="262" t="s">
        <v>221</v>
      </c>
      <c r="F35" s="244">
        <v>192052.66</v>
      </c>
      <c r="G35" s="244">
        <v>245788</v>
      </c>
      <c r="H35" s="244">
        <v>35363.69</v>
      </c>
      <c r="I35" s="250">
        <v>528347.27</v>
      </c>
      <c r="J35" s="250">
        <v>211427.52</v>
      </c>
      <c r="K35" s="250">
        <v>1</v>
      </c>
      <c r="P35" s="336">
        <v>283660</v>
      </c>
      <c r="U35" s="337">
        <v>2563303.2200000002</v>
      </c>
      <c r="W35" s="40">
        <v>677624.91</v>
      </c>
      <c r="Z35" s="40">
        <v>96000</v>
      </c>
      <c r="AC35" s="246">
        <v>271338</v>
      </c>
      <c r="AF35" s="246">
        <v>173993.16</v>
      </c>
      <c r="AG35" s="246">
        <v>129759</v>
      </c>
      <c r="AJ35" s="264">
        <f t="shared" si="7"/>
        <v>473204.35000000003</v>
      </c>
      <c r="AK35" s="271">
        <f t="shared" si="8"/>
        <v>283660</v>
      </c>
      <c r="AL35" s="266">
        <f t="shared" si="3"/>
        <v>189544.35000000003</v>
      </c>
      <c r="AM35" s="272">
        <f t="shared" si="9"/>
        <v>773624.91</v>
      </c>
      <c r="AN35" s="273">
        <f t="shared" si="10"/>
        <v>575090.16</v>
      </c>
      <c r="AO35" s="266">
        <f t="shared" si="11"/>
        <v>198534.75</v>
      </c>
    </row>
    <row r="36" spans="1:41" x14ac:dyDescent="0.2">
      <c r="A36" s="262" t="s">
        <v>180</v>
      </c>
      <c r="B36" s="262" t="s">
        <v>223</v>
      </c>
      <c r="C36" s="262">
        <v>6255</v>
      </c>
      <c r="D36" s="262" t="s">
        <v>225</v>
      </c>
      <c r="E36" s="262" t="s">
        <v>225</v>
      </c>
      <c r="F36" s="244">
        <v>978151.22</v>
      </c>
      <c r="H36" s="244">
        <v>41652.089999999997</v>
      </c>
      <c r="I36" s="250">
        <v>712098.96</v>
      </c>
      <c r="J36" s="250">
        <v>128942.86</v>
      </c>
      <c r="M36" s="336">
        <v>10660</v>
      </c>
      <c r="P36" s="336">
        <v>643976</v>
      </c>
      <c r="Q36" s="336">
        <v>43.74</v>
      </c>
      <c r="T36" s="250">
        <v>-33263.29</v>
      </c>
      <c r="U36" s="337">
        <v>3551030.77</v>
      </c>
      <c r="W36" s="40">
        <v>753841.44</v>
      </c>
      <c r="X36" s="40">
        <v>29380</v>
      </c>
      <c r="Z36" s="40">
        <v>829746.1</v>
      </c>
      <c r="AC36" s="246">
        <v>1141864.1000000001</v>
      </c>
      <c r="AF36" s="246">
        <v>566928.72</v>
      </c>
      <c r="AG36" s="246">
        <v>64723</v>
      </c>
      <c r="AJ36" s="264">
        <f t="shared" si="7"/>
        <v>1019803.3099999999</v>
      </c>
      <c r="AK36" s="271">
        <f t="shared" si="8"/>
        <v>654679.74</v>
      </c>
      <c r="AL36" s="266">
        <f t="shared" si="3"/>
        <v>365123.56999999995</v>
      </c>
      <c r="AM36" s="272">
        <f t="shared" si="9"/>
        <v>1612967.54</v>
      </c>
      <c r="AN36" s="273">
        <f t="shared" si="10"/>
        <v>1773515.82</v>
      </c>
      <c r="AO36" s="266">
        <f t="shared" si="11"/>
        <v>-160548.28000000003</v>
      </c>
    </row>
    <row r="37" spans="1:41" x14ac:dyDescent="0.2">
      <c r="A37" s="262" t="s">
        <v>180</v>
      </c>
      <c r="B37" s="262" t="s">
        <v>223</v>
      </c>
      <c r="C37" s="262">
        <v>4295</v>
      </c>
      <c r="D37" s="262" t="s">
        <v>226</v>
      </c>
      <c r="E37" s="262" t="s">
        <v>226</v>
      </c>
      <c r="F37" s="244">
        <v>804179.12</v>
      </c>
      <c r="G37" s="244">
        <v>16510</v>
      </c>
      <c r="H37" s="244">
        <v>15505.2</v>
      </c>
      <c r="I37" s="250">
        <v>322061.71999999997</v>
      </c>
      <c r="J37" s="250">
        <v>154768.44</v>
      </c>
      <c r="M37" s="336">
        <v>11505.54</v>
      </c>
      <c r="P37" s="336">
        <v>62018</v>
      </c>
      <c r="Q37" s="336">
        <v>1905.64</v>
      </c>
      <c r="U37" s="337">
        <v>1997207.95</v>
      </c>
      <c r="W37" s="40">
        <v>698745.26</v>
      </c>
      <c r="Z37" s="40">
        <v>377832</v>
      </c>
      <c r="AC37" s="246">
        <v>468969</v>
      </c>
      <c r="AF37" s="246">
        <v>596163.31000000006</v>
      </c>
      <c r="AG37" s="246">
        <v>123791.98</v>
      </c>
      <c r="AJ37" s="264">
        <f t="shared" si="7"/>
        <v>836194.32</v>
      </c>
      <c r="AK37" s="271">
        <f t="shared" si="8"/>
        <v>75429.180000000008</v>
      </c>
      <c r="AL37" s="266">
        <f t="shared" si="3"/>
        <v>760765.1399999999</v>
      </c>
      <c r="AM37" s="272">
        <f t="shared" si="9"/>
        <v>1076577.26</v>
      </c>
      <c r="AN37" s="273">
        <f t="shared" si="10"/>
        <v>1188924.29</v>
      </c>
      <c r="AO37" s="266">
        <f t="shared" si="11"/>
        <v>-112347.03000000003</v>
      </c>
    </row>
    <row r="38" spans="1:41" x14ac:dyDescent="0.2">
      <c r="A38" s="262" t="s">
        <v>180</v>
      </c>
      <c r="B38" s="262" t="s">
        <v>223</v>
      </c>
      <c r="C38" s="262">
        <v>5791</v>
      </c>
      <c r="D38" s="262" t="s">
        <v>227</v>
      </c>
      <c r="E38" s="262" t="s">
        <v>227</v>
      </c>
      <c r="F38" s="244">
        <v>221220.34</v>
      </c>
      <c r="H38" s="244">
        <v>8854.7999999999993</v>
      </c>
      <c r="I38" s="250">
        <v>182439.65</v>
      </c>
      <c r="J38" s="250">
        <v>56767.89</v>
      </c>
      <c r="M38" s="336">
        <v>22801.68</v>
      </c>
      <c r="P38" s="336">
        <v>87710</v>
      </c>
      <c r="Q38" s="336">
        <v>2337.7800000000002</v>
      </c>
      <c r="T38" s="250">
        <v>97492.29</v>
      </c>
      <c r="U38" s="337">
        <v>2854572.07</v>
      </c>
      <c r="W38" s="40">
        <v>655622.03</v>
      </c>
      <c r="X38" s="40">
        <v>272250</v>
      </c>
      <c r="Z38" s="40">
        <v>150540</v>
      </c>
      <c r="AC38" s="246">
        <v>346912</v>
      </c>
      <c r="AE38" s="246">
        <v>3160</v>
      </c>
      <c r="AF38" s="246">
        <v>870579.97</v>
      </c>
      <c r="AG38" s="246">
        <v>71390.45</v>
      </c>
      <c r="AJ38" s="264">
        <f t="shared" si="7"/>
        <v>230075.13999999998</v>
      </c>
      <c r="AK38" s="271">
        <f t="shared" si="8"/>
        <v>112849.45999999999</v>
      </c>
      <c r="AL38" s="266">
        <f t="shared" si="3"/>
        <v>117225.68</v>
      </c>
      <c r="AM38" s="272">
        <f t="shared" si="9"/>
        <v>1078412.03</v>
      </c>
      <c r="AN38" s="273">
        <f t="shared" si="10"/>
        <v>1292042.42</v>
      </c>
      <c r="AO38" s="266">
        <f t="shared" si="11"/>
        <v>-213630.3899999999</v>
      </c>
    </row>
    <row r="39" spans="1:41" x14ac:dyDescent="0.2">
      <c r="A39" s="262" t="s">
        <v>180</v>
      </c>
      <c r="B39" s="262" t="s">
        <v>223</v>
      </c>
      <c r="C39" s="262">
        <v>2483</v>
      </c>
      <c r="D39" s="262" t="s">
        <v>228</v>
      </c>
      <c r="E39" s="262" t="s">
        <v>228</v>
      </c>
      <c r="F39" s="244">
        <v>602609.31000000006</v>
      </c>
      <c r="H39" s="244">
        <v>13645.8</v>
      </c>
      <c r="I39" s="250">
        <v>451034.55</v>
      </c>
      <c r="J39" s="250">
        <v>217685.31</v>
      </c>
      <c r="L39" s="336">
        <v>0</v>
      </c>
      <c r="M39" s="336">
        <v>9425</v>
      </c>
      <c r="Q39" s="336">
        <v>382.71</v>
      </c>
      <c r="T39" s="250">
        <v>1807.11</v>
      </c>
      <c r="U39" s="337">
        <v>1440362.48</v>
      </c>
      <c r="W39" s="40">
        <v>497155.82</v>
      </c>
      <c r="X39" s="40">
        <v>23250</v>
      </c>
      <c r="AC39" s="246">
        <v>99850</v>
      </c>
      <c r="AF39" s="246">
        <v>251566.33</v>
      </c>
      <c r="AG39" s="246">
        <v>71941.289999999994</v>
      </c>
      <c r="AJ39" s="264">
        <f t="shared" si="7"/>
        <v>616255.1100000001</v>
      </c>
      <c r="AK39" s="271">
        <f t="shared" si="8"/>
        <v>9807.7099999999991</v>
      </c>
      <c r="AL39" s="266">
        <f t="shared" si="3"/>
        <v>606447.40000000014</v>
      </c>
      <c r="AM39" s="272">
        <f t="shared" si="9"/>
        <v>520405.82</v>
      </c>
      <c r="AN39" s="273">
        <f t="shared" si="10"/>
        <v>423357.61999999994</v>
      </c>
      <c r="AO39" s="266">
        <f t="shared" si="11"/>
        <v>97048.20000000007</v>
      </c>
    </row>
    <row r="40" spans="1:41" x14ac:dyDescent="0.2">
      <c r="A40" s="262" t="s">
        <v>180</v>
      </c>
      <c r="B40" s="262" t="s">
        <v>223</v>
      </c>
      <c r="C40" s="262">
        <v>2151</v>
      </c>
      <c r="D40" s="262" t="s">
        <v>229</v>
      </c>
      <c r="E40" s="262" t="s">
        <v>229</v>
      </c>
      <c r="F40" s="244">
        <v>474135.22</v>
      </c>
      <c r="H40" s="244">
        <v>13407.96</v>
      </c>
      <c r="I40" s="250">
        <v>2787202.05</v>
      </c>
      <c r="J40" s="250">
        <v>185642.28</v>
      </c>
      <c r="L40" s="336">
        <v>0</v>
      </c>
      <c r="M40" s="336">
        <v>9425</v>
      </c>
      <c r="P40" s="336">
        <v>50700</v>
      </c>
      <c r="Q40" s="336">
        <v>800</v>
      </c>
      <c r="T40" s="250">
        <v>-14551.22</v>
      </c>
      <c r="U40" s="337">
        <v>455164.99</v>
      </c>
      <c r="W40" s="40">
        <v>507944.47</v>
      </c>
      <c r="X40" s="40">
        <v>13470</v>
      </c>
      <c r="Z40" s="40">
        <v>377449.3</v>
      </c>
      <c r="AC40" s="246">
        <v>612329.30000000005</v>
      </c>
      <c r="AD40" s="246">
        <v>4000</v>
      </c>
      <c r="AF40" s="246">
        <v>283725.40999999997</v>
      </c>
      <c r="AG40" s="246">
        <v>105774.21</v>
      </c>
      <c r="AJ40" s="264">
        <f t="shared" si="7"/>
        <v>487543.18</v>
      </c>
      <c r="AK40" s="271">
        <f t="shared" si="8"/>
        <v>60925</v>
      </c>
      <c r="AL40" s="266">
        <f t="shared" si="3"/>
        <v>426618.18</v>
      </c>
      <c r="AM40" s="272">
        <f t="shared" si="9"/>
        <v>898863.77</v>
      </c>
      <c r="AN40" s="273">
        <f t="shared" si="10"/>
        <v>1005828.9199999999</v>
      </c>
      <c r="AO40" s="266">
        <f t="shared" si="11"/>
        <v>-106965.14999999991</v>
      </c>
    </row>
    <row r="41" spans="1:41" x14ac:dyDescent="0.2">
      <c r="A41" s="262" t="s">
        <v>180</v>
      </c>
      <c r="B41" s="262" t="s">
        <v>223</v>
      </c>
      <c r="C41" s="262">
        <v>2636</v>
      </c>
      <c r="D41" s="262" t="s">
        <v>230</v>
      </c>
      <c r="E41" s="262" t="s">
        <v>230</v>
      </c>
      <c r="F41" s="244">
        <v>392894.58</v>
      </c>
      <c r="H41" s="244">
        <v>99559.88</v>
      </c>
      <c r="I41" s="250">
        <v>213256.16</v>
      </c>
      <c r="J41" s="250">
        <v>323943.26</v>
      </c>
      <c r="M41" s="336">
        <v>9416</v>
      </c>
      <c r="P41" s="336">
        <v>348678.52</v>
      </c>
      <c r="Q41" s="336">
        <v>10987.65</v>
      </c>
      <c r="T41" s="250">
        <v>1024.3800000000001</v>
      </c>
      <c r="U41" s="337">
        <v>1976836.89</v>
      </c>
      <c r="W41" s="40">
        <v>390795.77</v>
      </c>
      <c r="Z41" s="40">
        <v>431571</v>
      </c>
      <c r="AC41" s="246">
        <v>520321</v>
      </c>
      <c r="AE41" s="246">
        <v>4540</v>
      </c>
      <c r="AF41" s="246">
        <v>362120.39</v>
      </c>
      <c r="AG41" s="246">
        <v>47117.08</v>
      </c>
      <c r="AJ41" s="264">
        <f t="shared" si="7"/>
        <v>492454.46</v>
      </c>
      <c r="AK41" s="271">
        <f t="shared" si="8"/>
        <v>369082.17000000004</v>
      </c>
      <c r="AL41" s="266">
        <f t="shared" si="3"/>
        <v>123372.28999999998</v>
      </c>
      <c r="AM41" s="272">
        <f t="shared" si="9"/>
        <v>822366.77</v>
      </c>
      <c r="AN41" s="273">
        <f t="shared" si="10"/>
        <v>934098.47</v>
      </c>
      <c r="AO41" s="266">
        <f t="shared" si="11"/>
        <v>-111731.69999999995</v>
      </c>
    </row>
    <row r="42" spans="1:41" x14ac:dyDescent="0.2">
      <c r="A42" s="262" t="s">
        <v>180</v>
      </c>
      <c r="B42" s="262" t="s">
        <v>223</v>
      </c>
      <c r="C42" s="262">
        <v>4545</v>
      </c>
      <c r="D42" s="262" t="s">
        <v>231</v>
      </c>
      <c r="E42" s="262" t="s">
        <v>231</v>
      </c>
      <c r="F42" s="244">
        <v>493302.13</v>
      </c>
      <c r="H42" s="244">
        <v>19046.849999999999</v>
      </c>
      <c r="I42" s="250">
        <v>302616.94</v>
      </c>
      <c r="J42" s="250">
        <v>263950.06</v>
      </c>
      <c r="M42" s="336">
        <v>11746</v>
      </c>
      <c r="P42" s="336">
        <v>9725</v>
      </c>
      <c r="Q42" s="336">
        <v>89.91</v>
      </c>
      <c r="T42" s="250">
        <v>240050.01</v>
      </c>
      <c r="U42" s="337">
        <v>1732965.71</v>
      </c>
      <c r="W42" s="40">
        <v>694359.5</v>
      </c>
      <c r="X42" s="40">
        <v>123760</v>
      </c>
      <c r="Z42" s="40">
        <v>453009.5</v>
      </c>
      <c r="AC42" s="246">
        <v>699611.5</v>
      </c>
      <c r="AE42" s="246">
        <v>7170</v>
      </c>
      <c r="AF42" s="246">
        <v>295846.65999999997</v>
      </c>
      <c r="AG42" s="246">
        <v>57940.23</v>
      </c>
      <c r="AJ42" s="264">
        <f t="shared" si="7"/>
        <v>512348.98</v>
      </c>
      <c r="AK42" s="271">
        <f t="shared" si="8"/>
        <v>21560.91</v>
      </c>
      <c r="AL42" s="266">
        <f t="shared" si="3"/>
        <v>490788.07</v>
      </c>
      <c r="AM42" s="272">
        <f t="shared" si="9"/>
        <v>1271129</v>
      </c>
      <c r="AN42" s="273">
        <f t="shared" si="10"/>
        <v>1060568.3899999999</v>
      </c>
      <c r="AO42" s="266">
        <f t="shared" si="11"/>
        <v>210560.6100000001</v>
      </c>
    </row>
    <row r="43" spans="1:41" x14ac:dyDescent="0.2">
      <c r="A43" s="262" t="s">
        <v>180</v>
      </c>
      <c r="B43" s="262" t="s">
        <v>223</v>
      </c>
      <c r="C43" s="262">
        <v>2870</v>
      </c>
      <c r="D43" s="262" t="s">
        <v>232</v>
      </c>
      <c r="E43" s="262" t="s">
        <v>232</v>
      </c>
      <c r="F43" s="244">
        <v>494082.31</v>
      </c>
      <c r="H43" s="244">
        <v>204777.88</v>
      </c>
      <c r="I43" s="250">
        <v>361146.86</v>
      </c>
      <c r="J43" s="250">
        <v>204209.09</v>
      </c>
      <c r="L43" s="336">
        <v>1800</v>
      </c>
      <c r="M43" s="336">
        <v>3525.86</v>
      </c>
      <c r="P43" s="336">
        <v>175895.36</v>
      </c>
      <c r="Q43" s="336">
        <v>2209.08</v>
      </c>
      <c r="U43" s="337">
        <v>2083523.09</v>
      </c>
      <c r="W43" s="40">
        <v>603607.55000000005</v>
      </c>
      <c r="Z43" s="40">
        <v>311814</v>
      </c>
      <c r="AC43" s="246">
        <v>481228</v>
      </c>
      <c r="AD43" s="246">
        <v>2820</v>
      </c>
      <c r="AF43" s="246">
        <v>332758.5</v>
      </c>
      <c r="AG43" s="246">
        <v>49204.19</v>
      </c>
      <c r="AJ43" s="264">
        <f t="shared" si="7"/>
        <v>698860.19</v>
      </c>
      <c r="AK43" s="271">
        <f t="shared" si="8"/>
        <v>183430.29999999996</v>
      </c>
      <c r="AL43" s="266">
        <f t="shared" si="3"/>
        <v>515429.89</v>
      </c>
      <c r="AM43" s="272">
        <f t="shared" si="9"/>
        <v>915421.55</v>
      </c>
      <c r="AN43" s="273">
        <f t="shared" si="10"/>
        <v>866010.69</v>
      </c>
      <c r="AO43" s="266">
        <f t="shared" si="11"/>
        <v>49410.860000000102</v>
      </c>
    </row>
    <row r="44" spans="1:41" x14ac:dyDescent="0.2">
      <c r="A44" s="262" t="s">
        <v>180</v>
      </c>
      <c r="B44" s="262" t="s">
        <v>223</v>
      </c>
      <c r="C44" s="262">
        <v>3482</v>
      </c>
      <c r="D44" s="262" t="s">
        <v>233</v>
      </c>
      <c r="E44" s="262" t="s">
        <v>233</v>
      </c>
      <c r="F44" s="244">
        <v>281253.62</v>
      </c>
      <c r="G44" s="244">
        <v>13350</v>
      </c>
      <c r="H44" s="244">
        <v>44233.21</v>
      </c>
      <c r="I44" s="250">
        <v>1056819.52</v>
      </c>
      <c r="J44" s="250">
        <v>194763.29</v>
      </c>
      <c r="L44" s="336">
        <v>0</v>
      </c>
      <c r="M44" s="336">
        <v>12607.06</v>
      </c>
      <c r="Q44" s="336">
        <v>67.56</v>
      </c>
      <c r="T44" s="250">
        <v>1921420.69</v>
      </c>
      <c r="W44" s="40">
        <v>333973.05</v>
      </c>
      <c r="Y44" s="40">
        <v>0.73</v>
      </c>
      <c r="Z44" s="40">
        <v>366158.1</v>
      </c>
      <c r="AC44" s="246">
        <v>623133.1</v>
      </c>
      <c r="AE44" s="246">
        <v>8320</v>
      </c>
      <c r="AF44" s="246">
        <v>308721.01</v>
      </c>
      <c r="AG44" s="246">
        <v>96272.44</v>
      </c>
      <c r="AJ44" s="264">
        <f t="shared" si="7"/>
        <v>338836.83</v>
      </c>
      <c r="AK44" s="271">
        <f t="shared" si="8"/>
        <v>12674.619999999999</v>
      </c>
      <c r="AL44" s="266">
        <f t="shared" si="3"/>
        <v>326162.21000000002</v>
      </c>
      <c r="AM44" s="272">
        <f t="shared" si="9"/>
        <v>700131.87999999989</v>
      </c>
      <c r="AN44" s="273">
        <f t="shared" si="10"/>
        <v>1036446.55</v>
      </c>
      <c r="AO44" s="266">
        <f t="shared" si="11"/>
        <v>-336314.67000000016</v>
      </c>
    </row>
    <row r="45" spans="1:41" x14ac:dyDescent="0.2">
      <c r="A45" s="262" t="s">
        <v>180</v>
      </c>
      <c r="B45" s="262" t="s">
        <v>223</v>
      </c>
      <c r="C45" s="262">
        <v>4225</v>
      </c>
      <c r="D45" s="262" t="s">
        <v>234</v>
      </c>
      <c r="E45" s="262" t="s">
        <v>234</v>
      </c>
      <c r="F45" s="244">
        <v>128612.97</v>
      </c>
      <c r="H45" s="244">
        <v>37897.21</v>
      </c>
      <c r="I45" s="250">
        <v>675567.69</v>
      </c>
      <c r="J45" s="250">
        <v>279812.84000000003</v>
      </c>
      <c r="L45" s="336">
        <v>6500</v>
      </c>
      <c r="M45" s="336">
        <v>12190</v>
      </c>
      <c r="P45" s="336">
        <v>129619.78</v>
      </c>
      <c r="Q45" s="336">
        <v>3881.46</v>
      </c>
      <c r="T45" s="250">
        <v>109737</v>
      </c>
      <c r="U45" s="337">
        <v>1500565.11</v>
      </c>
      <c r="W45" s="40">
        <v>540091.24</v>
      </c>
      <c r="X45" s="40">
        <v>7500</v>
      </c>
      <c r="Z45" s="40">
        <v>494644.7</v>
      </c>
      <c r="AC45" s="246">
        <v>703266.7</v>
      </c>
      <c r="AF45" s="246">
        <v>379485.74</v>
      </c>
      <c r="AG45" s="246">
        <v>89159.79</v>
      </c>
      <c r="AJ45" s="264">
        <f t="shared" si="7"/>
        <v>166510.18</v>
      </c>
      <c r="AK45" s="271">
        <f t="shared" si="8"/>
        <v>152191.24</v>
      </c>
      <c r="AL45" s="266">
        <f t="shared" si="3"/>
        <v>14318.940000000002</v>
      </c>
      <c r="AM45" s="272">
        <f t="shared" si="9"/>
        <v>1042235.94</v>
      </c>
      <c r="AN45" s="273">
        <f t="shared" si="10"/>
        <v>1171912.23</v>
      </c>
      <c r="AO45" s="266">
        <f t="shared" si="11"/>
        <v>-129676.29000000004</v>
      </c>
    </row>
    <row r="46" spans="1:41" x14ac:dyDescent="0.2">
      <c r="A46" s="262" t="s">
        <v>180</v>
      </c>
      <c r="B46" s="262" t="s">
        <v>223</v>
      </c>
      <c r="C46" s="262">
        <v>3058</v>
      </c>
      <c r="D46" s="262" t="s">
        <v>236</v>
      </c>
      <c r="E46" s="262" t="s">
        <v>236</v>
      </c>
      <c r="F46" s="244">
        <v>174756.61</v>
      </c>
      <c r="H46" s="244">
        <v>4061.85</v>
      </c>
      <c r="I46" s="250">
        <v>29199.73</v>
      </c>
      <c r="J46" s="250">
        <v>95857.63</v>
      </c>
      <c r="L46" s="336">
        <v>0</v>
      </c>
      <c r="M46" s="336">
        <v>13626.87</v>
      </c>
      <c r="Q46" s="336">
        <v>128.97999999999999</v>
      </c>
      <c r="U46" s="337">
        <v>2280594.58</v>
      </c>
      <c r="W46" s="40">
        <v>487952.59</v>
      </c>
      <c r="Z46" s="40">
        <v>693427.3</v>
      </c>
      <c r="AC46" s="246">
        <v>855588.3</v>
      </c>
      <c r="AF46" s="246">
        <v>204816.62</v>
      </c>
      <c r="AG46" s="246">
        <v>83153.73</v>
      </c>
      <c r="AJ46" s="264">
        <f t="shared" si="7"/>
        <v>178818.46</v>
      </c>
      <c r="AK46" s="271">
        <f t="shared" si="8"/>
        <v>13755.85</v>
      </c>
      <c r="AL46" s="266">
        <f t="shared" si="3"/>
        <v>165062.60999999999</v>
      </c>
      <c r="AM46" s="272">
        <f t="shared" si="9"/>
        <v>1181379.8900000001</v>
      </c>
      <c r="AN46" s="273">
        <f t="shared" si="10"/>
        <v>1143558.6499999999</v>
      </c>
      <c r="AO46" s="266">
        <f t="shared" si="11"/>
        <v>37821.240000000224</v>
      </c>
    </row>
    <row r="47" spans="1:41" x14ac:dyDescent="0.2">
      <c r="A47" s="262" t="s">
        <v>182</v>
      </c>
      <c r="B47" s="262" t="s">
        <v>238</v>
      </c>
      <c r="C47" s="262">
        <v>2820</v>
      </c>
      <c r="D47" s="262" t="s">
        <v>240</v>
      </c>
      <c r="E47" s="262" t="s">
        <v>240</v>
      </c>
      <c r="F47" s="244">
        <v>300328.14</v>
      </c>
      <c r="H47" s="244">
        <v>11775.2</v>
      </c>
      <c r="I47" s="250">
        <v>5708391.6900000004</v>
      </c>
      <c r="J47" s="250">
        <v>1910659.24</v>
      </c>
      <c r="M47" s="336">
        <v>9640</v>
      </c>
      <c r="Q47" s="336">
        <v>0</v>
      </c>
      <c r="S47" s="250">
        <v>-1378318.91</v>
      </c>
      <c r="T47" s="250">
        <v>56407.48</v>
      </c>
      <c r="U47" s="337">
        <v>2114009</v>
      </c>
      <c r="W47" s="40">
        <v>71362.14</v>
      </c>
      <c r="Y47" s="40">
        <v>79.72</v>
      </c>
      <c r="Z47" s="40">
        <v>365137.5</v>
      </c>
      <c r="AC47" s="246">
        <v>467087.5</v>
      </c>
      <c r="AF47" s="246">
        <v>367555.08</v>
      </c>
      <c r="AG47" s="246">
        <v>165695.5</v>
      </c>
      <c r="AJ47" s="264">
        <f t="shared" si="7"/>
        <v>312103.34000000003</v>
      </c>
      <c r="AK47" s="271">
        <f t="shared" si="8"/>
        <v>9640</v>
      </c>
      <c r="AL47" s="266">
        <f t="shared" si="3"/>
        <v>302463.34000000003</v>
      </c>
      <c r="AM47" s="272">
        <f t="shared" si="9"/>
        <v>436579.36</v>
      </c>
      <c r="AN47" s="273">
        <f t="shared" si="10"/>
        <v>1000338.0800000001</v>
      </c>
      <c r="AO47" s="266">
        <f t="shared" si="11"/>
        <v>-563758.72000000009</v>
      </c>
    </row>
    <row r="48" spans="1:41" x14ac:dyDescent="0.2">
      <c r="A48" s="262" t="s">
        <v>182</v>
      </c>
      <c r="B48" s="262" t="s">
        <v>238</v>
      </c>
      <c r="C48" s="262">
        <v>3895</v>
      </c>
      <c r="D48" s="262" t="s">
        <v>241</v>
      </c>
      <c r="E48" s="262" t="s">
        <v>241</v>
      </c>
      <c r="F48" s="244">
        <v>97715.57</v>
      </c>
      <c r="H48" s="244">
        <v>20465.12</v>
      </c>
      <c r="I48" s="250">
        <v>3430916.22</v>
      </c>
      <c r="J48" s="250">
        <v>118070.87</v>
      </c>
      <c r="L48" s="336">
        <v>0</v>
      </c>
      <c r="M48" s="336">
        <v>35716</v>
      </c>
      <c r="P48" s="336">
        <v>59500</v>
      </c>
      <c r="Q48" s="336">
        <v>0</v>
      </c>
      <c r="T48" s="250">
        <v>-153696.94</v>
      </c>
      <c r="U48" s="337">
        <v>1646714.98</v>
      </c>
      <c r="W48" s="40">
        <v>753329.34</v>
      </c>
      <c r="Z48" s="40">
        <v>188401.5</v>
      </c>
      <c r="AC48" s="246">
        <v>331831.5</v>
      </c>
      <c r="AE48" s="246">
        <v>4082.12</v>
      </c>
      <c r="AF48" s="246">
        <v>255533.71</v>
      </c>
      <c r="AG48" s="246">
        <v>102467.36</v>
      </c>
      <c r="AJ48" s="264">
        <f t="shared" si="7"/>
        <v>118180.69</v>
      </c>
      <c r="AK48" s="271">
        <f t="shared" si="8"/>
        <v>95216</v>
      </c>
      <c r="AL48" s="266">
        <f t="shared" si="3"/>
        <v>22964.690000000002</v>
      </c>
      <c r="AM48" s="272">
        <f t="shared" si="9"/>
        <v>941730.84</v>
      </c>
      <c r="AN48" s="273">
        <f t="shared" si="10"/>
        <v>693914.69</v>
      </c>
      <c r="AO48" s="266">
        <f t="shared" si="11"/>
        <v>247816.15000000002</v>
      </c>
    </row>
    <row r="49" spans="1:41" x14ac:dyDescent="0.2">
      <c r="A49" s="262" t="s">
        <v>182</v>
      </c>
      <c r="B49" s="262" t="s">
        <v>238</v>
      </c>
      <c r="C49" s="262">
        <v>2041</v>
      </c>
      <c r="D49" s="262" t="s">
        <v>242</v>
      </c>
      <c r="E49" s="262" t="s">
        <v>242</v>
      </c>
      <c r="F49" s="244">
        <v>898157.46</v>
      </c>
      <c r="H49" s="244">
        <v>22497</v>
      </c>
      <c r="I49" s="250">
        <v>1562278.89</v>
      </c>
      <c r="J49" s="250">
        <v>2025981.02</v>
      </c>
      <c r="K49" s="250">
        <v>73999</v>
      </c>
      <c r="L49" s="336">
        <v>0</v>
      </c>
      <c r="M49" s="336">
        <v>14500</v>
      </c>
      <c r="T49" s="250">
        <v>-33330.089999999997</v>
      </c>
      <c r="U49" s="337">
        <v>2273364.33</v>
      </c>
      <c r="W49" s="40">
        <v>44957.23</v>
      </c>
      <c r="Y49" s="40">
        <v>1559.48</v>
      </c>
      <c r="Z49" s="40">
        <v>284350</v>
      </c>
      <c r="AC49" s="246">
        <v>422380</v>
      </c>
      <c r="AF49" s="246">
        <v>126837.57</v>
      </c>
      <c r="AG49" s="246">
        <v>104775.39</v>
      </c>
      <c r="AJ49" s="264">
        <f t="shared" si="7"/>
        <v>920654.46</v>
      </c>
      <c r="AK49" s="271">
        <f t="shared" si="8"/>
        <v>14500</v>
      </c>
      <c r="AL49" s="266">
        <f t="shared" si="3"/>
        <v>906154.46</v>
      </c>
      <c r="AM49" s="272">
        <f t="shared" si="9"/>
        <v>330866.71000000002</v>
      </c>
      <c r="AN49" s="273">
        <f t="shared" si="10"/>
        <v>653992.96000000008</v>
      </c>
      <c r="AO49" s="266">
        <f t="shared" si="11"/>
        <v>-323126.25000000006</v>
      </c>
    </row>
    <row r="50" spans="1:41" x14ac:dyDescent="0.2">
      <c r="A50" s="262" t="s">
        <v>184</v>
      </c>
      <c r="B50" s="262" t="s">
        <v>244</v>
      </c>
      <c r="C50" s="262">
        <v>2880</v>
      </c>
      <c r="D50" s="262" t="s">
        <v>246</v>
      </c>
      <c r="E50" s="262" t="s">
        <v>246</v>
      </c>
      <c r="F50" s="244">
        <v>708099.36</v>
      </c>
      <c r="H50" s="244">
        <v>11995.53</v>
      </c>
      <c r="I50" s="250">
        <v>67302.710000000006</v>
      </c>
      <c r="J50" s="250">
        <v>677807.14</v>
      </c>
      <c r="L50" s="336">
        <v>0</v>
      </c>
      <c r="M50" s="336">
        <v>0</v>
      </c>
      <c r="P50" s="336">
        <v>147794</v>
      </c>
      <c r="Q50" s="336">
        <v>2525.3000000000002</v>
      </c>
      <c r="T50" s="250">
        <v>32313.8</v>
      </c>
      <c r="U50" s="337">
        <v>2191305.25</v>
      </c>
      <c r="W50" s="40">
        <v>483599.1</v>
      </c>
      <c r="Z50" s="40">
        <v>479445.36</v>
      </c>
      <c r="AC50" s="246">
        <v>592143.35999999999</v>
      </c>
      <c r="AF50" s="246">
        <v>222294.59</v>
      </c>
      <c r="AG50" s="246">
        <v>91677.759999999995</v>
      </c>
      <c r="AH50" s="246">
        <v>11600</v>
      </c>
      <c r="AJ50" s="264">
        <f t="shared" si="7"/>
        <v>720094.89</v>
      </c>
      <c r="AK50" s="271">
        <f t="shared" si="8"/>
        <v>150319.29999999999</v>
      </c>
      <c r="AL50" s="266">
        <f t="shared" si="3"/>
        <v>569775.59000000008</v>
      </c>
      <c r="AM50" s="272">
        <f t="shared" si="9"/>
        <v>963044.46</v>
      </c>
      <c r="AN50" s="273">
        <f t="shared" si="10"/>
        <v>917715.71</v>
      </c>
      <c r="AO50" s="266">
        <f t="shared" si="11"/>
        <v>45328.75</v>
      </c>
    </row>
    <row r="51" spans="1:41" x14ac:dyDescent="0.2">
      <c r="A51" s="262" t="s">
        <v>184</v>
      </c>
      <c r="B51" s="262" t="s">
        <v>244</v>
      </c>
      <c r="C51" s="262">
        <v>9821</v>
      </c>
      <c r="D51" s="262" t="s">
        <v>247</v>
      </c>
      <c r="E51" s="262" t="s">
        <v>247</v>
      </c>
      <c r="F51" s="244">
        <v>2004944.97</v>
      </c>
      <c r="H51" s="244">
        <v>89838.720000000001</v>
      </c>
      <c r="I51" s="250">
        <v>996010.28</v>
      </c>
      <c r="J51" s="250">
        <v>186616.99</v>
      </c>
      <c r="L51" s="336">
        <v>0</v>
      </c>
      <c r="M51" s="336">
        <v>0</v>
      </c>
      <c r="P51" s="336">
        <v>703305.09</v>
      </c>
      <c r="Q51" s="336">
        <v>296.75</v>
      </c>
      <c r="U51" s="337">
        <v>2281491.52</v>
      </c>
      <c r="W51" s="40">
        <v>1022467.6</v>
      </c>
      <c r="Y51" s="40">
        <v>25.5</v>
      </c>
      <c r="Z51" s="40">
        <v>1044870.3</v>
      </c>
      <c r="AC51" s="246">
        <v>1219996.3</v>
      </c>
      <c r="AD51" s="246">
        <v>6990</v>
      </c>
      <c r="AF51" s="246">
        <v>939953.74</v>
      </c>
      <c r="AG51" s="246">
        <v>104934.83</v>
      </c>
      <c r="AJ51" s="264">
        <f t="shared" si="7"/>
        <v>2094783.69</v>
      </c>
      <c r="AK51" s="271">
        <f t="shared" si="8"/>
        <v>703601.84</v>
      </c>
      <c r="AL51" s="266">
        <f t="shared" si="3"/>
        <v>1391181.85</v>
      </c>
      <c r="AM51" s="272">
        <f t="shared" si="9"/>
        <v>2067363.4</v>
      </c>
      <c r="AN51" s="273">
        <f t="shared" si="10"/>
        <v>2271874.87</v>
      </c>
      <c r="AO51" s="266">
        <f t="shared" si="11"/>
        <v>-204511.4700000002</v>
      </c>
    </row>
    <row r="52" spans="1:41" x14ac:dyDescent="0.2">
      <c r="A52" s="262" t="s">
        <v>184</v>
      </c>
      <c r="B52" s="262" t="s">
        <v>244</v>
      </c>
      <c r="C52" s="262">
        <v>4858</v>
      </c>
      <c r="D52" s="262" t="s">
        <v>248</v>
      </c>
      <c r="E52" s="262" t="s">
        <v>248</v>
      </c>
      <c r="F52" s="244">
        <v>254456.32000000001</v>
      </c>
      <c r="G52" s="244">
        <v>6192</v>
      </c>
      <c r="H52" s="244">
        <v>32893.800000000003</v>
      </c>
      <c r="I52" s="250">
        <v>60312.59</v>
      </c>
      <c r="J52" s="250">
        <v>1478748.97</v>
      </c>
      <c r="L52" s="336">
        <v>0</v>
      </c>
      <c r="M52" s="336">
        <v>0</v>
      </c>
      <c r="P52" s="336">
        <v>16560</v>
      </c>
      <c r="Q52" s="336">
        <v>967.95</v>
      </c>
      <c r="T52" s="250">
        <v>900</v>
      </c>
      <c r="U52" s="337">
        <v>2647377.69</v>
      </c>
      <c r="W52" s="40">
        <v>821345.14</v>
      </c>
      <c r="Z52" s="40">
        <v>772384.46</v>
      </c>
      <c r="AA52" s="40">
        <v>50000</v>
      </c>
      <c r="AC52" s="246">
        <v>864151.46</v>
      </c>
      <c r="AF52" s="246">
        <v>496565.21</v>
      </c>
      <c r="AG52" s="246">
        <v>81104.850000000006</v>
      </c>
      <c r="AJ52" s="264">
        <f t="shared" si="7"/>
        <v>293542.12</v>
      </c>
      <c r="AK52" s="271">
        <f t="shared" si="8"/>
        <v>17527.95</v>
      </c>
      <c r="AL52" s="266">
        <f t="shared" si="3"/>
        <v>276014.17</v>
      </c>
      <c r="AM52" s="272">
        <f t="shared" si="9"/>
        <v>1643729.6</v>
      </c>
      <c r="AN52" s="273">
        <f t="shared" si="10"/>
        <v>1441821.52</v>
      </c>
      <c r="AO52" s="266">
        <f t="shared" si="11"/>
        <v>201908.08000000007</v>
      </c>
    </row>
    <row r="53" spans="1:41" x14ac:dyDescent="0.2">
      <c r="A53" s="262" t="s">
        <v>184</v>
      </c>
      <c r="B53" s="262" t="s">
        <v>244</v>
      </c>
      <c r="C53" s="262">
        <v>5652</v>
      </c>
      <c r="D53" s="262" t="s">
        <v>249</v>
      </c>
      <c r="E53" s="262" t="s">
        <v>249</v>
      </c>
      <c r="F53" s="244">
        <v>1385852.68</v>
      </c>
      <c r="H53" s="244">
        <v>37950.559999999998</v>
      </c>
      <c r="I53" s="250">
        <v>172366.66</v>
      </c>
      <c r="J53" s="250">
        <v>347906.21</v>
      </c>
      <c r="L53" s="336">
        <v>0</v>
      </c>
      <c r="M53" s="336">
        <v>0</v>
      </c>
      <c r="N53" s="336">
        <v>175560</v>
      </c>
      <c r="P53" s="336">
        <v>915722.28</v>
      </c>
      <c r="Q53" s="336">
        <v>2991</v>
      </c>
      <c r="U53" s="337">
        <v>4706462.17</v>
      </c>
      <c r="W53" s="40">
        <v>831333.6</v>
      </c>
      <c r="Z53" s="40">
        <v>737263.3</v>
      </c>
      <c r="AC53" s="246">
        <v>905562.3</v>
      </c>
      <c r="AF53" s="246">
        <v>659871.65</v>
      </c>
      <c r="AG53" s="246">
        <v>78034.899999999994</v>
      </c>
      <c r="AI53" s="246">
        <v>50000</v>
      </c>
      <c r="AJ53" s="264">
        <f t="shared" si="7"/>
        <v>1423803.24</v>
      </c>
      <c r="AK53" s="271">
        <f t="shared" si="8"/>
        <v>1094273.28</v>
      </c>
      <c r="AL53" s="266">
        <f t="shared" si="3"/>
        <v>329529.95999999996</v>
      </c>
      <c r="AM53" s="272">
        <f t="shared" si="9"/>
        <v>1568596.9</v>
      </c>
      <c r="AN53" s="273">
        <f t="shared" si="10"/>
        <v>1693468.85</v>
      </c>
      <c r="AO53" s="266">
        <f t="shared" si="11"/>
        <v>-124871.95000000019</v>
      </c>
    </row>
    <row r="54" spans="1:41" x14ac:dyDescent="0.2">
      <c r="A54" s="262" t="s">
        <v>186</v>
      </c>
      <c r="B54" s="262" t="s">
        <v>251</v>
      </c>
      <c r="C54" s="262">
        <v>2823</v>
      </c>
      <c r="D54" s="262" t="s">
        <v>253</v>
      </c>
      <c r="E54" s="262" t="s">
        <v>253</v>
      </c>
      <c r="F54" s="244">
        <v>1281396.25</v>
      </c>
      <c r="G54" s="244">
        <v>3448</v>
      </c>
      <c r="H54" s="244">
        <v>52735.25</v>
      </c>
      <c r="I54" s="250">
        <v>1091745.6499999999</v>
      </c>
      <c r="J54" s="250">
        <v>1191798.8</v>
      </c>
      <c r="P54" s="336">
        <v>175150</v>
      </c>
      <c r="Q54" s="336">
        <v>-16470.93</v>
      </c>
      <c r="U54" s="337">
        <v>954921</v>
      </c>
      <c r="W54" s="40">
        <v>220566.43</v>
      </c>
      <c r="AB54" s="40">
        <v>1901525.74</v>
      </c>
      <c r="AC54" s="246">
        <v>163608</v>
      </c>
      <c r="AE54" s="246">
        <v>2161</v>
      </c>
      <c r="AF54" s="246">
        <v>233634.64</v>
      </c>
      <c r="AG54" s="246">
        <v>110460.59</v>
      </c>
      <c r="AI54" s="246">
        <v>49835</v>
      </c>
      <c r="AJ54" s="264">
        <f t="shared" si="7"/>
        <v>1337579.5</v>
      </c>
      <c r="AK54" s="271">
        <f t="shared" si="8"/>
        <v>158679.07</v>
      </c>
      <c r="AL54" s="266">
        <f t="shared" si="3"/>
        <v>1178900.43</v>
      </c>
      <c r="AM54" s="272">
        <f t="shared" si="9"/>
        <v>2122092.17</v>
      </c>
      <c r="AN54" s="273">
        <f t="shared" si="10"/>
        <v>559699.23</v>
      </c>
      <c r="AO54" s="266">
        <f t="shared" si="11"/>
        <v>1562392.94</v>
      </c>
    </row>
    <row r="55" spans="1:41" x14ac:dyDescent="0.2">
      <c r="A55" s="262" t="s">
        <v>186</v>
      </c>
      <c r="B55" s="262" t="s">
        <v>251</v>
      </c>
      <c r="C55" s="262">
        <v>4818</v>
      </c>
      <c r="D55" s="262" t="s">
        <v>254</v>
      </c>
      <c r="E55" s="262" t="s">
        <v>254</v>
      </c>
      <c r="F55" s="244">
        <v>2193158.92</v>
      </c>
      <c r="H55" s="244">
        <v>164240.25</v>
      </c>
      <c r="I55" s="250">
        <v>1879659.37</v>
      </c>
      <c r="J55" s="250">
        <v>380185.36</v>
      </c>
      <c r="P55" s="336">
        <v>1604338.13</v>
      </c>
      <c r="Q55" s="336">
        <v>-18213</v>
      </c>
      <c r="T55" s="250">
        <v>329926.73</v>
      </c>
      <c r="U55" s="337">
        <v>2528782.23</v>
      </c>
      <c r="W55" s="40">
        <v>208837.19</v>
      </c>
      <c r="AB55" s="40">
        <v>2078599.56</v>
      </c>
      <c r="AC55" s="246">
        <v>290998</v>
      </c>
      <c r="AE55" s="246">
        <v>2344</v>
      </c>
      <c r="AF55" s="246">
        <v>557168.78</v>
      </c>
      <c r="AG55" s="246">
        <v>141229.04999999999</v>
      </c>
      <c r="AI55" s="246">
        <v>1122050</v>
      </c>
      <c r="AJ55" s="264">
        <f t="shared" si="7"/>
        <v>2357399.17</v>
      </c>
      <c r="AK55" s="271">
        <f t="shared" si="8"/>
        <v>1586125.13</v>
      </c>
      <c r="AL55" s="266">
        <f t="shared" si="3"/>
        <v>771274.04</v>
      </c>
      <c r="AM55" s="272">
        <f t="shared" si="9"/>
        <v>2287436.75</v>
      </c>
      <c r="AN55" s="273">
        <f t="shared" si="10"/>
        <v>2113789.83</v>
      </c>
      <c r="AO55" s="266">
        <f t="shared" si="11"/>
        <v>173646.91999999993</v>
      </c>
    </row>
    <row r="56" spans="1:41" x14ac:dyDescent="0.2">
      <c r="A56" s="262" t="s">
        <v>186</v>
      </c>
      <c r="B56" s="262" t="s">
        <v>251</v>
      </c>
      <c r="C56" s="262">
        <v>2500</v>
      </c>
      <c r="D56" s="262" t="s">
        <v>255</v>
      </c>
      <c r="E56" s="262" t="s">
        <v>255</v>
      </c>
      <c r="F56" s="244">
        <v>106407.26</v>
      </c>
      <c r="G56" s="244">
        <v>0</v>
      </c>
      <c r="H56" s="244">
        <v>52997.01</v>
      </c>
      <c r="I56" s="250">
        <v>883141.72</v>
      </c>
      <c r="J56" s="250">
        <v>177083.18</v>
      </c>
      <c r="P56" s="336">
        <v>-369273</v>
      </c>
      <c r="Q56" s="336">
        <v>2079.0300000000002</v>
      </c>
      <c r="U56" s="337">
        <v>2500517.0699999998</v>
      </c>
      <c r="W56" s="40">
        <v>188387</v>
      </c>
      <c r="AB56" s="40">
        <v>808512.25</v>
      </c>
      <c r="AC56" s="246">
        <v>145296</v>
      </c>
      <c r="AD56" s="246">
        <v>10689</v>
      </c>
      <c r="AF56" s="246">
        <v>521974.14</v>
      </c>
      <c r="AG56" s="246">
        <v>89338.21</v>
      </c>
      <c r="AI56" s="246">
        <v>225000</v>
      </c>
      <c r="AJ56" s="264">
        <f t="shared" si="7"/>
        <v>159404.26999999999</v>
      </c>
      <c r="AK56" s="271">
        <f t="shared" si="8"/>
        <v>-367193.97</v>
      </c>
      <c r="AL56" s="266">
        <f t="shared" si="3"/>
        <v>526598.24</v>
      </c>
      <c r="AM56" s="272">
        <f t="shared" si="9"/>
        <v>996899.25</v>
      </c>
      <c r="AN56" s="273">
        <f t="shared" si="10"/>
        <v>992297.35</v>
      </c>
      <c r="AO56" s="266">
        <f t="shared" si="11"/>
        <v>4601.9000000000233</v>
      </c>
    </row>
    <row r="57" spans="1:41" x14ac:dyDescent="0.2">
      <c r="A57" s="262" t="s">
        <v>186</v>
      </c>
      <c r="B57" s="262" t="s">
        <v>251</v>
      </c>
      <c r="C57" s="262">
        <v>4429</v>
      </c>
      <c r="D57" s="262" t="s">
        <v>256</v>
      </c>
      <c r="E57" s="262" t="s">
        <v>256</v>
      </c>
      <c r="F57" s="244">
        <v>501544.55</v>
      </c>
      <c r="H57" s="244">
        <v>59601.2</v>
      </c>
      <c r="I57" s="250">
        <v>517333.5</v>
      </c>
      <c r="J57" s="250">
        <v>432547.94</v>
      </c>
      <c r="P57" s="336">
        <v>758568</v>
      </c>
      <c r="Q57" s="336">
        <v>-3836.5</v>
      </c>
      <c r="U57" s="337">
        <v>1946573.94</v>
      </c>
      <c r="W57" s="40">
        <v>611573.6</v>
      </c>
      <c r="AB57" s="40">
        <v>1163628.8</v>
      </c>
      <c r="AC57" s="246">
        <v>290359</v>
      </c>
      <c r="AD57" s="246">
        <v>11833</v>
      </c>
      <c r="AF57" s="246">
        <v>1156002.23</v>
      </c>
      <c r="AG57" s="246">
        <v>112603.74</v>
      </c>
      <c r="AJ57" s="264">
        <f t="shared" si="7"/>
        <v>561145.75</v>
      </c>
      <c r="AK57" s="271">
        <f t="shared" si="8"/>
        <v>754731.5</v>
      </c>
      <c r="AL57" s="266">
        <f t="shared" si="3"/>
        <v>-193585.75</v>
      </c>
      <c r="AM57" s="272">
        <f t="shared" si="9"/>
        <v>1775202.4</v>
      </c>
      <c r="AN57" s="273">
        <f t="shared" si="10"/>
        <v>1570797.97</v>
      </c>
      <c r="AO57" s="266">
        <f t="shared" si="11"/>
        <v>204404.42999999993</v>
      </c>
    </row>
    <row r="58" spans="1:41" x14ac:dyDescent="0.2">
      <c r="A58" s="262" t="s">
        <v>186</v>
      </c>
      <c r="B58" s="262" t="s">
        <v>251</v>
      </c>
      <c r="C58" s="262">
        <v>3247</v>
      </c>
      <c r="D58" s="262" t="s">
        <v>257</v>
      </c>
      <c r="E58" s="262" t="s">
        <v>257</v>
      </c>
      <c r="F58" s="244">
        <v>509224.37</v>
      </c>
      <c r="H58" s="244">
        <v>33745.01</v>
      </c>
      <c r="I58" s="250">
        <v>336583.98</v>
      </c>
      <c r="J58" s="250">
        <v>186444.61</v>
      </c>
      <c r="P58" s="336">
        <v>163735.51999999999</v>
      </c>
      <c r="Q58" s="336">
        <v>7455</v>
      </c>
      <c r="U58" s="337">
        <v>-980950.37</v>
      </c>
      <c r="W58" s="40">
        <v>138108.24</v>
      </c>
      <c r="AB58" s="40">
        <v>740822.26</v>
      </c>
      <c r="AC58" s="246">
        <v>105927</v>
      </c>
      <c r="AF58" s="246">
        <v>317843.90999999997</v>
      </c>
      <c r="AG58" s="246">
        <v>27787.06</v>
      </c>
      <c r="AJ58" s="264">
        <f t="shared" si="7"/>
        <v>542969.38</v>
      </c>
      <c r="AK58" s="271">
        <f t="shared" si="8"/>
        <v>171190.52</v>
      </c>
      <c r="AL58" s="266">
        <f t="shared" si="3"/>
        <v>371778.86</v>
      </c>
      <c r="AM58" s="272">
        <f t="shared" si="9"/>
        <v>878930.5</v>
      </c>
      <c r="AN58" s="273">
        <f t="shared" si="10"/>
        <v>451557.97</v>
      </c>
      <c r="AO58" s="266">
        <f t="shared" si="11"/>
        <v>427372.53</v>
      </c>
    </row>
    <row r="59" spans="1:41" x14ac:dyDescent="0.2">
      <c r="A59" s="275" t="s">
        <v>186</v>
      </c>
      <c r="B59" s="275" t="s">
        <v>251</v>
      </c>
      <c r="C59" s="275">
        <v>1126</v>
      </c>
      <c r="D59" s="275" t="s">
        <v>258</v>
      </c>
      <c r="E59" s="262" t="s">
        <v>258</v>
      </c>
      <c r="F59" s="244">
        <v>426393.68</v>
      </c>
      <c r="H59" s="244">
        <v>28964.07</v>
      </c>
      <c r="I59" s="250">
        <v>919430.12</v>
      </c>
      <c r="J59" s="250">
        <v>106732.01</v>
      </c>
      <c r="K59" s="250">
        <v>0</v>
      </c>
      <c r="P59" s="336">
        <v>170945</v>
      </c>
      <c r="Q59" s="336">
        <v>-61</v>
      </c>
      <c r="U59" s="337">
        <v>1692734</v>
      </c>
      <c r="W59" s="40">
        <v>87057.77</v>
      </c>
      <c r="AB59" s="40">
        <v>354325.02</v>
      </c>
      <c r="AC59" s="246">
        <v>83455</v>
      </c>
      <c r="AD59" s="246">
        <v>3392</v>
      </c>
      <c r="AF59" s="246">
        <v>139111.92000000001</v>
      </c>
      <c r="AG59" s="246">
        <v>70621.850000000006</v>
      </c>
      <c r="AI59" s="246">
        <v>45952</v>
      </c>
      <c r="AJ59" s="264">
        <f t="shared" si="7"/>
        <v>455357.75</v>
      </c>
      <c r="AK59" s="271">
        <f t="shared" si="8"/>
        <v>170884</v>
      </c>
      <c r="AL59" s="266">
        <f t="shared" si="3"/>
        <v>284473.75</v>
      </c>
      <c r="AM59" s="272">
        <f t="shared" si="9"/>
        <v>441382.79000000004</v>
      </c>
      <c r="AN59" s="273">
        <f t="shared" si="10"/>
        <v>342532.77</v>
      </c>
      <c r="AO59" s="266">
        <f t="shared" si="11"/>
        <v>98850.020000000019</v>
      </c>
    </row>
    <row r="60" spans="1:41" s="276" customFormat="1" x14ac:dyDescent="0.2">
      <c r="A60" s="262" t="s">
        <v>188</v>
      </c>
      <c r="B60" s="262" t="s">
        <v>260</v>
      </c>
      <c r="C60" s="262">
        <v>3728</v>
      </c>
      <c r="D60" s="262" t="s">
        <v>262</v>
      </c>
      <c r="E60" s="262" t="s">
        <v>262</v>
      </c>
      <c r="F60" s="244">
        <v>226731.8</v>
      </c>
      <c r="G60" s="244">
        <v>6400</v>
      </c>
      <c r="H60" s="244">
        <v>7025.19</v>
      </c>
      <c r="I60" s="250">
        <v>676431.55</v>
      </c>
      <c r="J60" s="250">
        <v>-573010.52</v>
      </c>
      <c r="K60" s="250"/>
      <c r="L60" s="336">
        <v>-500</v>
      </c>
      <c r="M60" s="336">
        <v>0</v>
      </c>
      <c r="N60" s="336"/>
      <c r="O60" s="336"/>
      <c r="P60" s="336">
        <v>0</v>
      </c>
      <c r="Q60" s="336">
        <v>53561.36</v>
      </c>
      <c r="R60" s="250"/>
      <c r="S60" s="250"/>
      <c r="T60" s="250">
        <v>727282</v>
      </c>
      <c r="U60" s="337">
        <v>2210713.7999999998</v>
      </c>
      <c r="V60" s="40"/>
      <c r="W60" s="40">
        <v>443474.01</v>
      </c>
      <c r="X60" s="40"/>
      <c r="Y60" s="40"/>
      <c r="Z60" s="40">
        <v>415712</v>
      </c>
      <c r="AA60" s="40"/>
      <c r="AB60" s="40">
        <v>65374.17</v>
      </c>
      <c r="AC60" s="246">
        <v>544602</v>
      </c>
      <c r="AD60" s="246"/>
      <c r="AE60" s="246"/>
      <c r="AF60" s="246">
        <v>228645.63</v>
      </c>
      <c r="AG60" s="246">
        <v>144873.41</v>
      </c>
      <c r="AH60" s="246"/>
      <c r="AI60" s="246"/>
      <c r="AJ60" s="264">
        <f t="shared" si="7"/>
        <v>240156.99</v>
      </c>
      <c r="AK60" s="271">
        <f t="shared" si="8"/>
        <v>53061.36</v>
      </c>
      <c r="AL60" s="266">
        <f t="shared" si="3"/>
        <v>187095.63</v>
      </c>
      <c r="AM60" s="272">
        <f t="shared" si="9"/>
        <v>924560.18</v>
      </c>
      <c r="AN60" s="273">
        <f t="shared" si="10"/>
        <v>918121.04</v>
      </c>
      <c r="AO60" s="266">
        <f t="shared" si="11"/>
        <v>6439.140000000014</v>
      </c>
    </row>
    <row r="61" spans="1:41" x14ac:dyDescent="0.2">
      <c r="A61" s="262" t="s">
        <v>188</v>
      </c>
      <c r="B61" s="262" t="s">
        <v>260</v>
      </c>
      <c r="C61" s="262">
        <v>3543</v>
      </c>
      <c r="D61" s="262" t="s">
        <v>263</v>
      </c>
      <c r="E61" s="262" t="s">
        <v>263</v>
      </c>
      <c r="F61" s="244">
        <v>334956.78999999998</v>
      </c>
      <c r="H61" s="244">
        <v>343568.42</v>
      </c>
      <c r="I61" s="250">
        <v>463595.89</v>
      </c>
      <c r="J61" s="250">
        <v>162727.18</v>
      </c>
      <c r="L61" s="336">
        <v>14080</v>
      </c>
      <c r="M61" s="336">
        <v>13550</v>
      </c>
      <c r="P61" s="336">
        <v>41719</v>
      </c>
      <c r="Q61" s="336">
        <v>0</v>
      </c>
      <c r="R61" s="250">
        <v>100</v>
      </c>
      <c r="T61" s="250">
        <v>201457.99</v>
      </c>
      <c r="U61" s="337">
        <v>1549075.07</v>
      </c>
      <c r="W61" s="40">
        <v>996470.27</v>
      </c>
      <c r="X61" s="40">
        <v>40340</v>
      </c>
      <c r="Y61" s="40">
        <v>27.41</v>
      </c>
      <c r="Z61" s="40">
        <v>456364.5</v>
      </c>
      <c r="AC61" s="246">
        <v>612972.5</v>
      </c>
      <c r="AF61" s="246">
        <v>591023.17000000004</v>
      </c>
      <c r="AG61" s="246">
        <v>123671.71</v>
      </c>
      <c r="AJ61" s="264">
        <f t="shared" si="7"/>
        <v>678525.21</v>
      </c>
      <c r="AK61" s="271">
        <f t="shared" si="8"/>
        <v>69349</v>
      </c>
      <c r="AL61" s="266">
        <f t="shared" si="3"/>
        <v>609176.21</v>
      </c>
      <c r="AM61" s="272">
        <f t="shared" si="9"/>
        <v>1493202.1800000002</v>
      </c>
      <c r="AN61" s="273">
        <f t="shared" si="10"/>
        <v>1327667.3799999999</v>
      </c>
      <c r="AO61" s="266">
        <f t="shared" si="11"/>
        <v>165534.80000000028</v>
      </c>
    </row>
    <row r="62" spans="1:41" x14ac:dyDescent="0.2">
      <c r="A62" s="262" t="s">
        <v>188</v>
      </c>
      <c r="B62" s="262" t="s">
        <v>260</v>
      </c>
      <c r="C62" s="262">
        <v>6330</v>
      </c>
      <c r="D62" s="262" t="s">
        <v>264</v>
      </c>
      <c r="E62" s="262" t="s">
        <v>264</v>
      </c>
      <c r="F62" s="244">
        <v>86787.88</v>
      </c>
      <c r="G62" s="244">
        <v>127700</v>
      </c>
      <c r="H62" s="244">
        <v>41922.71</v>
      </c>
      <c r="I62" s="250">
        <v>44368.52</v>
      </c>
      <c r="J62" s="250">
        <v>244919.22</v>
      </c>
      <c r="M62" s="336">
        <v>16997.919999999998</v>
      </c>
      <c r="P62" s="336">
        <v>0</v>
      </c>
      <c r="T62" s="250">
        <v>962101.68</v>
      </c>
      <c r="U62" s="337">
        <v>3406179.86</v>
      </c>
      <c r="W62" s="40">
        <v>1005989.99</v>
      </c>
      <c r="X62" s="40">
        <v>289000</v>
      </c>
      <c r="Y62" s="40">
        <v>-1012.27</v>
      </c>
      <c r="Z62" s="40">
        <v>817035.76</v>
      </c>
      <c r="AB62" s="40">
        <v>36005.17</v>
      </c>
      <c r="AC62" s="246">
        <v>1009485.76</v>
      </c>
      <c r="AF62" s="246">
        <v>537327.07999999996</v>
      </c>
      <c r="AG62" s="246">
        <v>41786.800000000003</v>
      </c>
      <c r="AJ62" s="264">
        <f t="shared" si="7"/>
        <v>256410.59</v>
      </c>
      <c r="AK62" s="271">
        <f t="shared" si="8"/>
        <v>16997.919999999998</v>
      </c>
      <c r="AL62" s="266">
        <f t="shared" si="3"/>
        <v>239412.66999999998</v>
      </c>
      <c r="AM62" s="272">
        <f t="shared" si="9"/>
        <v>2147018.65</v>
      </c>
      <c r="AN62" s="273">
        <f t="shared" si="10"/>
        <v>1588599.64</v>
      </c>
      <c r="AO62" s="266">
        <f t="shared" si="11"/>
        <v>558419.01</v>
      </c>
    </row>
    <row r="63" spans="1:41" x14ac:dyDescent="0.2">
      <c r="A63" s="262" t="s">
        <v>188</v>
      </c>
      <c r="B63" s="262" t="s">
        <v>260</v>
      </c>
      <c r="C63" s="262">
        <v>3421</v>
      </c>
      <c r="D63" s="262" t="s">
        <v>265</v>
      </c>
      <c r="E63" s="262" t="s">
        <v>265</v>
      </c>
      <c r="F63" s="244">
        <v>245955.46</v>
      </c>
      <c r="H63" s="244">
        <v>9196.93</v>
      </c>
      <c r="I63" s="250">
        <v>182756.72</v>
      </c>
      <c r="J63" s="250">
        <v>234130.82</v>
      </c>
      <c r="L63" s="336">
        <v>0</v>
      </c>
      <c r="M63" s="336">
        <v>120545</v>
      </c>
      <c r="P63" s="336">
        <v>205298</v>
      </c>
      <c r="Q63" s="336">
        <v>-112.53</v>
      </c>
      <c r="U63" s="337">
        <v>1679166.57</v>
      </c>
      <c r="W63" s="40">
        <v>722568.94</v>
      </c>
      <c r="Z63" s="40">
        <v>167008.95000000001</v>
      </c>
      <c r="AC63" s="246">
        <v>376445.95</v>
      </c>
      <c r="AF63" s="246">
        <v>298330.92</v>
      </c>
      <c r="AG63" s="246">
        <v>18789.57</v>
      </c>
      <c r="AJ63" s="264">
        <f t="shared" si="7"/>
        <v>255152.38999999998</v>
      </c>
      <c r="AK63" s="271">
        <f t="shared" si="8"/>
        <v>325730.46999999997</v>
      </c>
      <c r="AL63" s="266">
        <f t="shared" si="3"/>
        <v>-70578.079999999987</v>
      </c>
      <c r="AM63" s="272">
        <f t="shared" si="9"/>
        <v>889577.8899999999</v>
      </c>
      <c r="AN63" s="273">
        <f t="shared" si="10"/>
        <v>693566.44</v>
      </c>
      <c r="AO63" s="266">
        <f t="shared" si="11"/>
        <v>196011.44999999995</v>
      </c>
    </row>
    <row r="64" spans="1:41" x14ac:dyDescent="0.2">
      <c r="A64" s="262" t="s">
        <v>188</v>
      </c>
      <c r="B64" s="262" t="s">
        <v>260</v>
      </c>
      <c r="C64" s="262">
        <v>3591</v>
      </c>
      <c r="D64" s="262" t="s">
        <v>266</v>
      </c>
      <c r="E64" s="262" t="s">
        <v>266</v>
      </c>
      <c r="F64" s="244">
        <v>157326.84</v>
      </c>
      <c r="H64" s="244">
        <v>6373.59</v>
      </c>
      <c r="I64" s="250">
        <v>496577.59</v>
      </c>
      <c r="J64" s="250">
        <v>170901.59</v>
      </c>
      <c r="L64" s="336">
        <v>0</v>
      </c>
      <c r="M64" s="336">
        <v>58650</v>
      </c>
      <c r="P64" s="336">
        <v>29700</v>
      </c>
      <c r="Q64" s="336">
        <v>21600</v>
      </c>
      <c r="U64" s="337">
        <v>1290095.46</v>
      </c>
      <c r="W64" s="40">
        <v>496908.32</v>
      </c>
      <c r="X64" s="40">
        <v>24000</v>
      </c>
      <c r="Z64" s="40">
        <v>527095.6</v>
      </c>
      <c r="AB64" s="40">
        <v>50826.93</v>
      </c>
      <c r="AC64" s="246">
        <v>673901.6</v>
      </c>
      <c r="AF64" s="246">
        <v>255926.95</v>
      </c>
      <c r="AG64" s="246">
        <v>65002.3</v>
      </c>
      <c r="AJ64" s="264">
        <f t="shared" si="7"/>
        <v>163700.43</v>
      </c>
      <c r="AK64" s="271">
        <f t="shared" si="8"/>
        <v>109950</v>
      </c>
      <c r="AL64" s="266">
        <f t="shared" si="3"/>
        <v>53750.429999999993</v>
      </c>
      <c r="AM64" s="272">
        <f t="shared" si="9"/>
        <v>1098830.8499999999</v>
      </c>
      <c r="AN64" s="273">
        <f t="shared" si="10"/>
        <v>994830.85000000009</v>
      </c>
      <c r="AO64" s="266">
        <f t="shared" si="11"/>
        <v>103999.99999999977</v>
      </c>
    </row>
    <row r="65" spans="1:41" x14ac:dyDescent="0.2">
      <c r="A65" s="262" t="s">
        <v>188</v>
      </c>
      <c r="B65" s="262" t="s">
        <v>260</v>
      </c>
      <c r="C65" s="262">
        <v>4772</v>
      </c>
      <c r="D65" s="262" t="s">
        <v>267</v>
      </c>
      <c r="E65" s="262" t="s">
        <v>267</v>
      </c>
      <c r="F65" s="244">
        <v>750606.03</v>
      </c>
      <c r="H65" s="244">
        <v>4480</v>
      </c>
      <c r="I65" s="250">
        <v>48573.86</v>
      </c>
      <c r="J65" s="250">
        <v>26224.25</v>
      </c>
      <c r="L65" s="336">
        <v>4730</v>
      </c>
      <c r="M65" s="336">
        <v>284730</v>
      </c>
      <c r="P65" s="336">
        <v>183824</v>
      </c>
      <c r="T65" s="250">
        <v>86809.7</v>
      </c>
      <c r="U65" s="337">
        <v>2056145.55</v>
      </c>
      <c r="W65" s="40">
        <v>744945.7</v>
      </c>
      <c r="Z65" s="40">
        <v>492338.32</v>
      </c>
      <c r="AC65" s="246">
        <v>760314.32</v>
      </c>
      <c r="AE65" s="246">
        <v>8672</v>
      </c>
      <c r="AF65" s="246">
        <v>311523.73</v>
      </c>
      <c r="AG65" s="246">
        <v>41237.35</v>
      </c>
      <c r="AJ65" s="264">
        <f t="shared" si="7"/>
        <v>755086.03</v>
      </c>
      <c r="AK65" s="271">
        <f t="shared" si="8"/>
        <v>473284</v>
      </c>
      <c r="AL65" s="266">
        <f t="shared" si="3"/>
        <v>281802.03000000003</v>
      </c>
      <c r="AM65" s="272">
        <f t="shared" si="9"/>
        <v>1237284.02</v>
      </c>
      <c r="AN65" s="273">
        <f t="shared" si="10"/>
        <v>1121747.3999999999</v>
      </c>
      <c r="AO65" s="266">
        <f t="shared" si="11"/>
        <v>115536.62000000011</v>
      </c>
    </row>
    <row r="66" spans="1:41" x14ac:dyDescent="0.2">
      <c r="A66" s="262" t="s">
        <v>190</v>
      </c>
      <c r="B66" s="262" t="s">
        <v>269</v>
      </c>
      <c r="C66" s="262">
        <v>5834</v>
      </c>
      <c r="D66" s="262" t="s">
        <v>271</v>
      </c>
      <c r="E66" s="262" t="s">
        <v>271</v>
      </c>
      <c r="F66" s="244">
        <v>632684.9</v>
      </c>
      <c r="H66" s="244">
        <v>90426.46</v>
      </c>
      <c r="I66" s="250">
        <v>580005.13</v>
      </c>
      <c r="J66" s="250">
        <v>369745.14</v>
      </c>
      <c r="L66" s="336">
        <v>15284.68</v>
      </c>
      <c r="M66" s="336">
        <v>15473.86</v>
      </c>
      <c r="Q66" s="336">
        <v>18753.39</v>
      </c>
      <c r="T66" s="250">
        <v>-1271880.18</v>
      </c>
      <c r="U66" s="337">
        <v>2912713.08</v>
      </c>
      <c r="W66" s="40">
        <v>1155594.47</v>
      </c>
      <c r="AC66" s="246">
        <v>213768</v>
      </c>
      <c r="AF66" s="246">
        <v>769531.35</v>
      </c>
      <c r="AG66" s="246">
        <v>131972.32</v>
      </c>
      <c r="AI66" s="246">
        <v>51750</v>
      </c>
      <c r="AJ66" s="264">
        <f t="shared" si="7"/>
        <v>723111.36</v>
      </c>
      <c r="AK66" s="271">
        <f t="shared" si="8"/>
        <v>49511.93</v>
      </c>
      <c r="AL66" s="266">
        <f t="shared" si="3"/>
        <v>673599.42999999993</v>
      </c>
      <c r="AM66" s="272">
        <f t="shared" si="9"/>
        <v>1155594.47</v>
      </c>
      <c r="AN66" s="273">
        <f t="shared" si="10"/>
        <v>1167021.67</v>
      </c>
      <c r="AO66" s="266">
        <f t="shared" si="11"/>
        <v>-11427.199999999953</v>
      </c>
    </row>
    <row r="67" spans="1:41" x14ac:dyDescent="0.2">
      <c r="A67" s="262" t="s">
        <v>190</v>
      </c>
      <c r="B67" s="262" t="s">
        <v>269</v>
      </c>
      <c r="C67" s="262">
        <v>4475</v>
      </c>
      <c r="D67" s="262" t="s">
        <v>272</v>
      </c>
      <c r="E67" s="262" t="s">
        <v>272</v>
      </c>
      <c r="F67" s="244">
        <v>564650.05000000005</v>
      </c>
      <c r="H67" s="244">
        <v>53678.12</v>
      </c>
      <c r="I67" s="250">
        <v>835668.35</v>
      </c>
      <c r="J67" s="250">
        <v>392323.74</v>
      </c>
      <c r="L67" s="336">
        <v>9610</v>
      </c>
      <c r="M67" s="336">
        <v>28615.02</v>
      </c>
      <c r="P67" s="336">
        <v>48600</v>
      </c>
      <c r="Q67" s="336">
        <v>1869.24</v>
      </c>
      <c r="U67" s="337">
        <v>1364480.05</v>
      </c>
      <c r="W67" s="40">
        <v>592252.91</v>
      </c>
      <c r="X67" s="40">
        <v>95100</v>
      </c>
      <c r="AC67" s="246">
        <v>166846</v>
      </c>
      <c r="AF67" s="246">
        <v>350884.56</v>
      </c>
      <c r="AG67" s="246">
        <v>88597.85</v>
      </c>
      <c r="AJ67" s="264">
        <f t="shared" si="7"/>
        <v>618328.17000000004</v>
      </c>
      <c r="AK67" s="271">
        <f t="shared" si="8"/>
        <v>88694.260000000009</v>
      </c>
      <c r="AL67" s="266">
        <f t="shared" si="3"/>
        <v>529633.91</v>
      </c>
      <c r="AM67" s="272">
        <f t="shared" si="9"/>
        <v>687352.91</v>
      </c>
      <c r="AN67" s="273">
        <f t="shared" si="10"/>
        <v>606328.41</v>
      </c>
      <c r="AO67" s="266">
        <f t="shared" si="11"/>
        <v>81024.5</v>
      </c>
    </row>
    <row r="68" spans="1:41" x14ac:dyDescent="0.2">
      <c r="A68" s="262" t="s">
        <v>190</v>
      </c>
      <c r="B68" s="262" t="s">
        <v>269</v>
      </c>
      <c r="C68" s="262">
        <v>1990</v>
      </c>
      <c r="D68" s="262" t="s">
        <v>273</v>
      </c>
      <c r="E68" s="262" t="s">
        <v>273</v>
      </c>
      <c r="F68" s="244">
        <v>429291.93</v>
      </c>
      <c r="H68" s="244">
        <v>9968.41</v>
      </c>
      <c r="I68" s="250">
        <v>731063.2</v>
      </c>
      <c r="J68" s="250">
        <v>231018.99</v>
      </c>
      <c r="L68" s="336">
        <v>36500</v>
      </c>
      <c r="M68" s="336">
        <v>22575.25</v>
      </c>
      <c r="Q68" s="336">
        <v>1886.22</v>
      </c>
      <c r="S68" s="250">
        <v>-955595.87</v>
      </c>
      <c r="U68" s="337">
        <v>2067672.51</v>
      </c>
      <c r="W68" s="40">
        <v>729225.15</v>
      </c>
      <c r="X68" s="40">
        <v>35800</v>
      </c>
      <c r="Y68" s="40">
        <v>277.89</v>
      </c>
      <c r="AC68" s="246">
        <v>75546</v>
      </c>
      <c r="AF68" s="246">
        <v>326129.75</v>
      </c>
      <c r="AG68" s="246">
        <v>105524.87</v>
      </c>
      <c r="AJ68" s="264">
        <f t="shared" si="7"/>
        <v>439260.33999999997</v>
      </c>
      <c r="AK68" s="271">
        <f t="shared" si="8"/>
        <v>60961.47</v>
      </c>
      <c r="AL68" s="266">
        <f t="shared" si="3"/>
        <v>378298.87</v>
      </c>
      <c r="AM68" s="272">
        <f t="shared" si="9"/>
        <v>765303.04</v>
      </c>
      <c r="AN68" s="273">
        <f t="shared" si="10"/>
        <v>507200.62</v>
      </c>
      <c r="AO68" s="266">
        <f t="shared" si="11"/>
        <v>258102.42000000004</v>
      </c>
    </row>
    <row r="69" spans="1:41" x14ac:dyDescent="0.2">
      <c r="A69" s="262" t="s">
        <v>190</v>
      </c>
      <c r="B69" s="262" t="s">
        <v>269</v>
      </c>
      <c r="C69" s="262">
        <v>5043</v>
      </c>
      <c r="D69" s="262" t="s">
        <v>274</v>
      </c>
      <c r="E69" s="275" t="s">
        <v>274</v>
      </c>
      <c r="F69" s="244">
        <v>661024.44999999995</v>
      </c>
      <c r="H69" s="244">
        <v>8472.09</v>
      </c>
      <c r="I69" s="250">
        <v>1142733.44</v>
      </c>
      <c r="J69" s="250">
        <v>354027.34</v>
      </c>
      <c r="L69" s="336">
        <v>0</v>
      </c>
      <c r="M69" s="336">
        <v>4390.55</v>
      </c>
      <c r="Q69" s="336">
        <v>-975</v>
      </c>
      <c r="U69" s="337">
        <v>2226508.67</v>
      </c>
      <c r="W69" s="40">
        <v>1087918.49</v>
      </c>
      <c r="Z69" s="40">
        <v>160000</v>
      </c>
      <c r="AC69" s="246">
        <v>136240</v>
      </c>
      <c r="AE69" s="246">
        <v>304</v>
      </c>
      <c r="AF69" s="246">
        <v>266453.96999999997</v>
      </c>
      <c r="AG69" s="246">
        <v>105303.66</v>
      </c>
      <c r="AJ69" s="264">
        <f t="shared" si="7"/>
        <v>669496.53999999992</v>
      </c>
      <c r="AK69" s="271">
        <f t="shared" si="8"/>
        <v>3415.55</v>
      </c>
      <c r="AL69" s="266">
        <f t="shared" ref="AL69:AL71" si="12">AJ69-AK69</f>
        <v>666080.98999999987</v>
      </c>
      <c r="AM69" s="272">
        <f t="shared" si="9"/>
        <v>1247918.49</v>
      </c>
      <c r="AN69" s="273">
        <f t="shared" si="10"/>
        <v>508301.63</v>
      </c>
      <c r="AO69" s="266">
        <f t="shared" si="11"/>
        <v>739616.86</v>
      </c>
    </row>
    <row r="70" spans="1:41" x14ac:dyDescent="0.2">
      <c r="A70" s="262" t="s">
        <v>190</v>
      </c>
      <c r="B70" s="262" t="s">
        <v>269</v>
      </c>
      <c r="C70" s="262">
        <v>5442</v>
      </c>
      <c r="D70" s="262" t="s">
        <v>275</v>
      </c>
      <c r="E70" s="262" t="s">
        <v>275</v>
      </c>
      <c r="F70" s="244">
        <v>610868.57999999996</v>
      </c>
      <c r="G70" s="244">
        <v>15040</v>
      </c>
      <c r="H70" s="244">
        <v>92536.79</v>
      </c>
      <c r="I70" s="250">
        <v>381814.07</v>
      </c>
      <c r="J70" s="250">
        <v>587455.72</v>
      </c>
      <c r="L70" s="336">
        <v>11500</v>
      </c>
      <c r="M70" s="336">
        <v>14619.09</v>
      </c>
      <c r="P70" s="336">
        <v>156440</v>
      </c>
      <c r="Q70" s="336">
        <v>323.39999999999998</v>
      </c>
      <c r="U70" s="337">
        <v>2114406.96</v>
      </c>
      <c r="W70" s="40">
        <v>1108879.9099999999</v>
      </c>
      <c r="AC70" s="246">
        <v>211521</v>
      </c>
      <c r="AF70" s="246">
        <v>544781.26</v>
      </c>
      <c r="AG70" s="246">
        <v>95690.91</v>
      </c>
      <c r="AJ70" s="264">
        <f t="shared" si="7"/>
        <v>718445.37</v>
      </c>
      <c r="AK70" s="271">
        <f t="shared" si="8"/>
        <v>182882.49</v>
      </c>
      <c r="AL70" s="266">
        <f t="shared" si="12"/>
        <v>535562.88</v>
      </c>
      <c r="AM70" s="272">
        <f t="shared" si="9"/>
        <v>1108879.9099999999</v>
      </c>
      <c r="AN70" s="273">
        <f t="shared" si="10"/>
        <v>851993.17</v>
      </c>
      <c r="AO70" s="266">
        <f t="shared" si="11"/>
        <v>256886.73999999987</v>
      </c>
    </row>
    <row r="71" spans="1:41" ht="24" x14ac:dyDescent="0.55000000000000004">
      <c r="D71" s="194"/>
      <c r="AJ71" s="264">
        <f t="shared" si="7"/>
        <v>0</v>
      </c>
      <c r="AK71" s="271">
        <f t="shared" si="8"/>
        <v>0</v>
      </c>
      <c r="AL71" s="266">
        <f t="shared" si="12"/>
        <v>0</v>
      </c>
      <c r="AM71" s="272">
        <f t="shared" si="9"/>
        <v>0</v>
      </c>
      <c r="AN71" s="273">
        <f t="shared" si="10"/>
        <v>0</v>
      </c>
      <c r="AO71" s="266">
        <f t="shared" si="11"/>
        <v>0</v>
      </c>
    </row>
    <row r="72" spans="1:41" x14ac:dyDescent="0.2">
      <c r="AK72" s="271"/>
      <c r="AM72" s="272"/>
      <c r="AN72" s="273"/>
    </row>
    <row r="73" spans="1:41" ht="24" x14ac:dyDescent="0.55000000000000004">
      <c r="E73" s="194"/>
      <c r="AK73" s="271"/>
      <c r="AM73" s="272"/>
      <c r="AN73" s="273"/>
    </row>
    <row r="74" spans="1:41" x14ac:dyDescent="0.2">
      <c r="AK74" s="271"/>
      <c r="AM74" s="272"/>
      <c r="AN74" s="273"/>
    </row>
    <row r="75" spans="1:41" x14ac:dyDescent="0.2">
      <c r="AK75" s="271"/>
      <c r="AM75" s="272"/>
      <c r="AN75" s="273"/>
    </row>
    <row r="76" spans="1:41" x14ac:dyDescent="0.2">
      <c r="AK76" s="271"/>
      <c r="AM76" s="272"/>
      <c r="AN76" s="273"/>
    </row>
    <row r="77" spans="1:41" x14ac:dyDescent="0.2">
      <c r="AK77" s="271"/>
      <c r="AM77" s="272"/>
      <c r="AN77" s="273"/>
    </row>
    <row r="78" spans="1:41" x14ac:dyDescent="0.2">
      <c r="AK78" s="271"/>
      <c r="AM78" s="272"/>
      <c r="AN78" s="273"/>
    </row>
    <row r="79" spans="1:41" x14ac:dyDescent="0.2">
      <c r="AK79" s="271"/>
      <c r="AM79" s="272"/>
      <c r="AN79" s="273"/>
    </row>
    <row r="80" spans="1:41" x14ac:dyDescent="0.2">
      <c r="AK80" s="271"/>
      <c r="AM80" s="272"/>
      <c r="AN80" s="273"/>
    </row>
    <row r="81" spans="37:40" x14ac:dyDescent="0.2">
      <c r="AK81" s="271"/>
      <c r="AM81" s="272"/>
      <c r="AN81" s="273"/>
    </row>
    <row r="82" spans="37:40" x14ac:dyDescent="0.2">
      <c r="AK82" s="271"/>
      <c r="AM82" s="272"/>
      <c r="AN82" s="273"/>
    </row>
    <row r="83" spans="37:40" x14ac:dyDescent="0.2">
      <c r="AK83" s="271"/>
      <c r="AM83" s="272"/>
      <c r="AN83" s="273"/>
    </row>
    <row r="84" spans="37:40" x14ac:dyDescent="0.2">
      <c r="AK84" s="271"/>
      <c r="AM84" s="272"/>
      <c r="AN84" s="273"/>
    </row>
    <row r="85" spans="37:40" x14ac:dyDescent="0.2">
      <c r="AK85" s="271"/>
      <c r="AM85" s="272"/>
      <c r="AN85" s="273"/>
    </row>
    <row r="86" spans="37:40" x14ac:dyDescent="0.2">
      <c r="AK86" s="271"/>
      <c r="AM86" s="272"/>
      <c r="AN86" s="273"/>
    </row>
    <row r="87" spans="37:40" x14ac:dyDescent="0.2">
      <c r="AK87" s="271"/>
      <c r="AM87" s="272"/>
      <c r="AN87" s="273"/>
    </row>
    <row r="88" spans="37:40" x14ac:dyDescent="0.2">
      <c r="AK88" s="271"/>
      <c r="AM88" s="272"/>
      <c r="AN88" s="273"/>
    </row>
    <row r="89" spans="37:40" x14ac:dyDescent="0.2">
      <c r="AK89" s="271"/>
      <c r="AM89" s="272"/>
      <c r="AN89" s="273"/>
    </row>
    <row r="90" spans="37:40" x14ac:dyDescent="0.2">
      <c r="AK90" s="271"/>
      <c r="AM90" s="272"/>
      <c r="AN90" s="273"/>
    </row>
    <row r="91" spans="37:40" x14ac:dyDescent="0.2">
      <c r="AK91" s="271"/>
      <c r="AM91" s="272"/>
      <c r="AN91" s="273"/>
    </row>
    <row r="92" spans="37:40" x14ac:dyDescent="0.2">
      <c r="AK92" s="271"/>
      <c r="AM92" s="272"/>
      <c r="AN92" s="273"/>
    </row>
    <row r="93" spans="37:40" x14ac:dyDescent="0.2">
      <c r="AK93" s="271"/>
      <c r="AM93" s="272"/>
      <c r="AN93" s="273"/>
    </row>
    <row r="94" spans="37:40" x14ac:dyDescent="0.2">
      <c r="AK94" s="271"/>
      <c r="AM94" s="272"/>
      <c r="AN94" s="273"/>
    </row>
    <row r="95" spans="37:40" x14ac:dyDescent="0.2">
      <c r="AK95" s="271"/>
      <c r="AM95" s="272"/>
      <c r="AN95" s="273"/>
    </row>
    <row r="96" spans="37:40" x14ac:dyDescent="0.2">
      <c r="AK96" s="271"/>
      <c r="AM96" s="272"/>
      <c r="AN96" s="273"/>
    </row>
    <row r="97" spans="37:40" x14ac:dyDescent="0.2">
      <c r="AK97" s="271"/>
      <c r="AM97" s="272"/>
      <c r="AN97" s="273"/>
    </row>
    <row r="98" spans="37:40" x14ac:dyDescent="0.2">
      <c r="AK98" s="271"/>
      <c r="AM98" s="272"/>
      <c r="AN98" s="273"/>
    </row>
    <row r="99" spans="37:40" x14ac:dyDescent="0.2">
      <c r="AK99" s="271"/>
      <c r="AM99" s="272"/>
      <c r="AN99" s="273"/>
    </row>
    <row r="100" spans="37:40" x14ac:dyDescent="0.2">
      <c r="AK100" s="271"/>
      <c r="AM100" s="272"/>
      <c r="AN100" s="273"/>
    </row>
    <row r="101" spans="37:40" x14ac:dyDescent="0.2">
      <c r="AK101" s="271"/>
      <c r="AM101" s="272"/>
      <c r="AN101" s="273"/>
    </row>
    <row r="102" spans="37:40" x14ac:dyDescent="0.2">
      <c r="AK102" s="271"/>
      <c r="AM102" s="272"/>
      <c r="AN102" s="273"/>
    </row>
    <row r="103" spans="37:40" x14ac:dyDescent="0.2">
      <c r="AK103" s="271"/>
      <c r="AM103" s="272"/>
      <c r="AN103" s="273"/>
    </row>
    <row r="104" spans="37:40" x14ac:dyDescent="0.2">
      <c r="AK104" s="271"/>
      <c r="AM104" s="272"/>
      <c r="AN104" s="273"/>
    </row>
    <row r="105" spans="37:40" x14ac:dyDescent="0.2">
      <c r="AK105" s="271"/>
      <c r="AM105" s="272"/>
      <c r="AN105" s="273"/>
    </row>
    <row r="106" spans="37:40" x14ac:dyDescent="0.2">
      <c r="AK106" s="271"/>
      <c r="AM106" s="272"/>
      <c r="AN106" s="273"/>
    </row>
    <row r="107" spans="37:40" x14ac:dyDescent="0.2">
      <c r="AK107" s="271"/>
      <c r="AM107" s="272"/>
      <c r="AN107" s="273"/>
    </row>
    <row r="108" spans="37:40" x14ac:dyDescent="0.2">
      <c r="AK108" s="271"/>
      <c r="AM108" s="272"/>
      <c r="AN108" s="273"/>
    </row>
    <row r="109" spans="37:40" x14ac:dyDescent="0.2">
      <c r="AK109" s="271"/>
      <c r="AM109" s="272"/>
      <c r="AN109" s="273"/>
    </row>
    <row r="110" spans="37:40" x14ac:dyDescent="0.2">
      <c r="AK110" s="271"/>
      <c r="AM110" s="272"/>
      <c r="AN110" s="273"/>
    </row>
    <row r="111" spans="37:40" x14ac:dyDescent="0.2">
      <c r="AK111" s="271"/>
      <c r="AM111" s="272"/>
      <c r="AN111" s="273"/>
    </row>
    <row r="112" spans="37:40" x14ac:dyDescent="0.2">
      <c r="AK112" s="271"/>
      <c r="AM112" s="272"/>
      <c r="AN112" s="273"/>
    </row>
    <row r="113" spans="37:40" x14ac:dyDescent="0.2">
      <c r="AK113" s="271"/>
      <c r="AM113" s="272"/>
      <c r="AN113" s="273"/>
    </row>
    <row r="114" spans="37:40" x14ac:dyDescent="0.2">
      <c r="AK114" s="271"/>
      <c r="AM114" s="272"/>
      <c r="AN114" s="273"/>
    </row>
    <row r="115" spans="37:40" x14ac:dyDescent="0.2">
      <c r="AK115" s="271"/>
      <c r="AM115" s="272"/>
      <c r="AN115" s="273"/>
    </row>
    <row r="116" spans="37:40" x14ac:dyDescent="0.2">
      <c r="AK116" s="271"/>
      <c r="AM116" s="272"/>
      <c r="AN116" s="273"/>
    </row>
    <row r="117" spans="37:40" x14ac:dyDescent="0.2">
      <c r="AK117" s="271"/>
      <c r="AM117" s="272"/>
      <c r="AN117" s="273"/>
    </row>
    <row r="118" spans="37:40" x14ac:dyDescent="0.2">
      <c r="AK118" s="271"/>
      <c r="AM118" s="272"/>
      <c r="AN118" s="273"/>
    </row>
    <row r="119" spans="37:40" x14ac:dyDescent="0.2">
      <c r="AK119" s="271"/>
      <c r="AM119" s="272"/>
      <c r="AN119" s="273"/>
    </row>
    <row r="120" spans="37:40" x14ac:dyDescent="0.2">
      <c r="AK120" s="271"/>
      <c r="AM120" s="272"/>
      <c r="AN120" s="273"/>
    </row>
    <row r="121" spans="37:40" x14ac:dyDescent="0.2">
      <c r="AK121" s="271"/>
      <c r="AM121" s="272"/>
      <c r="AN121" s="273"/>
    </row>
    <row r="122" spans="37:40" x14ac:dyDescent="0.2">
      <c r="AK122" s="271"/>
      <c r="AM122" s="272"/>
      <c r="AN122" s="273"/>
    </row>
    <row r="123" spans="37:40" x14ac:dyDescent="0.2">
      <c r="AK123" s="271"/>
      <c r="AM123" s="272"/>
      <c r="AN123" s="273"/>
    </row>
    <row r="124" spans="37:40" x14ac:dyDescent="0.2">
      <c r="AK124" s="271"/>
      <c r="AM124" s="272"/>
      <c r="AN124" s="273"/>
    </row>
    <row r="125" spans="37:40" x14ac:dyDescent="0.2">
      <c r="AK125" s="271"/>
      <c r="AM125" s="272"/>
      <c r="AN125" s="273"/>
    </row>
    <row r="126" spans="37:40" x14ac:dyDescent="0.2">
      <c r="AK126" s="271"/>
      <c r="AM126" s="272"/>
      <c r="AN126" s="273"/>
    </row>
    <row r="127" spans="37:40" x14ac:dyDescent="0.2">
      <c r="AK127" s="271"/>
      <c r="AM127" s="272"/>
      <c r="AN127" s="273"/>
    </row>
    <row r="128" spans="37:40" x14ac:dyDescent="0.2">
      <c r="AK128" s="271"/>
      <c r="AM128" s="272"/>
      <c r="AN128" s="273"/>
    </row>
    <row r="129" spans="37:40" x14ac:dyDescent="0.2">
      <c r="AK129" s="271"/>
      <c r="AM129" s="272"/>
      <c r="AN129" s="273"/>
    </row>
    <row r="130" spans="37:40" x14ac:dyDescent="0.2">
      <c r="AK130" s="271"/>
      <c r="AM130" s="272"/>
      <c r="AN130" s="273"/>
    </row>
    <row r="131" spans="37:40" x14ac:dyDescent="0.2">
      <c r="AK131" s="271"/>
      <c r="AM131" s="272"/>
      <c r="AN131" s="273"/>
    </row>
    <row r="132" spans="37:40" x14ac:dyDescent="0.2">
      <c r="AK132" s="271"/>
      <c r="AM132" s="272"/>
      <c r="AN132" s="273"/>
    </row>
    <row r="133" spans="37:40" x14ac:dyDescent="0.2">
      <c r="AK133" s="271"/>
      <c r="AM133" s="272"/>
      <c r="AN133" s="273"/>
    </row>
    <row r="134" spans="37:40" x14ac:dyDescent="0.2">
      <c r="AK134" s="271"/>
      <c r="AM134" s="272"/>
      <c r="AN134" s="273"/>
    </row>
    <row r="135" spans="37:40" x14ac:dyDescent="0.2">
      <c r="AK135" s="271"/>
      <c r="AM135" s="272"/>
      <c r="AN135" s="273"/>
    </row>
    <row r="136" spans="37:40" x14ac:dyDescent="0.2">
      <c r="AK136" s="271"/>
      <c r="AM136" s="272"/>
      <c r="AN136" s="273"/>
    </row>
    <row r="137" spans="37:40" x14ac:dyDescent="0.2">
      <c r="AK137" s="271"/>
      <c r="AM137" s="272"/>
      <c r="AN137" s="273"/>
    </row>
    <row r="138" spans="37:40" x14ac:dyDescent="0.2">
      <c r="AK138" s="271"/>
      <c r="AM138" s="272"/>
      <c r="AN138" s="273"/>
    </row>
    <row r="139" spans="37:40" x14ac:dyDescent="0.2">
      <c r="AK139" s="271"/>
      <c r="AM139" s="272"/>
      <c r="AN139" s="273"/>
    </row>
    <row r="140" spans="37:40" x14ac:dyDescent="0.2">
      <c r="AK140" s="271"/>
      <c r="AM140" s="272"/>
      <c r="AN140" s="273"/>
    </row>
    <row r="141" spans="37:40" x14ac:dyDescent="0.2">
      <c r="AK141" s="271"/>
      <c r="AM141" s="272"/>
      <c r="AN141" s="273"/>
    </row>
    <row r="142" spans="37:40" x14ac:dyDescent="0.2">
      <c r="AK142" s="271"/>
      <c r="AM142" s="272"/>
      <c r="AN142" s="273"/>
    </row>
    <row r="143" spans="37:40" x14ac:dyDescent="0.2">
      <c r="AK143" s="271"/>
      <c r="AM143" s="272"/>
      <c r="AN143" s="273"/>
    </row>
    <row r="144" spans="37:40" x14ac:dyDescent="0.2">
      <c r="AK144" s="271"/>
      <c r="AM144" s="272"/>
      <c r="AN144" s="273"/>
    </row>
    <row r="145" spans="37:40" x14ac:dyDescent="0.2">
      <c r="AK145" s="271"/>
      <c r="AM145" s="272"/>
      <c r="AN145" s="273"/>
    </row>
    <row r="146" spans="37:40" x14ac:dyDescent="0.2">
      <c r="AK146" s="271"/>
      <c r="AM146" s="272"/>
      <c r="AN146" s="273"/>
    </row>
    <row r="147" spans="37:40" x14ac:dyDescent="0.2">
      <c r="AK147" s="271"/>
      <c r="AM147" s="272"/>
      <c r="AN147" s="273"/>
    </row>
    <row r="148" spans="37:40" x14ac:dyDescent="0.2">
      <c r="AK148" s="271"/>
      <c r="AM148" s="272"/>
      <c r="AN148" s="273"/>
    </row>
    <row r="149" spans="37:40" x14ac:dyDescent="0.2">
      <c r="AK149" s="271"/>
      <c r="AM149" s="272"/>
      <c r="AN149" s="273"/>
    </row>
    <row r="150" spans="37:40" x14ac:dyDescent="0.2">
      <c r="AK150" s="271"/>
      <c r="AM150" s="272"/>
      <c r="AN150" s="273"/>
    </row>
    <row r="151" spans="37:40" x14ac:dyDescent="0.2">
      <c r="AK151" s="271"/>
      <c r="AM151" s="272"/>
      <c r="AN151" s="273"/>
    </row>
  </sheetData>
  <autoFilter ref="A1:AO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topLeftCell="T1" zoomScale="89" zoomScaleNormal="89" workbookViewId="0">
      <selection sqref="A1:V1048576"/>
    </sheetView>
  </sheetViews>
  <sheetFormatPr defaultColWidth="29" defaultRowHeight="14.25" x14ac:dyDescent="0.2"/>
  <cols>
    <col min="1" max="1" width="29" style="251"/>
    <col min="2" max="4" width="29" style="89"/>
    <col min="5" max="6" width="29" style="251"/>
    <col min="7" max="10" width="29" style="232"/>
    <col min="11" max="14" width="29" style="251"/>
    <col min="15" max="19" width="29" style="73"/>
    <col min="20" max="24" width="29" style="90"/>
    <col min="25" max="25" width="34.875" style="90" customWidth="1"/>
    <col min="26" max="16384" width="29" style="251"/>
  </cols>
  <sheetData>
    <row r="1" spans="1:22" x14ac:dyDescent="0.2">
      <c r="A1" s="251" t="s">
        <v>2457</v>
      </c>
      <c r="B1" s="89" t="s">
        <v>2458</v>
      </c>
      <c r="C1" s="89" t="s">
        <v>2459</v>
      </c>
      <c r="D1" s="89" t="s">
        <v>2460</v>
      </c>
      <c r="E1" s="251" t="s">
        <v>2461</v>
      </c>
      <c r="F1" s="251" t="s">
        <v>2462</v>
      </c>
      <c r="G1" s="232" t="s">
        <v>2465</v>
      </c>
      <c r="H1" s="232" t="s">
        <v>2469</v>
      </c>
      <c r="I1" s="232" t="s">
        <v>2470</v>
      </c>
      <c r="J1" s="232" t="s">
        <v>2471</v>
      </c>
      <c r="K1" s="251" t="s">
        <v>2472</v>
      </c>
      <c r="L1" s="251" t="s">
        <v>2473</v>
      </c>
      <c r="M1" s="251" t="s">
        <v>2475</v>
      </c>
      <c r="N1" s="251" t="s">
        <v>2476</v>
      </c>
      <c r="O1" s="73" t="s">
        <v>2477</v>
      </c>
      <c r="P1" s="73" t="s">
        <v>2478</v>
      </c>
      <c r="Q1" s="73" t="s">
        <v>2480</v>
      </c>
      <c r="R1" s="73" t="s">
        <v>2481</v>
      </c>
      <c r="S1" s="73" t="s">
        <v>2483</v>
      </c>
      <c r="T1" s="90" t="s">
        <v>2484</v>
      </c>
      <c r="U1" s="90" t="s">
        <v>2485</v>
      </c>
      <c r="V1" s="90" t="s">
        <v>2487</v>
      </c>
    </row>
    <row r="2" spans="1:22" x14ac:dyDescent="0.2">
      <c r="A2" s="251" t="s">
        <v>2488</v>
      </c>
      <c r="B2" s="89" t="s">
        <v>2489</v>
      </c>
      <c r="C2" s="89" t="s">
        <v>2490</v>
      </c>
      <c r="D2" s="89" t="s">
        <v>2491</v>
      </c>
      <c r="E2" s="251" t="s">
        <v>2492</v>
      </c>
      <c r="F2" s="251" t="s">
        <v>2493</v>
      </c>
      <c r="G2" s="232" t="s">
        <v>2496</v>
      </c>
      <c r="H2" s="232" t="s">
        <v>2500</v>
      </c>
      <c r="I2" s="232" t="s">
        <v>2501</v>
      </c>
      <c r="J2" s="232" t="s">
        <v>2502</v>
      </c>
      <c r="K2" s="251" t="s">
        <v>2503</v>
      </c>
      <c r="L2" s="251" t="s">
        <v>2504</v>
      </c>
      <c r="M2" s="251" t="s">
        <v>2506</v>
      </c>
      <c r="N2" s="251" t="s">
        <v>2507</v>
      </c>
      <c r="O2" s="73" t="s">
        <v>2508</v>
      </c>
      <c r="P2" s="73" t="s">
        <v>2509</v>
      </c>
      <c r="Q2" s="73" t="s">
        <v>2511</v>
      </c>
      <c r="R2" s="73" t="s">
        <v>2512</v>
      </c>
      <c r="S2" s="73" t="s">
        <v>2514</v>
      </c>
      <c r="T2" s="90" t="s">
        <v>2515</v>
      </c>
      <c r="U2" s="90" t="s">
        <v>2516</v>
      </c>
      <c r="V2" s="90" t="s">
        <v>2518</v>
      </c>
    </row>
    <row r="3" spans="1:22" x14ac:dyDescent="0.2">
      <c r="A3" s="251" t="s">
        <v>2519</v>
      </c>
      <c r="B3" s="89">
        <v>52460604.869999997</v>
      </c>
      <c r="C3" s="89">
        <v>497130</v>
      </c>
      <c r="D3" s="89">
        <v>5173735.75</v>
      </c>
      <c r="E3" s="251">
        <v>46664184.920000002</v>
      </c>
      <c r="F3" s="251">
        <v>31950161.399999999</v>
      </c>
      <c r="G3" s="232">
        <v>1895316.12</v>
      </c>
      <c r="H3" s="232">
        <v>292.43</v>
      </c>
      <c r="I3" s="232">
        <v>23909</v>
      </c>
      <c r="J3" s="232">
        <v>-4651491.17</v>
      </c>
      <c r="K3" s="251">
        <v>6138452.0499999998</v>
      </c>
      <c r="L3" s="251">
        <v>181350186.34999999</v>
      </c>
      <c r="M3" s="251">
        <v>44881714.75</v>
      </c>
      <c r="N3" s="251">
        <v>5659602</v>
      </c>
      <c r="O3" s="73">
        <v>135528.29999999999</v>
      </c>
      <c r="P3" s="73">
        <v>51858554.43</v>
      </c>
      <c r="Q3" s="73">
        <v>2012463.78</v>
      </c>
      <c r="R3" s="73">
        <v>67038378.229999997</v>
      </c>
      <c r="S3" s="73">
        <v>15000</v>
      </c>
      <c r="T3" s="90">
        <v>23295397.649999999</v>
      </c>
      <c r="U3" s="90">
        <v>6472906.2599999998</v>
      </c>
      <c r="V3" s="90">
        <v>43494</v>
      </c>
    </row>
    <row r="4" spans="1:22" x14ac:dyDescent="0.2">
      <c r="A4" s="251" t="s">
        <v>2524</v>
      </c>
      <c r="B4" s="89">
        <v>844269.14</v>
      </c>
      <c r="D4" s="89">
        <v>32408.2</v>
      </c>
      <c r="E4" s="251">
        <v>2678179.0299999998</v>
      </c>
      <c r="F4" s="251">
        <v>152867.99</v>
      </c>
      <c r="G4" s="232">
        <v>36300</v>
      </c>
      <c r="J4" s="232">
        <v>3998879.78</v>
      </c>
      <c r="K4" s="251">
        <v>342458.58</v>
      </c>
      <c r="L4" s="251">
        <v>198336.84</v>
      </c>
      <c r="M4" s="251">
        <v>362039.66</v>
      </c>
      <c r="P4" s="73">
        <v>540460</v>
      </c>
      <c r="Q4" s="73">
        <v>24964.2</v>
      </c>
      <c r="R4" s="73">
        <v>771241</v>
      </c>
      <c r="T4" s="90">
        <v>801107.55</v>
      </c>
      <c r="U4" s="90">
        <v>159222.15</v>
      </c>
    </row>
    <row r="5" spans="1:22" x14ac:dyDescent="0.2">
      <c r="A5" s="251" t="s">
        <v>2525</v>
      </c>
      <c r="B5" s="89">
        <v>573907.93999999994</v>
      </c>
      <c r="C5" s="89">
        <v>0</v>
      </c>
      <c r="D5" s="89">
        <v>71979.17</v>
      </c>
      <c r="E5" s="251">
        <v>499441.76</v>
      </c>
      <c r="F5" s="251">
        <v>230825.77</v>
      </c>
      <c r="G5" s="232">
        <v>36000</v>
      </c>
      <c r="J5" s="232">
        <v>-972932.47</v>
      </c>
      <c r="K5" s="251">
        <v>488063.15</v>
      </c>
      <c r="L5" s="251">
        <v>2159407.13</v>
      </c>
      <c r="M5" s="251">
        <v>430192.29</v>
      </c>
      <c r="P5" s="73">
        <v>487360</v>
      </c>
      <c r="R5" s="73">
        <v>700450</v>
      </c>
      <c r="T5" s="90">
        <v>355132.15999999997</v>
      </c>
      <c r="U5" s="90">
        <v>73078.3</v>
      </c>
    </row>
    <row r="6" spans="1:22" x14ac:dyDescent="0.2">
      <c r="A6" s="251" t="s">
        <v>2526</v>
      </c>
      <c r="B6" s="89">
        <v>815852.87</v>
      </c>
      <c r="C6" s="89">
        <v>0</v>
      </c>
      <c r="D6" s="89">
        <v>65146.3</v>
      </c>
      <c r="E6" s="251">
        <v>778009.06</v>
      </c>
      <c r="F6" s="251">
        <v>810647.97</v>
      </c>
      <c r="G6" s="232">
        <v>13020</v>
      </c>
      <c r="J6" s="232">
        <v>-909033.75</v>
      </c>
      <c r="K6" s="251">
        <v>320382.63</v>
      </c>
      <c r="L6" s="251">
        <v>3104237.14</v>
      </c>
      <c r="M6" s="251">
        <v>430233.24</v>
      </c>
      <c r="P6" s="73">
        <v>972240</v>
      </c>
      <c r="Q6" s="73">
        <v>31540.16</v>
      </c>
      <c r="R6" s="73">
        <v>1131818</v>
      </c>
      <c r="T6" s="90">
        <v>227339.48</v>
      </c>
      <c r="U6" s="90">
        <v>58102.25</v>
      </c>
    </row>
    <row r="7" spans="1:22" x14ac:dyDescent="0.2">
      <c r="A7" s="251" t="s">
        <v>2527</v>
      </c>
      <c r="B7" s="89">
        <v>1255125.21</v>
      </c>
      <c r="C7" s="89">
        <v>67080</v>
      </c>
      <c r="D7" s="89">
        <v>23361.919999999998</v>
      </c>
      <c r="E7" s="251">
        <v>22661.32</v>
      </c>
      <c r="F7" s="251">
        <v>190926.77</v>
      </c>
      <c r="J7" s="232">
        <v>-510631.36</v>
      </c>
      <c r="K7" s="251">
        <v>494389.91</v>
      </c>
      <c r="L7" s="251">
        <v>1481598.18</v>
      </c>
      <c r="M7" s="251">
        <v>683320.4</v>
      </c>
      <c r="N7" s="251">
        <v>488850</v>
      </c>
      <c r="O7" s="73">
        <v>133076.28</v>
      </c>
      <c r="P7" s="73">
        <v>1039280</v>
      </c>
      <c r="R7" s="73">
        <v>1508546</v>
      </c>
      <c r="T7" s="90">
        <v>575992.63</v>
      </c>
      <c r="U7" s="90">
        <v>50255.06</v>
      </c>
    </row>
    <row r="8" spans="1:22" x14ac:dyDescent="0.2">
      <c r="A8" s="251" t="s">
        <v>2528</v>
      </c>
      <c r="B8" s="89">
        <v>1030052.97</v>
      </c>
      <c r="C8" s="89">
        <v>0</v>
      </c>
      <c r="D8" s="89">
        <v>15511.25</v>
      </c>
      <c r="E8" s="251">
        <v>5836.4</v>
      </c>
      <c r="F8" s="251">
        <v>853375.66</v>
      </c>
      <c r="G8" s="232">
        <v>42450</v>
      </c>
      <c r="J8" s="232">
        <v>-1838293.15</v>
      </c>
      <c r="K8" s="251">
        <v>361103.34</v>
      </c>
      <c r="L8" s="251">
        <v>3577514.61</v>
      </c>
      <c r="M8" s="251">
        <v>522571.62</v>
      </c>
      <c r="P8" s="73">
        <v>475590</v>
      </c>
      <c r="Q8" s="73">
        <v>109090</v>
      </c>
      <c r="R8" s="73">
        <v>772934</v>
      </c>
      <c r="T8" s="90">
        <v>425499.68</v>
      </c>
      <c r="U8" s="90">
        <v>29019.15</v>
      </c>
    </row>
    <row r="9" spans="1:22" x14ac:dyDescent="0.2">
      <c r="A9" s="251" t="s">
        <v>2529</v>
      </c>
      <c r="B9" s="89">
        <v>327631.96999999997</v>
      </c>
      <c r="C9" s="89">
        <v>0</v>
      </c>
      <c r="D9" s="89">
        <v>68365.899999999994</v>
      </c>
      <c r="E9" s="251">
        <v>281225.31</v>
      </c>
      <c r="F9" s="251">
        <v>217878.53</v>
      </c>
      <c r="G9" s="232">
        <v>19138</v>
      </c>
      <c r="J9" s="232">
        <v>882758.94</v>
      </c>
      <c r="K9" s="251">
        <v>73896.679999999993</v>
      </c>
      <c r="L9" s="251">
        <v>80851.62</v>
      </c>
      <c r="M9" s="251">
        <v>191348.09</v>
      </c>
      <c r="P9" s="73">
        <v>392670</v>
      </c>
      <c r="R9" s="73">
        <v>468320</v>
      </c>
      <c r="T9" s="90">
        <v>202136.04</v>
      </c>
      <c r="U9" s="90">
        <v>53649.68</v>
      </c>
    </row>
    <row r="10" spans="1:22" x14ac:dyDescent="0.2">
      <c r="A10" s="251" t="s">
        <v>2530</v>
      </c>
      <c r="B10" s="89">
        <v>1310384.3999999999</v>
      </c>
      <c r="D10" s="89">
        <v>166041.07999999999</v>
      </c>
      <c r="E10" s="251">
        <v>956659.65</v>
      </c>
      <c r="F10" s="251">
        <v>1469526.17</v>
      </c>
      <c r="G10" s="232">
        <v>23400</v>
      </c>
      <c r="J10" s="232">
        <v>830004.63</v>
      </c>
      <c r="K10" s="251">
        <v>243947.27</v>
      </c>
      <c r="L10" s="251">
        <v>2359303.7200000002</v>
      </c>
      <c r="M10" s="251">
        <v>516021.25</v>
      </c>
      <c r="N10" s="251">
        <v>115000</v>
      </c>
      <c r="O10" s="73">
        <v>48.51</v>
      </c>
      <c r="P10" s="73">
        <v>825640</v>
      </c>
      <c r="Q10" s="73">
        <v>530000</v>
      </c>
      <c r="R10" s="73">
        <v>1061536</v>
      </c>
      <c r="T10" s="90">
        <v>284742.23</v>
      </c>
      <c r="U10" s="90">
        <v>161021.85</v>
      </c>
    </row>
    <row r="11" spans="1:22" x14ac:dyDescent="0.2">
      <c r="A11" s="251" t="s">
        <v>2531</v>
      </c>
      <c r="B11" s="89">
        <v>568586.12</v>
      </c>
      <c r="D11" s="89">
        <v>44449.18</v>
      </c>
      <c r="E11" s="251">
        <v>731910.2</v>
      </c>
      <c r="F11" s="251">
        <v>141179.96</v>
      </c>
      <c r="J11" s="232">
        <v>-891788.64</v>
      </c>
      <c r="K11" s="251">
        <v>412650.74</v>
      </c>
      <c r="L11" s="251">
        <v>2243800.1</v>
      </c>
      <c r="M11" s="251">
        <v>222006.01</v>
      </c>
      <c r="P11" s="73">
        <v>400228</v>
      </c>
      <c r="R11" s="73">
        <v>572003</v>
      </c>
      <c r="T11" s="90">
        <v>202981.34</v>
      </c>
      <c r="U11" s="90">
        <v>30028.5</v>
      </c>
    </row>
    <row r="12" spans="1:22" x14ac:dyDescent="0.2">
      <c r="A12" s="251" t="s">
        <v>2532</v>
      </c>
      <c r="B12" s="89">
        <v>923530.52</v>
      </c>
      <c r="D12" s="89">
        <v>174796.03</v>
      </c>
      <c r="E12" s="251">
        <v>18307.990000000002</v>
      </c>
      <c r="F12" s="251">
        <v>224610.86</v>
      </c>
      <c r="G12" s="232">
        <v>88800</v>
      </c>
      <c r="J12" s="232">
        <v>-1311381.32</v>
      </c>
      <c r="K12" s="251">
        <v>293100.59000000003</v>
      </c>
      <c r="L12" s="251">
        <v>2541297.98</v>
      </c>
      <c r="M12" s="251">
        <v>441014.21</v>
      </c>
      <c r="P12" s="73">
        <v>605330</v>
      </c>
      <c r="R12" s="73">
        <v>805595</v>
      </c>
      <c r="T12" s="90">
        <v>367904.15</v>
      </c>
      <c r="U12" s="90">
        <v>38086.1</v>
      </c>
    </row>
    <row r="13" spans="1:22" x14ac:dyDescent="0.2">
      <c r="A13" s="251" t="s">
        <v>2533</v>
      </c>
      <c r="B13" s="89">
        <v>308761.24</v>
      </c>
      <c r="D13" s="89">
        <v>22507.58</v>
      </c>
      <c r="E13" s="251">
        <v>1838830.52</v>
      </c>
      <c r="F13" s="251">
        <v>225686.01</v>
      </c>
      <c r="G13" s="232">
        <v>103199.28</v>
      </c>
      <c r="J13" s="232">
        <v>-49978.7</v>
      </c>
      <c r="K13" s="251">
        <v>83385.3</v>
      </c>
      <c r="L13" s="251">
        <v>2357450.56</v>
      </c>
      <c r="M13" s="251">
        <v>273172.40000000002</v>
      </c>
      <c r="P13" s="73">
        <v>210350</v>
      </c>
      <c r="R13" s="73">
        <v>293525</v>
      </c>
      <c r="T13" s="90">
        <v>188237.84</v>
      </c>
      <c r="U13" s="90">
        <v>52330.07</v>
      </c>
    </row>
    <row r="14" spans="1:22" x14ac:dyDescent="0.2">
      <c r="A14" s="251" t="s">
        <v>2534</v>
      </c>
      <c r="B14" s="89">
        <v>498664.15</v>
      </c>
      <c r="D14" s="89">
        <v>31671.87</v>
      </c>
      <c r="E14" s="251">
        <v>849797.58</v>
      </c>
      <c r="F14" s="251">
        <v>516855.22</v>
      </c>
      <c r="G14" s="232">
        <v>29528.75</v>
      </c>
      <c r="J14" s="232">
        <v>-1445598.15</v>
      </c>
      <c r="K14" s="251">
        <v>152466.23000000001</v>
      </c>
      <c r="L14" s="251">
        <v>3416597.09</v>
      </c>
      <c r="M14" s="251">
        <v>300796.59000000003</v>
      </c>
      <c r="P14" s="73">
        <v>490050</v>
      </c>
      <c r="R14" s="73">
        <v>673250</v>
      </c>
      <c r="T14" s="90">
        <v>164208.56</v>
      </c>
      <c r="U14" s="90">
        <v>135888.85</v>
      </c>
    </row>
    <row r="15" spans="1:22" x14ac:dyDescent="0.2">
      <c r="A15" s="251" t="s">
        <v>2535</v>
      </c>
      <c r="B15" s="89">
        <v>762686.13</v>
      </c>
      <c r="C15" s="89">
        <v>0</v>
      </c>
      <c r="D15" s="89">
        <v>23645.1</v>
      </c>
      <c r="E15" s="251">
        <v>2181932.42</v>
      </c>
      <c r="F15" s="251">
        <v>254364.7</v>
      </c>
      <c r="G15" s="232">
        <v>16632.2</v>
      </c>
      <c r="J15" s="232">
        <v>135096.57999999999</v>
      </c>
      <c r="K15" s="251">
        <v>4470.38</v>
      </c>
      <c r="L15" s="251">
        <v>3110817.16</v>
      </c>
      <c r="M15" s="251">
        <v>603840.21</v>
      </c>
      <c r="N15" s="251">
        <v>200000</v>
      </c>
      <c r="P15" s="73">
        <v>603800</v>
      </c>
      <c r="R15" s="73">
        <v>795578</v>
      </c>
      <c r="T15" s="90">
        <v>279689.99</v>
      </c>
      <c r="U15" s="90">
        <v>95830.91</v>
      </c>
    </row>
    <row r="16" spans="1:22" x14ac:dyDescent="0.2">
      <c r="A16" s="251" t="s">
        <v>2536</v>
      </c>
      <c r="B16" s="89">
        <v>424421.24</v>
      </c>
      <c r="D16" s="89">
        <v>37172.089999999997</v>
      </c>
      <c r="E16" s="251">
        <v>1419479.66</v>
      </c>
      <c r="F16" s="251">
        <v>664737.28000000003</v>
      </c>
      <c r="G16" s="232">
        <v>14640</v>
      </c>
      <c r="J16" s="232">
        <v>-1896073.39</v>
      </c>
      <c r="K16" s="251">
        <v>287542.98</v>
      </c>
      <c r="L16" s="251">
        <v>4381554.71</v>
      </c>
      <c r="M16" s="251">
        <v>612920.02</v>
      </c>
      <c r="P16" s="73">
        <v>864828</v>
      </c>
      <c r="R16" s="73">
        <v>1124286</v>
      </c>
      <c r="T16" s="90">
        <v>318911.82</v>
      </c>
      <c r="U16" s="90">
        <v>97947.15</v>
      </c>
    </row>
    <row r="17" spans="1:21" x14ac:dyDescent="0.2">
      <c r="A17" s="251" t="s">
        <v>2537</v>
      </c>
      <c r="B17" s="89">
        <v>888355.72</v>
      </c>
      <c r="C17" s="89">
        <v>8560</v>
      </c>
      <c r="D17" s="89">
        <v>12397.82</v>
      </c>
      <c r="E17" s="251">
        <v>111733.88</v>
      </c>
      <c r="F17" s="251">
        <v>146195.53</v>
      </c>
      <c r="G17" s="232">
        <v>63600</v>
      </c>
      <c r="J17" s="232">
        <v>-1702424.15</v>
      </c>
      <c r="K17" s="251">
        <v>216864.78</v>
      </c>
      <c r="L17" s="251">
        <v>2824820.87</v>
      </c>
      <c r="M17" s="251">
        <v>374346.49</v>
      </c>
      <c r="P17" s="73">
        <v>798930</v>
      </c>
      <c r="Q17" s="73">
        <v>3000</v>
      </c>
      <c r="R17" s="73">
        <v>1048846</v>
      </c>
      <c r="T17" s="90">
        <v>273514.37</v>
      </c>
      <c r="U17" s="90">
        <v>64352.2</v>
      </c>
    </row>
    <row r="18" spans="1:21" x14ac:dyDescent="0.2">
      <c r="A18" s="251" t="s">
        <v>2538</v>
      </c>
      <c r="B18" s="89">
        <v>1017884.84</v>
      </c>
      <c r="D18" s="89">
        <v>33424.639999999999</v>
      </c>
      <c r="E18" s="251">
        <v>67489.19</v>
      </c>
      <c r="F18" s="251">
        <v>335667.20000000001</v>
      </c>
      <c r="G18" s="232">
        <v>19200</v>
      </c>
      <c r="J18" s="232">
        <v>-1141080.3700000001</v>
      </c>
      <c r="K18" s="251">
        <v>478516.95</v>
      </c>
      <c r="L18" s="251">
        <v>2287611.84</v>
      </c>
      <c r="M18" s="251">
        <v>551943.16</v>
      </c>
      <c r="N18" s="251">
        <v>195000</v>
      </c>
      <c r="P18" s="73">
        <v>499291.03</v>
      </c>
      <c r="R18" s="73">
        <v>823951.03</v>
      </c>
      <c r="T18" s="90">
        <v>415582.76</v>
      </c>
      <c r="U18" s="90">
        <v>51967.45</v>
      </c>
    </row>
    <row r="19" spans="1:21" x14ac:dyDescent="0.2">
      <c r="A19" s="251" t="s">
        <v>2539</v>
      </c>
      <c r="B19" s="89">
        <v>943803.86</v>
      </c>
      <c r="C19" s="89">
        <v>0</v>
      </c>
      <c r="D19" s="89">
        <v>35074.58</v>
      </c>
      <c r="E19" s="251">
        <v>5836.4</v>
      </c>
      <c r="F19" s="251">
        <v>118973.25</v>
      </c>
      <c r="G19" s="232">
        <v>43550</v>
      </c>
      <c r="J19" s="232">
        <v>-2106293.4500000002</v>
      </c>
      <c r="K19" s="251">
        <v>370945.46</v>
      </c>
      <c r="L19" s="251">
        <v>2658489.6</v>
      </c>
      <c r="M19" s="251">
        <v>365689.84</v>
      </c>
      <c r="N19" s="251">
        <v>381310</v>
      </c>
      <c r="P19" s="73">
        <v>992150</v>
      </c>
      <c r="Q19" s="73">
        <v>10850</v>
      </c>
      <c r="R19" s="73">
        <v>1186450</v>
      </c>
      <c r="T19" s="90">
        <v>294132.03999999998</v>
      </c>
      <c r="U19" s="90">
        <v>12243.65</v>
      </c>
    </row>
    <row r="20" spans="1:21" x14ac:dyDescent="0.2">
      <c r="A20" s="251" t="s">
        <v>2540</v>
      </c>
      <c r="B20" s="89">
        <v>925311.46</v>
      </c>
      <c r="D20" s="89">
        <v>49007.17</v>
      </c>
      <c r="E20" s="251">
        <v>4142393.95</v>
      </c>
      <c r="F20" s="251">
        <v>155248.43</v>
      </c>
      <c r="G20" s="232">
        <v>33462.120000000003</v>
      </c>
      <c r="J20" s="232">
        <v>4644845.13</v>
      </c>
      <c r="K20" s="251">
        <v>82998.86</v>
      </c>
      <c r="L20" s="251">
        <v>712043.8</v>
      </c>
      <c r="M20" s="251">
        <v>271839.96999999997</v>
      </c>
      <c r="P20" s="73">
        <v>812090</v>
      </c>
      <c r="R20" s="73">
        <v>894943.26</v>
      </c>
      <c r="T20" s="90">
        <v>164904.68</v>
      </c>
      <c r="U20" s="90">
        <v>80662.2</v>
      </c>
    </row>
    <row r="21" spans="1:21" x14ac:dyDescent="0.2">
      <c r="A21" s="251" t="s">
        <v>2541</v>
      </c>
      <c r="B21" s="89">
        <v>580910.67000000004</v>
      </c>
      <c r="D21" s="89">
        <v>9196.2000000000007</v>
      </c>
      <c r="E21" s="251">
        <v>164785.56</v>
      </c>
      <c r="F21" s="251">
        <v>581992.63</v>
      </c>
      <c r="G21" s="232">
        <v>12212.6</v>
      </c>
      <c r="J21" s="232">
        <v>-2815489.87</v>
      </c>
      <c r="K21" s="251">
        <v>133079</v>
      </c>
      <c r="L21" s="251">
        <v>4272663.5999999996</v>
      </c>
      <c r="M21" s="251">
        <v>342882.11</v>
      </c>
      <c r="P21" s="73">
        <v>612040</v>
      </c>
      <c r="R21" s="73">
        <v>760690</v>
      </c>
      <c r="T21" s="90">
        <v>237487.5</v>
      </c>
      <c r="U21" s="90">
        <v>82711.399999999994</v>
      </c>
    </row>
    <row r="22" spans="1:21" x14ac:dyDescent="0.2">
      <c r="A22" s="251" t="s">
        <v>2542</v>
      </c>
      <c r="B22" s="89">
        <v>518587.45</v>
      </c>
      <c r="D22" s="89">
        <v>26511.25</v>
      </c>
      <c r="E22" s="251">
        <v>1155437.19</v>
      </c>
      <c r="F22" s="251">
        <v>162082.37</v>
      </c>
      <c r="G22" s="232">
        <v>-24540</v>
      </c>
      <c r="J22" s="232">
        <v>-314674.13</v>
      </c>
      <c r="K22" s="251">
        <v>236650.09</v>
      </c>
      <c r="L22" s="251">
        <v>2054348.01</v>
      </c>
      <c r="M22" s="251">
        <v>432629.56</v>
      </c>
      <c r="N22" s="251">
        <v>66000</v>
      </c>
      <c r="P22" s="73">
        <v>531200</v>
      </c>
      <c r="R22" s="73">
        <v>684813.33</v>
      </c>
      <c r="T22" s="90">
        <v>316113.88</v>
      </c>
      <c r="U22" s="90">
        <v>68314.22</v>
      </c>
    </row>
    <row r="23" spans="1:21" x14ac:dyDescent="0.2">
      <c r="A23" s="251" t="s">
        <v>2603</v>
      </c>
      <c r="B23" s="89">
        <v>1642958.36</v>
      </c>
      <c r="D23" s="89">
        <v>13783.03</v>
      </c>
      <c r="E23" s="251">
        <v>5838.4</v>
      </c>
      <c r="F23" s="251">
        <v>105899.22</v>
      </c>
      <c r="G23" s="232">
        <v>16647.849999999999</v>
      </c>
      <c r="J23" s="232">
        <v>-778520.55</v>
      </c>
      <c r="K23" s="251">
        <v>264294.02</v>
      </c>
      <c r="L23" s="251">
        <v>2203520.5099999998</v>
      </c>
      <c r="M23" s="251">
        <v>420533.87</v>
      </c>
      <c r="N23" s="251">
        <v>437715</v>
      </c>
      <c r="P23" s="73">
        <v>365690</v>
      </c>
      <c r="Q23" s="73">
        <v>380</v>
      </c>
      <c r="R23" s="73">
        <v>638242</v>
      </c>
      <c r="T23" s="90">
        <v>193749.37</v>
      </c>
      <c r="U23" s="90">
        <v>31979.7</v>
      </c>
    </row>
    <row r="24" spans="1:21" x14ac:dyDescent="0.2">
      <c r="A24" s="251" t="s">
        <v>2543</v>
      </c>
      <c r="B24" s="89">
        <v>1288154.3899999999</v>
      </c>
      <c r="D24" s="89">
        <v>122488.75</v>
      </c>
      <c r="E24" s="251">
        <v>140133.35</v>
      </c>
      <c r="F24" s="251">
        <v>1371832.96</v>
      </c>
      <c r="G24" s="232">
        <v>38293.9</v>
      </c>
      <c r="K24" s="251">
        <v>214240.13</v>
      </c>
      <c r="L24" s="251">
        <v>2350727.5299999998</v>
      </c>
      <c r="M24" s="251">
        <v>793653.53</v>
      </c>
      <c r="N24" s="251">
        <v>190975</v>
      </c>
      <c r="P24" s="73">
        <v>634805</v>
      </c>
      <c r="R24" s="73">
        <v>805639</v>
      </c>
      <c r="T24" s="90">
        <v>550738.43999999994</v>
      </c>
      <c r="U24" s="90">
        <v>181447.29</v>
      </c>
    </row>
    <row r="25" spans="1:21" x14ac:dyDescent="0.2">
      <c r="A25" s="251" t="s">
        <v>2544</v>
      </c>
      <c r="B25" s="89">
        <v>128094.33</v>
      </c>
      <c r="D25" s="89">
        <v>128754.48</v>
      </c>
      <c r="E25" s="251">
        <v>513112.17</v>
      </c>
      <c r="F25" s="251">
        <v>380052.07</v>
      </c>
      <c r="G25" s="232">
        <v>16762.48</v>
      </c>
      <c r="K25" s="251">
        <v>83508.03</v>
      </c>
      <c r="L25" s="251">
        <v>3163898.35</v>
      </c>
      <c r="M25" s="251">
        <v>542093.1</v>
      </c>
      <c r="P25" s="73">
        <v>566380</v>
      </c>
      <c r="R25" s="73">
        <v>725847</v>
      </c>
      <c r="T25" s="90">
        <v>305542.40999999997</v>
      </c>
      <c r="U25" s="90">
        <v>58763.6</v>
      </c>
    </row>
    <row r="26" spans="1:21" x14ac:dyDescent="0.2">
      <c r="A26" s="251" t="s">
        <v>2545</v>
      </c>
      <c r="B26" s="89">
        <v>681214.56</v>
      </c>
      <c r="D26" s="89">
        <v>85894.32</v>
      </c>
      <c r="E26" s="251">
        <v>1260311.3799999999</v>
      </c>
      <c r="F26" s="251">
        <v>300317.43</v>
      </c>
      <c r="G26" s="232">
        <v>32020</v>
      </c>
      <c r="H26" s="232">
        <v>159.72</v>
      </c>
      <c r="K26" s="251">
        <v>229516.97</v>
      </c>
      <c r="L26" s="251">
        <v>-2060186.09</v>
      </c>
      <c r="M26" s="251">
        <v>900863.8</v>
      </c>
      <c r="N26" s="251">
        <v>229000</v>
      </c>
      <c r="O26" s="73">
        <v>77.349999999999994</v>
      </c>
      <c r="P26" s="73">
        <v>1198105</v>
      </c>
      <c r="R26" s="73">
        <v>1353666</v>
      </c>
      <c r="T26" s="90">
        <v>553266.15</v>
      </c>
      <c r="U26" s="90">
        <v>148303.6</v>
      </c>
    </row>
    <row r="27" spans="1:21" x14ac:dyDescent="0.2">
      <c r="A27" s="251" t="s">
        <v>2546</v>
      </c>
      <c r="B27" s="89">
        <v>668514.27</v>
      </c>
      <c r="D27" s="89">
        <v>53040.55</v>
      </c>
      <c r="E27" s="251">
        <v>581935.49</v>
      </c>
      <c r="F27" s="251">
        <v>588400.93000000005</v>
      </c>
      <c r="G27" s="232">
        <v>24912.22</v>
      </c>
      <c r="K27" s="251">
        <v>73697.899999999994</v>
      </c>
      <c r="L27" s="251">
        <v>2920599.11</v>
      </c>
      <c r="M27" s="251">
        <v>655454.97</v>
      </c>
      <c r="P27" s="73">
        <v>807561</v>
      </c>
      <c r="R27" s="73">
        <v>953473</v>
      </c>
      <c r="T27" s="90">
        <v>339107.52</v>
      </c>
      <c r="U27" s="90">
        <v>87722.4</v>
      </c>
    </row>
    <row r="28" spans="1:21" x14ac:dyDescent="0.2">
      <c r="A28" s="251" t="s">
        <v>2547</v>
      </c>
      <c r="B28" s="89">
        <v>436437.63</v>
      </c>
      <c r="D28" s="89">
        <v>34964.83</v>
      </c>
      <c r="E28" s="251">
        <v>569263.94999999995</v>
      </c>
      <c r="F28" s="251">
        <v>200450.5</v>
      </c>
      <c r="G28" s="232">
        <v>12865</v>
      </c>
      <c r="K28" s="251">
        <v>42351.25</v>
      </c>
      <c r="L28" s="251">
        <v>1187021.07</v>
      </c>
      <c r="M28" s="251">
        <v>627520.34</v>
      </c>
      <c r="P28" s="73">
        <v>816864.8</v>
      </c>
      <c r="R28" s="73">
        <v>1003262.3</v>
      </c>
      <c r="T28" s="90">
        <v>235597.72</v>
      </c>
      <c r="U28" s="90">
        <v>93713.3</v>
      </c>
    </row>
    <row r="29" spans="1:21" x14ac:dyDescent="0.2">
      <c r="A29" s="251" t="s">
        <v>2548</v>
      </c>
      <c r="B29" s="89">
        <v>450453.25</v>
      </c>
      <c r="D29" s="89">
        <v>67049</v>
      </c>
      <c r="E29" s="251">
        <v>405389.03</v>
      </c>
      <c r="F29" s="251">
        <v>234069.65</v>
      </c>
      <c r="G29" s="232">
        <v>20379.900000000001</v>
      </c>
      <c r="K29" s="251">
        <v>70709.83</v>
      </c>
      <c r="L29" s="251">
        <v>2650223.29</v>
      </c>
      <c r="M29" s="251">
        <v>526496.98</v>
      </c>
      <c r="N29" s="251">
        <v>105000</v>
      </c>
      <c r="P29" s="73">
        <v>709396.6</v>
      </c>
      <c r="R29" s="73">
        <v>805406.6</v>
      </c>
      <c r="T29" s="90">
        <v>447874.09</v>
      </c>
      <c r="U29" s="90">
        <v>117985</v>
      </c>
    </row>
    <row r="30" spans="1:21" x14ac:dyDescent="0.2">
      <c r="A30" s="251" t="s">
        <v>2549</v>
      </c>
      <c r="B30" s="89">
        <v>362237.54</v>
      </c>
      <c r="D30" s="89">
        <v>116411.55</v>
      </c>
      <c r="E30" s="251">
        <v>1727318.55</v>
      </c>
      <c r="F30" s="251">
        <v>180424.78</v>
      </c>
      <c r="G30" s="232">
        <v>29700</v>
      </c>
      <c r="K30" s="251">
        <v>98147.47</v>
      </c>
      <c r="L30" s="251">
        <v>1714501.17</v>
      </c>
      <c r="M30" s="251">
        <v>485828.72</v>
      </c>
      <c r="N30" s="251">
        <v>110000</v>
      </c>
      <c r="P30" s="73">
        <v>356600</v>
      </c>
      <c r="Q30" s="73">
        <v>1587</v>
      </c>
      <c r="R30" s="73">
        <v>476030</v>
      </c>
      <c r="T30" s="90">
        <v>258788.99</v>
      </c>
      <c r="U30" s="90">
        <v>117252.55</v>
      </c>
    </row>
    <row r="31" spans="1:21" x14ac:dyDescent="0.2">
      <c r="A31" s="251" t="s">
        <v>2550</v>
      </c>
      <c r="B31" s="89">
        <v>760477.55</v>
      </c>
      <c r="D31" s="89">
        <v>114374.27</v>
      </c>
      <c r="E31" s="251">
        <v>754259.96</v>
      </c>
      <c r="F31" s="251">
        <v>512446.3</v>
      </c>
      <c r="G31" s="232">
        <v>22194.28</v>
      </c>
      <c r="K31" s="251">
        <v>150042.28</v>
      </c>
      <c r="L31" s="251">
        <v>2482860.59</v>
      </c>
      <c r="M31" s="251">
        <v>739816.65</v>
      </c>
      <c r="O31" s="73">
        <v>1158.3</v>
      </c>
      <c r="P31" s="73">
        <v>713732.5</v>
      </c>
      <c r="R31" s="73">
        <v>896752.5</v>
      </c>
      <c r="T31" s="90">
        <v>345227.91</v>
      </c>
      <c r="U31" s="90">
        <v>130587.55</v>
      </c>
    </row>
    <row r="32" spans="1:21" x14ac:dyDescent="0.2">
      <c r="A32" s="251" t="s">
        <v>2551</v>
      </c>
      <c r="B32" s="89">
        <v>344731.65</v>
      </c>
      <c r="D32" s="89">
        <v>45816.68</v>
      </c>
      <c r="E32" s="251">
        <v>494415.41</v>
      </c>
      <c r="F32" s="251">
        <v>188695.75</v>
      </c>
      <c r="G32" s="232">
        <v>17350</v>
      </c>
      <c r="K32" s="251">
        <v>36973.49</v>
      </c>
      <c r="L32" s="251">
        <v>2102364.12</v>
      </c>
      <c r="M32" s="251">
        <v>453349.94</v>
      </c>
      <c r="N32" s="251">
        <v>173000</v>
      </c>
      <c r="P32" s="73">
        <v>510429.6</v>
      </c>
      <c r="R32" s="73">
        <v>602133.6</v>
      </c>
      <c r="T32" s="90">
        <v>229012.41</v>
      </c>
      <c r="U32" s="90">
        <v>66464.399999999994</v>
      </c>
    </row>
    <row r="33" spans="1:22" x14ac:dyDescent="0.2">
      <c r="A33" s="251" t="s">
        <v>2552</v>
      </c>
      <c r="B33" s="89">
        <v>229887.9</v>
      </c>
      <c r="C33" s="89">
        <v>0</v>
      </c>
      <c r="D33" s="89">
        <v>36315.79</v>
      </c>
      <c r="E33" s="251">
        <v>568589.68000000005</v>
      </c>
      <c r="F33" s="251">
        <v>725321.16</v>
      </c>
      <c r="G33" s="232">
        <v>27784.83</v>
      </c>
      <c r="K33" s="251">
        <v>78075.88</v>
      </c>
      <c r="L33" s="251">
        <v>923152.19</v>
      </c>
      <c r="M33" s="251">
        <v>762527.33</v>
      </c>
      <c r="N33" s="251">
        <v>125000</v>
      </c>
      <c r="P33" s="73">
        <v>861070</v>
      </c>
      <c r="R33" s="73">
        <v>1053709.92</v>
      </c>
      <c r="S33" s="73">
        <v>15000</v>
      </c>
      <c r="T33" s="90">
        <v>437547.04</v>
      </c>
      <c r="U33" s="90">
        <v>76025.350000000006</v>
      </c>
    </row>
    <row r="34" spans="1:22" x14ac:dyDescent="0.2">
      <c r="A34" s="251" t="s">
        <v>2553</v>
      </c>
      <c r="B34" s="89">
        <v>907248.63</v>
      </c>
      <c r="D34" s="89">
        <v>46620.37</v>
      </c>
      <c r="E34" s="251">
        <v>1188548.31</v>
      </c>
      <c r="F34" s="251">
        <v>476808.55</v>
      </c>
      <c r="G34" s="232">
        <v>27331.3</v>
      </c>
      <c r="K34" s="251">
        <v>127731.49</v>
      </c>
      <c r="L34" s="251">
        <v>2548141.21</v>
      </c>
      <c r="M34" s="251">
        <v>685052.93</v>
      </c>
      <c r="N34" s="251">
        <v>405700</v>
      </c>
      <c r="P34" s="73">
        <v>1004718.6</v>
      </c>
      <c r="Q34" s="73">
        <v>1594</v>
      </c>
      <c r="R34" s="73">
        <v>1187195.6000000001</v>
      </c>
      <c r="T34" s="90">
        <v>435950.27</v>
      </c>
      <c r="U34" s="90">
        <v>132372.95000000001</v>
      </c>
    </row>
    <row r="35" spans="1:22" x14ac:dyDescent="0.2">
      <c r="A35" s="251" t="s">
        <v>2606</v>
      </c>
      <c r="B35" s="89">
        <v>648519.06999999995</v>
      </c>
      <c r="D35" s="89">
        <v>134579.04</v>
      </c>
      <c r="E35" s="251">
        <v>367106.52</v>
      </c>
      <c r="F35" s="251">
        <v>496281.1</v>
      </c>
      <c r="G35" s="232">
        <v>17100</v>
      </c>
      <c r="K35" s="251">
        <v>-362579.61</v>
      </c>
      <c r="L35" s="251">
        <v>1650244.41</v>
      </c>
      <c r="M35" s="251">
        <v>580622.73</v>
      </c>
      <c r="N35" s="251">
        <v>215000</v>
      </c>
      <c r="P35" s="73">
        <v>542500</v>
      </c>
      <c r="Q35" s="73">
        <v>1195</v>
      </c>
      <c r="R35" s="73">
        <v>623559</v>
      </c>
      <c r="T35" s="90">
        <v>264258.84999999998</v>
      </c>
      <c r="U35" s="90">
        <v>83399.05</v>
      </c>
    </row>
    <row r="36" spans="1:22" x14ac:dyDescent="0.2">
      <c r="A36" s="251" t="s">
        <v>2554</v>
      </c>
      <c r="B36" s="89">
        <v>314257.08</v>
      </c>
      <c r="D36" s="89">
        <v>27240.32</v>
      </c>
      <c r="E36" s="251">
        <v>59091.14</v>
      </c>
      <c r="F36" s="251">
        <v>304572.76</v>
      </c>
      <c r="G36" s="232">
        <v>16600</v>
      </c>
      <c r="L36" s="251">
        <v>1948644.79</v>
      </c>
      <c r="M36" s="251">
        <v>246977.59</v>
      </c>
      <c r="N36" s="251">
        <v>45000</v>
      </c>
      <c r="P36" s="73">
        <v>594480</v>
      </c>
      <c r="R36" s="73">
        <v>670530</v>
      </c>
      <c r="T36" s="90">
        <v>183782.79</v>
      </c>
      <c r="U36" s="90">
        <v>28317</v>
      </c>
    </row>
    <row r="37" spans="1:22" x14ac:dyDescent="0.2">
      <c r="A37" s="251" t="s">
        <v>2555</v>
      </c>
      <c r="B37" s="89">
        <v>608388.32999999996</v>
      </c>
      <c r="C37" s="89">
        <v>12530</v>
      </c>
      <c r="D37" s="89">
        <v>103354.65</v>
      </c>
      <c r="E37" s="251">
        <v>138366.17000000001</v>
      </c>
      <c r="F37" s="251">
        <v>928235.43</v>
      </c>
      <c r="G37" s="232">
        <v>35000</v>
      </c>
      <c r="L37" s="251">
        <v>2125603</v>
      </c>
      <c r="M37" s="251">
        <v>555173.11</v>
      </c>
      <c r="N37" s="251">
        <v>20000</v>
      </c>
      <c r="O37" s="73">
        <v>204.39</v>
      </c>
      <c r="P37" s="73">
        <v>958310</v>
      </c>
      <c r="Q37" s="73">
        <v>4842</v>
      </c>
      <c r="R37" s="73">
        <v>1115450</v>
      </c>
      <c r="T37" s="90">
        <v>314250.31</v>
      </c>
      <c r="U37" s="90">
        <v>16220.5</v>
      </c>
      <c r="V37" s="90">
        <v>94</v>
      </c>
    </row>
    <row r="38" spans="1:22" x14ac:dyDescent="0.2">
      <c r="A38" s="251" t="s">
        <v>2556</v>
      </c>
      <c r="B38" s="89">
        <v>298820.32</v>
      </c>
      <c r="D38" s="89">
        <v>24559.87</v>
      </c>
      <c r="E38" s="251">
        <v>74038.78</v>
      </c>
      <c r="F38" s="251">
        <v>300639.90999999997</v>
      </c>
      <c r="G38" s="232">
        <v>2000</v>
      </c>
      <c r="L38" s="251">
        <v>1917883.16</v>
      </c>
      <c r="M38" s="251">
        <v>303324.09999999998</v>
      </c>
      <c r="O38" s="73">
        <v>21.93</v>
      </c>
      <c r="P38" s="73">
        <v>570050</v>
      </c>
      <c r="R38" s="73">
        <v>794500</v>
      </c>
      <c r="T38" s="90">
        <v>111028.84</v>
      </c>
      <c r="U38" s="90">
        <v>48367.9</v>
      </c>
    </row>
    <row r="39" spans="1:22" x14ac:dyDescent="0.2">
      <c r="A39" s="251" t="s">
        <v>2557</v>
      </c>
      <c r="B39" s="89">
        <v>873337.25</v>
      </c>
      <c r="D39" s="89">
        <v>69600.59</v>
      </c>
      <c r="E39" s="251">
        <v>196224.1</v>
      </c>
      <c r="F39" s="251">
        <v>1044381.12</v>
      </c>
      <c r="G39" s="232">
        <v>28160</v>
      </c>
      <c r="L39" s="251">
        <v>2205072.4900000002</v>
      </c>
      <c r="M39" s="251">
        <v>66719.41</v>
      </c>
      <c r="Q39" s="73">
        <v>3000</v>
      </c>
      <c r="R39" s="73">
        <v>60446.5</v>
      </c>
      <c r="T39" s="90">
        <v>137497.45000000001</v>
      </c>
      <c r="U39" s="90">
        <v>87500.9</v>
      </c>
    </row>
    <row r="40" spans="1:22" x14ac:dyDescent="0.2">
      <c r="A40" s="251" t="s">
        <v>2558</v>
      </c>
      <c r="B40" s="89">
        <v>1044824.55</v>
      </c>
      <c r="D40" s="89">
        <v>136649.79</v>
      </c>
      <c r="E40" s="251">
        <v>2145487.21</v>
      </c>
      <c r="F40" s="251">
        <v>647802.4</v>
      </c>
      <c r="G40" s="232">
        <v>22700</v>
      </c>
      <c r="H40" s="232">
        <v>132.71</v>
      </c>
      <c r="L40" s="251">
        <v>1879861.02</v>
      </c>
      <c r="M40" s="251">
        <v>613418.43000000005</v>
      </c>
      <c r="N40" s="251">
        <v>138350</v>
      </c>
      <c r="O40" s="73">
        <v>68.47</v>
      </c>
      <c r="P40" s="73">
        <v>592300</v>
      </c>
      <c r="R40" s="73">
        <v>754964</v>
      </c>
      <c r="T40" s="90">
        <v>296002.01</v>
      </c>
      <c r="U40" s="90">
        <v>54620.85</v>
      </c>
      <c r="V40" s="90">
        <v>38350</v>
      </c>
    </row>
    <row r="41" spans="1:22" x14ac:dyDescent="0.2">
      <c r="A41" s="251" t="s">
        <v>2559</v>
      </c>
      <c r="B41" s="89">
        <v>1184308.08</v>
      </c>
      <c r="C41" s="89">
        <v>0</v>
      </c>
      <c r="D41" s="89">
        <v>115082.06</v>
      </c>
      <c r="E41" s="251">
        <v>598855.26</v>
      </c>
      <c r="F41" s="251">
        <v>531068.17000000004</v>
      </c>
      <c r="L41" s="251">
        <v>3832429.73</v>
      </c>
      <c r="M41" s="251">
        <v>515790.77</v>
      </c>
      <c r="N41" s="251">
        <v>345660</v>
      </c>
      <c r="O41" s="73">
        <v>99.64</v>
      </c>
      <c r="P41" s="73">
        <v>1031150</v>
      </c>
      <c r="Q41" s="73">
        <v>25000</v>
      </c>
      <c r="R41" s="73">
        <v>1199322</v>
      </c>
      <c r="T41" s="90">
        <v>225913.91</v>
      </c>
      <c r="U41" s="90">
        <v>55775.55</v>
      </c>
    </row>
    <row r="42" spans="1:22" x14ac:dyDescent="0.2">
      <c r="A42" s="251" t="s">
        <v>2560</v>
      </c>
      <c r="B42" s="89">
        <v>521495.51</v>
      </c>
      <c r="D42" s="89">
        <v>68540.240000000005</v>
      </c>
      <c r="E42" s="251">
        <v>123380.05</v>
      </c>
      <c r="F42" s="251">
        <v>1570338.5</v>
      </c>
      <c r="G42" s="232">
        <v>25700</v>
      </c>
      <c r="L42" s="251">
        <v>1975418.72</v>
      </c>
      <c r="M42" s="251">
        <v>393999.54</v>
      </c>
      <c r="N42" s="251">
        <v>116800</v>
      </c>
      <c r="O42" s="73">
        <v>103.24</v>
      </c>
      <c r="P42" s="73">
        <v>527865</v>
      </c>
      <c r="R42" s="73">
        <v>679267</v>
      </c>
      <c r="T42" s="90">
        <v>206207.13</v>
      </c>
      <c r="U42" s="90">
        <v>82792.600000000006</v>
      </c>
      <c r="V42" s="90">
        <v>150</v>
      </c>
    </row>
    <row r="43" spans="1:22" x14ac:dyDescent="0.2">
      <c r="A43" s="251" t="s">
        <v>2561</v>
      </c>
      <c r="B43" s="89">
        <v>476982.25</v>
      </c>
      <c r="D43" s="89">
        <v>44814.5</v>
      </c>
      <c r="E43" s="251">
        <v>618308.78</v>
      </c>
      <c r="F43" s="251">
        <v>122534.76</v>
      </c>
      <c r="G43" s="232">
        <v>16800</v>
      </c>
      <c r="L43" s="251">
        <v>1580455.21</v>
      </c>
      <c r="M43" s="251">
        <v>263362.78000000003</v>
      </c>
      <c r="N43" s="251">
        <v>55800</v>
      </c>
      <c r="P43" s="73">
        <v>467430</v>
      </c>
      <c r="R43" s="73">
        <v>561190</v>
      </c>
      <c r="T43" s="90">
        <v>138973.74</v>
      </c>
      <c r="U43" s="90">
        <v>24446.7</v>
      </c>
    </row>
    <row r="44" spans="1:22" x14ac:dyDescent="0.2">
      <c r="A44" s="251" t="s">
        <v>2562</v>
      </c>
      <c r="B44" s="89">
        <v>687592.8</v>
      </c>
      <c r="C44" s="89">
        <v>103200</v>
      </c>
      <c r="D44" s="89">
        <v>87157.73</v>
      </c>
      <c r="E44" s="251">
        <v>371871.88</v>
      </c>
      <c r="F44" s="251">
        <v>600647.03</v>
      </c>
      <c r="G44" s="232">
        <v>28243.66</v>
      </c>
      <c r="L44" s="251">
        <v>2583577.5299999998</v>
      </c>
      <c r="M44" s="251">
        <v>597207.29</v>
      </c>
      <c r="O44" s="73">
        <v>182.35</v>
      </c>
      <c r="P44" s="73">
        <v>669940</v>
      </c>
      <c r="R44" s="73">
        <v>785672</v>
      </c>
      <c r="T44" s="90">
        <v>312692.71999999997</v>
      </c>
      <c r="U44" s="90">
        <v>83680</v>
      </c>
    </row>
    <row r="45" spans="1:22" x14ac:dyDescent="0.2">
      <c r="A45" s="251" t="s">
        <v>2563</v>
      </c>
      <c r="B45" s="89">
        <v>363289.7</v>
      </c>
      <c r="D45" s="89">
        <v>98221.61</v>
      </c>
      <c r="E45" s="251">
        <v>173893.51</v>
      </c>
      <c r="F45" s="251">
        <v>660389.66</v>
      </c>
      <c r="L45" s="251">
        <v>1850667.12</v>
      </c>
      <c r="M45" s="251">
        <v>315613.42</v>
      </c>
      <c r="O45" s="73">
        <v>75.94</v>
      </c>
      <c r="P45" s="73">
        <v>443350</v>
      </c>
      <c r="R45" s="73">
        <v>549000</v>
      </c>
      <c r="T45" s="90">
        <v>172774.97</v>
      </c>
      <c r="U45" s="90">
        <v>24156.400000000001</v>
      </c>
    </row>
    <row r="46" spans="1:22" x14ac:dyDescent="0.2">
      <c r="A46" s="251" t="s">
        <v>2564</v>
      </c>
      <c r="B46" s="89">
        <v>311548.65999999997</v>
      </c>
      <c r="D46" s="89">
        <v>61707.37</v>
      </c>
      <c r="E46" s="251">
        <v>240032.59</v>
      </c>
      <c r="F46" s="251">
        <v>404063.99</v>
      </c>
      <c r="G46" s="232">
        <v>51861.14</v>
      </c>
      <c r="L46" s="251">
        <v>3139393.79</v>
      </c>
      <c r="M46" s="251">
        <v>537263.97</v>
      </c>
      <c r="N46" s="251">
        <v>50000</v>
      </c>
      <c r="P46" s="73">
        <v>523310</v>
      </c>
      <c r="R46" s="73">
        <v>699002</v>
      </c>
      <c r="T46" s="90">
        <v>283621.14</v>
      </c>
      <c r="U46" s="90">
        <v>54191.4</v>
      </c>
    </row>
    <row r="47" spans="1:22" x14ac:dyDescent="0.2">
      <c r="A47" s="251" t="s">
        <v>2565</v>
      </c>
      <c r="B47" s="89">
        <v>168662.33</v>
      </c>
      <c r="D47" s="89">
        <v>32797.660000000003</v>
      </c>
      <c r="E47" s="251">
        <v>150093.42000000001</v>
      </c>
      <c r="F47" s="251">
        <v>850493.36</v>
      </c>
      <c r="L47" s="251">
        <v>2592803.14</v>
      </c>
      <c r="M47" s="251">
        <v>286103.32</v>
      </c>
      <c r="O47" s="73">
        <v>49.29</v>
      </c>
      <c r="P47" s="73">
        <v>505280</v>
      </c>
      <c r="R47" s="73">
        <v>603730</v>
      </c>
      <c r="T47" s="90">
        <v>215200.35</v>
      </c>
      <c r="U47" s="90">
        <v>91004.77</v>
      </c>
    </row>
    <row r="48" spans="1:22" x14ac:dyDescent="0.2">
      <c r="A48" s="251" t="s">
        <v>2566</v>
      </c>
      <c r="B48" s="89">
        <v>456355.84000000003</v>
      </c>
      <c r="D48" s="89">
        <v>136656.45000000001</v>
      </c>
      <c r="E48" s="251">
        <v>-292710.34000000003</v>
      </c>
      <c r="F48" s="251">
        <v>297838.88</v>
      </c>
      <c r="G48" s="232">
        <v>81450</v>
      </c>
      <c r="L48" s="251">
        <v>2213150.63</v>
      </c>
      <c r="M48" s="251">
        <v>207070.23</v>
      </c>
      <c r="N48" s="251">
        <v>5000</v>
      </c>
      <c r="P48" s="73">
        <v>539910</v>
      </c>
      <c r="Q48" s="73">
        <v>7500</v>
      </c>
      <c r="R48" s="73">
        <v>582510</v>
      </c>
      <c r="T48" s="90">
        <v>183286.28</v>
      </c>
      <c r="U48" s="90">
        <v>25423.5</v>
      </c>
    </row>
    <row r="49" spans="1:21" x14ac:dyDescent="0.2">
      <c r="A49" s="251" t="s">
        <v>2567</v>
      </c>
      <c r="B49" s="89">
        <v>231017.74</v>
      </c>
      <c r="D49" s="89">
        <v>46598.68</v>
      </c>
      <c r="E49" s="251">
        <v>1355403.94</v>
      </c>
      <c r="F49" s="251">
        <v>514550.34</v>
      </c>
      <c r="G49" s="232">
        <v>3400</v>
      </c>
      <c r="L49" s="251">
        <v>2118686.35</v>
      </c>
      <c r="M49" s="251">
        <v>47637.74</v>
      </c>
      <c r="R49" s="73">
        <v>36734</v>
      </c>
      <c r="T49" s="90">
        <v>111543.05</v>
      </c>
      <c r="U49" s="90">
        <v>70856.800000000003</v>
      </c>
    </row>
    <row r="50" spans="1:21" x14ac:dyDescent="0.2">
      <c r="A50" s="251" t="s">
        <v>2568</v>
      </c>
      <c r="B50" s="89">
        <v>749044.25</v>
      </c>
      <c r="D50" s="89">
        <v>21083.33</v>
      </c>
      <c r="E50" s="251">
        <v>820116.59</v>
      </c>
      <c r="F50" s="251">
        <v>283245.21000000002</v>
      </c>
      <c r="G50" s="232">
        <v>24330</v>
      </c>
      <c r="I50" s="232">
        <v>1409</v>
      </c>
      <c r="L50" s="251">
        <v>3206691.97</v>
      </c>
      <c r="M50" s="251">
        <v>888407.74</v>
      </c>
      <c r="P50" s="73">
        <v>1042795</v>
      </c>
      <c r="R50" s="73">
        <v>1252384</v>
      </c>
      <c r="T50" s="90">
        <v>385802.13</v>
      </c>
      <c r="U50" s="90">
        <v>95897.05</v>
      </c>
    </row>
    <row r="51" spans="1:21" x14ac:dyDescent="0.2">
      <c r="A51" s="251" t="s">
        <v>2569</v>
      </c>
      <c r="B51" s="89">
        <v>1056635.33</v>
      </c>
      <c r="C51" s="89">
        <v>73190</v>
      </c>
      <c r="D51" s="89">
        <v>54576.68</v>
      </c>
      <c r="E51" s="251">
        <v>4</v>
      </c>
      <c r="F51" s="251">
        <v>974175.75</v>
      </c>
      <c r="G51" s="232">
        <v>10564.86</v>
      </c>
      <c r="H51" s="232">
        <v>0</v>
      </c>
      <c r="L51" s="251">
        <v>2598703.46</v>
      </c>
      <c r="M51" s="251">
        <v>1104626.6599999999</v>
      </c>
      <c r="P51" s="73">
        <v>972338.5</v>
      </c>
      <c r="R51" s="73">
        <v>1373468.02</v>
      </c>
      <c r="T51" s="90">
        <v>224262.29</v>
      </c>
      <c r="U51" s="90">
        <v>156936.23000000001</v>
      </c>
    </row>
    <row r="52" spans="1:21" x14ac:dyDescent="0.2">
      <c r="A52" s="251" t="s">
        <v>2570</v>
      </c>
      <c r="B52" s="89">
        <v>653485.43000000005</v>
      </c>
      <c r="C52" s="89">
        <v>52000</v>
      </c>
      <c r="D52" s="89">
        <v>47085.13</v>
      </c>
      <c r="E52" s="251">
        <v>143102.07</v>
      </c>
      <c r="F52" s="251">
        <v>142349.29</v>
      </c>
      <c r="H52" s="232">
        <v>0</v>
      </c>
      <c r="L52" s="251">
        <v>2341456.5299999998</v>
      </c>
      <c r="M52" s="251">
        <v>741957.47</v>
      </c>
      <c r="P52" s="73">
        <v>332974.8</v>
      </c>
      <c r="R52" s="73">
        <v>565175.80000000005</v>
      </c>
      <c r="T52" s="90">
        <v>192247.72</v>
      </c>
      <c r="U52" s="90">
        <v>85991.95</v>
      </c>
    </row>
    <row r="53" spans="1:21" x14ac:dyDescent="0.2">
      <c r="A53" s="251" t="s">
        <v>2571</v>
      </c>
      <c r="B53" s="89">
        <v>756190.08</v>
      </c>
      <c r="C53" s="89">
        <v>0</v>
      </c>
      <c r="D53" s="89">
        <v>119329.42</v>
      </c>
      <c r="E53" s="251">
        <v>1808925.89</v>
      </c>
      <c r="F53" s="251">
        <v>640999.32999999996</v>
      </c>
      <c r="H53" s="232">
        <v>0</v>
      </c>
      <c r="L53" s="251">
        <v>1574485.41</v>
      </c>
      <c r="M53" s="251">
        <v>1574568.18</v>
      </c>
      <c r="P53" s="73">
        <v>745781.6</v>
      </c>
      <c r="R53" s="73">
        <v>1219190.2</v>
      </c>
      <c r="T53" s="90">
        <v>589639.55000000005</v>
      </c>
      <c r="U53" s="90">
        <v>195362.6</v>
      </c>
    </row>
    <row r="54" spans="1:21" x14ac:dyDescent="0.2">
      <c r="A54" s="251" t="s">
        <v>2572</v>
      </c>
      <c r="B54" s="89">
        <v>443725.32</v>
      </c>
      <c r="C54" s="89">
        <v>0</v>
      </c>
      <c r="D54" s="89">
        <v>41807.51</v>
      </c>
      <c r="E54" s="251">
        <v>2</v>
      </c>
      <c r="F54" s="251">
        <v>105135.7</v>
      </c>
      <c r="G54" s="232">
        <v>12150</v>
      </c>
      <c r="L54" s="251">
        <v>1566508.7</v>
      </c>
      <c r="M54" s="251">
        <v>394561.29</v>
      </c>
      <c r="P54" s="73">
        <v>657076</v>
      </c>
      <c r="R54" s="73">
        <v>786076</v>
      </c>
      <c r="T54" s="90">
        <v>159718.56</v>
      </c>
      <c r="U54" s="90">
        <v>10938.45</v>
      </c>
    </row>
    <row r="55" spans="1:21" x14ac:dyDescent="0.2">
      <c r="A55" s="251" t="s">
        <v>2573</v>
      </c>
      <c r="B55" s="89">
        <v>396159.17</v>
      </c>
      <c r="C55" s="89">
        <v>0</v>
      </c>
      <c r="D55" s="89">
        <v>21110.06</v>
      </c>
      <c r="E55" s="251">
        <v>11344.4</v>
      </c>
      <c r="F55" s="251">
        <v>64504.24</v>
      </c>
      <c r="G55" s="232">
        <v>15000</v>
      </c>
      <c r="L55" s="251">
        <v>2534998.48</v>
      </c>
      <c r="M55" s="251">
        <v>596436.32999999996</v>
      </c>
      <c r="P55" s="73">
        <v>1054469.5</v>
      </c>
      <c r="R55" s="73">
        <v>1221363.5</v>
      </c>
      <c r="T55" s="90">
        <v>267547.78000000003</v>
      </c>
      <c r="U55" s="90">
        <v>16617.8</v>
      </c>
    </row>
    <row r="56" spans="1:21" x14ac:dyDescent="0.2">
      <c r="A56" s="251" t="s">
        <v>2574</v>
      </c>
      <c r="B56" s="89">
        <v>869998.51</v>
      </c>
      <c r="C56" s="89">
        <v>0</v>
      </c>
      <c r="D56" s="89">
        <v>53716.85</v>
      </c>
      <c r="E56" s="251">
        <v>151302.04999999999</v>
      </c>
      <c r="F56" s="251">
        <v>200448.79</v>
      </c>
      <c r="G56" s="232">
        <v>23085</v>
      </c>
      <c r="L56" s="251">
        <v>2415193.5099999998</v>
      </c>
      <c r="M56" s="251">
        <v>918561.39</v>
      </c>
      <c r="P56" s="73">
        <v>707108.5</v>
      </c>
      <c r="R56" s="73">
        <v>857778.5</v>
      </c>
      <c r="T56" s="90">
        <v>284674.75</v>
      </c>
      <c r="U56" s="90">
        <v>34575.9</v>
      </c>
    </row>
    <row r="57" spans="1:21" x14ac:dyDescent="0.2">
      <c r="A57" s="251" t="s">
        <v>2575</v>
      </c>
      <c r="B57" s="89">
        <v>366730.72</v>
      </c>
      <c r="D57" s="89">
        <v>12490.3</v>
      </c>
      <c r="E57" s="251">
        <v>193100.36</v>
      </c>
      <c r="F57" s="251">
        <v>120084.32</v>
      </c>
      <c r="L57" s="251">
        <v>1430245.31</v>
      </c>
      <c r="M57" s="251">
        <v>488526.65</v>
      </c>
      <c r="P57" s="73">
        <v>726880</v>
      </c>
      <c r="R57" s="73">
        <v>847266</v>
      </c>
      <c r="T57" s="90">
        <v>175027.3</v>
      </c>
      <c r="U57" s="90">
        <v>111837.85</v>
      </c>
    </row>
    <row r="58" spans="1:21" x14ac:dyDescent="0.2">
      <c r="A58" s="251" t="s">
        <v>2576</v>
      </c>
      <c r="B58" s="89">
        <v>291853.28999999998</v>
      </c>
      <c r="C58" s="89">
        <v>65250</v>
      </c>
      <c r="D58" s="89">
        <v>88451.02</v>
      </c>
      <c r="E58" s="251">
        <v>3</v>
      </c>
      <c r="F58" s="251">
        <v>1348625.84</v>
      </c>
      <c r="G58" s="232">
        <v>610</v>
      </c>
      <c r="L58" s="251">
        <v>2897338.69</v>
      </c>
      <c r="M58" s="251">
        <v>1216624.3400000001</v>
      </c>
      <c r="N58" s="251">
        <v>125000</v>
      </c>
      <c r="P58" s="73">
        <v>826198.9</v>
      </c>
      <c r="R58" s="73">
        <v>1024485.9</v>
      </c>
      <c r="T58" s="90">
        <v>642897.9</v>
      </c>
      <c r="U58" s="90">
        <v>117388.87</v>
      </c>
    </row>
    <row r="59" spans="1:21" x14ac:dyDescent="0.2">
      <c r="A59" s="251" t="s">
        <v>2577</v>
      </c>
      <c r="B59" s="89">
        <v>497772.62</v>
      </c>
      <c r="C59" s="89">
        <v>18000</v>
      </c>
      <c r="D59" s="89">
        <v>110043.42</v>
      </c>
      <c r="E59" s="251">
        <v>2</v>
      </c>
      <c r="F59" s="251">
        <v>156793.68</v>
      </c>
      <c r="G59" s="232">
        <v>18900</v>
      </c>
      <c r="L59" s="251">
        <v>3457082.1</v>
      </c>
      <c r="M59" s="251">
        <v>599660.79</v>
      </c>
      <c r="N59" s="251">
        <v>72000</v>
      </c>
      <c r="P59" s="73">
        <v>391581</v>
      </c>
      <c r="R59" s="73">
        <v>572518.6</v>
      </c>
      <c r="T59" s="90">
        <v>170350.6</v>
      </c>
      <c r="U59" s="90">
        <v>47299.94</v>
      </c>
    </row>
    <row r="60" spans="1:21" x14ac:dyDescent="0.2">
      <c r="A60" s="251" t="s">
        <v>2578</v>
      </c>
      <c r="B60" s="89">
        <v>202338.54</v>
      </c>
      <c r="C60" s="89">
        <v>0</v>
      </c>
      <c r="D60" s="89">
        <v>7350</v>
      </c>
      <c r="E60" s="251">
        <v>881733.22</v>
      </c>
      <c r="F60" s="251">
        <v>157772.43</v>
      </c>
      <c r="L60" s="251">
        <v>339109.18</v>
      </c>
      <c r="M60" s="251">
        <v>557858.1</v>
      </c>
      <c r="P60" s="73">
        <v>436313.5</v>
      </c>
      <c r="R60" s="73">
        <v>562942.5</v>
      </c>
      <c r="T60" s="90">
        <v>247462</v>
      </c>
      <c r="U60" s="90">
        <v>59060.65</v>
      </c>
    </row>
    <row r="61" spans="1:21" x14ac:dyDescent="0.2">
      <c r="A61" s="251" t="s">
        <v>2579</v>
      </c>
      <c r="B61" s="89">
        <v>343942.03</v>
      </c>
      <c r="D61" s="89">
        <v>96106.96</v>
      </c>
      <c r="E61" s="251">
        <v>1066175.1399999999</v>
      </c>
      <c r="F61" s="251">
        <v>63028.27</v>
      </c>
      <c r="H61" s="232">
        <v>0</v>
      </c>
      <c r="L61" s="251">
        <v>1695206.85</v>
      </c>
      <c r="M61" s="251">
        <v>408626.52</v>
      </c>
      <c r="P61" s="73">
        <v>556108</v>
      </c>
      <c r="R61" s="73">
        <v>703869.4</v>
      </c>
      <c r="T61" s="90">
        <v>88994.67</v>
      </c>
      <c r="U61" s="90">
        <v>40907.050000000003</v>
      </c>
    </row>
    <row r="62" spans="1:21" x14ac:dyDescent="0.2">
      <c r="A62" s="251" t="s">
        <v>2580</v>
      </c>
      <c r="B62" s="89">
        <v>624872.28</v>
      </c>
      <c r="D62" s="89">
        <v>39730.980000000003</v>
      </c>
      <c r="E62" s="251">
        <v>76098.48</v>
      </c>
      <c r="F62" s="251">
        <v>183787.85</v>
      </c>
      <c r="G62" s="232">
        <v>35351.599999999999</v>
      </c>
      <c r="H62" s="232">
        <v>0</v>
      </c>
      <c r="L62" s="251">
        <v>2729343.72</v>
      </c>
      <c r="M62" s="251">
        <v>597836.01</v>
      </c>
      <c r="O62" s="73">
        <v>8.69</v>
      </c>
      <c r="P62" s="73">
        <v>557470.5</v>
      </c>
      <c r="R62" s="73">
        <v>693007.58</v>
      </c>
      <c r="T62" s="90">
        <v>301975.87</v>
      </c>
      <c r="U62" s="90">
        <v>67456.5</v>
      </c>
    </row>
    <row r="63" spans="1:21" x14ac:dyDescent="0.2">
      <c r="A63" s="251" t="s">
        <v>2581</v>
      </c>
      <c r="B63" s="89">
        <v>1006408.81</v>
      </c>
      <c r="C63" s="89">
        <v>0</v>
      </c>
      <c r="D63" s="89">
        <v>30752.7</v>
      </c>
      <c r="E63" s="251">
        <v>42142</v>
      </c>
      <c r="F63" s="251">
        <v>565289.62</v>
      </c>
      <c r="G63" s="232">
        <v>22780</v>
      </c>
      <c r="H63" s="232">
        <v>0</v>
      </c>
      <c r="L63" s="251">
        <v>3207310.61</v>
      </c>
      <c r="M63" s="251">
        <v>906872.28</v>
      </c>
      <c r="N63" s="251">
        <v>93780</v>
      </c>
      <c r="P63" s="73">
        <v>1051011.5</v>
      </c>
      <c r="R63" s="73">
        <v>1244421.5</v>
      </c>
      <c r="T63" s="90">
        <v>369220.07</v>
      </c>
      <c r="U63" s="90">
        <v>157252.72</v>
      </c>
    </row>
    <row r="64" spans="1:21" x14ac:dyDescent="0.2">
      <c r="A64" s="251" t="s">
        <v>2582</v>
      </c>
      <c r="B64" s="89">
        <v>979561.21</v>
      </c>
      <c r="C64" s="89">
        <v>36400</v>
      </c>
      <c r="D64" s="89">
        <v>163800.91</v>
      </c>
      <c r="E64" s="251">
        <v>1137582.49</v>
      </c>
      <c r="F64" s="251">
        <v>231560.92</v>
      </c>
      <c r="L64" s="251">
        <v>2601971.02</v>
      </c>
      <c r="M64" s="251">
        <v>937319.25</v>
      </c>
      <c r="N64" s="251">
        <v>130400</v>
      </c>
      <c r="P64" s="73">
        <v>562975</v>
      </c>
      <c r="R64" s="73">
        <v>784910</v>
      </c>
      <c r="T64" s="90">
        <v>312563.71000000002</v>
      </c>
      <c r="U64" s="90">
        <v>110576.58</v>
      </c>
    </row>
    <row r="65" spans="1:22" x14ac:dyDescent="0.2">
      <c r="A65" s="251" t="s">
        <v>2583</v>
      </c>
      <c r="B65" s="89">
        <v>611945.76</v>
      </c>
      <c r="C65" s="89">
        <v>0</v>
      </c>
      <c r="D65" s="89">
        <v>66282.62</v>
      </c>
      <c r="E65" s="251">
        <v>813108.93</v>
      </c>
      <c r="F65" s="251">
        <v>70739.259999999995</v>
      </c>
      <c r="G65" s="232">
        <v>14550</v>
      </c>
      <c r="L65" s="251">
        <v>3048211.32</v>
      </c>
      <c r="M65" s="251">
        <v>689661.46</v>
      </c>
      <c r="P65" s="73">
        <v>809488</v>
      </c>
      <c r="Q65" s="73">
        <v>5910</v>
      </c>
      <c r="R65" s="73">
        <v>1004748.6</v>
      </c>
      <c r="T65" s="90">
        <v>187920.15</v>
      </c>
      <c r="U65" s="90">
        <v>25411.13</v>
      </c>
    </row>
    <row r="66" spans="1:22" x14ac:dyDescent="0.2">
      <c r="A66" s="251" t="s">
        <v>2604</v>
      </c>
      <c r="B66" s="89">
        <v>665921.32999999996</v>
      </c>
      <c r="C66" s="89">
        <v>31200</v>
      </c>
      <c r="D66" s="89">
        <v>39996.230000000003</v>
      </c>
      <c r="E66" s="251">
        <v>383476.8</v>
      </c>
      <c r="F66" s="251">
        <v>139361.59</v>
      </c>
      <c r="G66" s="232">
        <v>7870</v>
      </c>
      <c r="L66" s="251">
        <v>1312112.72</v>
      </c>
      <c r="M66" s="251">
        <v>664123.79</v>
      </c>
      <c r="P66" s="73">
        <v>475484.5</v>
      </c>
      <c r="R66" s="73">
        <v>662284.5</v>
      </c>
      <c r="T66" s="90">
        <v>146749.67000000001</v>
      </c>
      <c r="U66" s="90">
        <v>87682.35</v>
      </c>
    </row>
    <row r="67" spans="1:22" x14ac:dyDescent="0.2">
      <c r="A67" s="251" t="s">
        <v>2584</v>
      </c>
      <c r="B67" s="89">
        <v>854341.13</v>
      </c>
      <c r="C67" s="89">
        <v>13000</v>
      </c>
      <c r="D67" s="89">
        <v>57760.94</v>
      </c>
      <c r="E67" s="251">
        <v>729059.5</v>
      </c>
      <c r="F67" s="251">
        <v>227510.59</v>
      </c>
      <c r="G67" s="232">
        <v>21000</v>
      </c>
      <c r="H67" s="232">
        <v>0</v>
      </c>
      <c r="L67" s="251">
        <v>997975.02</v>
      </c>
      <c r="M67" s="251">
        <v>382935.92</v>
      </c>
      <c r="P67" s="73">
        <v>602630</v>
      </c>
      <c r="Q67" s="73">
        <v>26839</v>
      </c>
      <c r="R67" s="73">
        <v>724290</v>
      </c>
      <c r="T67" s="90">
        <v>251049.16</v>
      </c>
      <c r="U67" s="90">
        <v>55135.199999999997</v>
      </c>
    </row>
    <row r="68" spans="1:22" x14ac:dyDescent="0.2">
      <c r="A68" s="251" t="s">
        <v>2585</v>
      </c>
      <c r="B68" s="89">
        <v>401938.23</v>
      </c>
      <c r="D68" s="89">
        <v>105219.01</v>
      </c>
      <c r="E68" s="251">
        <v>578025.69999999995</v>
      </c>
      <c r="F68" s="251">
        <v>236454.46</v>
      </c>
      <c r="G68" s="232">
        <v>41870</v>
      </c>
      <c r="J68" s="232">
        <v>4031791.24</v>
      </c>
      <c r="M68" s="251">
        <v>496830.4</v>
      </c>
      <c r="O68" s="73">
        <v>171.45</v>
      </c>
      <c r="P68" s="73">
        <v>516670</v>
      </c>
      <c r="R68" s="73">
        <v>665541</v>
      </c>
      <c r="T68" s="90">
        <v>242281.94</v>
      </c>
      <c r="U68" s="90">
        <v>39605.25</v>
      </c>
    </row>
    <row r="69" spans="1:22" x14ac:dyDescent="0.2">
      <c r="A69" s="251" t="s">
        <v>2586</v>
      </c>
      <c r="B69" s="89">
        <v>936600.49</v>
      </c>
      <c r="D69" s="89">
        <v>46590.04</v>
      </c>
      <c r="E69" s="251">
        <v>225991.76</v>
      </c>
      <c r="F69" s="251">
        <v>469298.84</v>
      </c>
      <c r="G69" s="232">
        <v>87450</v>
      </c>
      <c r="L69" s="251">
        <v>73641.19</v>
      </c>
      <c r="M69" s="251">
        <v>889885.06</v>
      </c>
      <c r="N69" s="251">
        <v>215000</v>
      </c>
      <c r="O69" s="73">
        <v>33.56</v>
      </c>
      <c r="P69" s="73">
        <v>864080</v>
      </c>
      <c r="Q69" s="73">
        <v>54932</v>
      </c>
      <c r="R69" s="73">
        <v>1116439</v>
      </c>
      <c r="T69" s="90">
        <v>489140.08</v>
      </c>
      <c r="U69" s="90">
        <v>48505.599999999999</v>
      </c>
    </row>
    <row r="70" spans="1:22" x14ac:dyDescent="0.2">
      <c r="A70" s="251" t="s">
        <v>2587</v>
      </c>
      <c r="B70" s="89">
        <v>89530.07</v>
      </c>
      <c r="D70" s="89">
        <v>79764.039999999994</v>
      </c>
      <c r="E70" s="251">
        <v>3</v>
      </c>
      <c r="F70" s="251">
        <v>-165897.79999999999</v>
      </c>
      <c r="J70" s="232">
        <v>-490674.02</v>
      </c>
      <c r="L70" s="251">
        <v>607615.71</v>
      </c>
      <c r="M70" s="251">
        <v>338036.47</v>
      </c>
      <c r="Q70" s="73">
        <v>470220</v>
      </c>
      <c r="R70" s="73">
        <v>606947</v>
      </c>
      <c r="T70" s="90">
        <v>138968.35</v>
      </c>
      <c r="U70" s="90">
        <v>103690.5</v>
      </c>
    </row>
    <row r="71" spans="1:22" x14ac:dyDescent="0.2">
      <c r="A71" s="251" t="s">
        <v>2588</v>
      </c>
      <c r="B71" s="89">
        <v>589979.47</v>
      </c>
      <c r="D71" s="89">
        <v>49734.44</v>
      </c>
      <c r="E71" s="251">
        <v>-578989.68999999994</v>
      </c>
      <c r="F71" s="251">
        <v>815427.99</v>
      </c>
      <c r="G71" s="232">
        <v>-97650</v>
      </c>
      <c r="L71" s="251">
        <v>3812852.35</v>
      </c>
      <c r="M71" s="251">
        <v>398307.75</v>
      </c>
      <c r="P71" s="73">
        <v>828056</v>
      </c>
      <c r="Q71" s="73">
        <v>2015.42</v>
      </c>
      <c r="R71" s="73">
        <v>958403</v>
      </c>
      <c r="T71" s="90">
        <v>162746.84</v>
      </c>
      <c r="U71" s="90">
        <v>195643.7</v>
      </c>
      <c r="V71" s="90">
        <v>4900</v>
      </c>
    </row>
    <row r="72" spans="1:22" x14ac:dyDescent="0.2">
      <c r="A72" s="251" t="s">
        <v>2589</v>
      </c>
      <c r="B72" s="89">
        <v>294590.94</v>
      </c>
      <c r="D72" s="89">
        <v>63433.91</v>
      </c>
      <c r="E72" s="251">
        <v>471922.95</v>
      </c>
      <c r="F72" s="251">
        <v>169867.63</v>
      </c>
      <c r="G72" s="232">
        <v>65400</v>
      </c>
      <c r="L72" s="251">
        <v>1909993.72</v>
      </c>
      <c r="M72" s="251">
        <v>452369.33</v>
      </c>
      <c r="O72" s="73">
        <v>148.91</v>
      </c>
      <c r="P72" s="73">
        <v>588130</v>
      </c>
      <c r="Q72" s="73">
        <v>62621</v>
      </c>
      <c r="R72" s="73">
        <v>777220.5</v>
      </c>
      <c r="T72" s="90">
        <v>264117.99</v>
      </c>
      <c r="U72" s="90">
        <v>60865.4</v>
      </c>
    </row>
    <row r="73" spans="1:22" x14ac:dyDescent="0.2">
      <c r="A73" s="252" t="s">
        <v>2590</v>
      </c>
      <c r="B73" s="89">
        <v>445941.42</v>
      </c>
      <c r="D73" s="89">
        <v>102164.19</v>
      </c>
      <c r="E73" s="251">
        <v>203912.03</v>
      </c>
      <c r="F73" s="251">
        <v>4580.2700000000004</v>
      </c>
      <c r="G73" s="232">
        <v>5500</v>
      </c>
      <c r="L73" s="251">
        <v>1439320.15</v>
      </c>
      <c r="M73" s="251">
        <v>649079.75</v>
      </c>
      <c r="P73" s="73">
        <v>486450</v>
      </c>
      <c r="R73" s="73">
        <v>757925</v>
      </c>
      <c r="T73" s="90">
        <v>155783.35</v>
      </c>
      <c r="U73" s="90">
        <v>70483.14</v>
      </c>
    </row>
    <row r="74" spans="1:22" x14ac:dyDescent="0.2">
      <c r="A74" s="251" t="s">
        <v>2591</v>
      </c>
      <c r="B74" s="89">
        <v>642979.81000000006</v>
      </c>
      <c r="D74" s="89">
        <v>67445.100000000006</v>
      </c>
      <c r="E74" s="251">
        <v>842134.04</v>
      </c>
      <c r="F74" s="251">
        <v>165488.49</v>
      </c>
      <c r="G74" s="232">
        <v>172560</v>
      </c>
      <c r="L74" s="251">
        <v>4868817.07</v>
      </c>
      <c r="M74" s="251">
        <v>558342.25</v>
      </c>
      <c r="P74" s="73">
        <v>692430</v>
      </c>
      <c r="Q74" s="73">
        <v>143140</v>
      </c>
      <c r="R74" s="73">
        <v>951550</v>
      </c>
      <c r="T74" s="90">
        <v>344832.47</v>
      </c>
      <c r="U74" s="90">
        <v>54671.75</v>
      </c>
    </row>
    <row r="75" spans="1:22" x14ac:dyDescent="0.2">
      <c r="A75" s="251" t="s">
        <v>2592</v>
      </c>
      <c r="B75" s="89">
        <v>247340.04</v>
      </c>
      <c r="D75" s="89">
        <v>88262.32</v>
      </c>
      <c r="E75" s="251">
        <v>158057.60000000001</v>
      </c>
      <c r="F75" s="251">
        <v>109815.17</v>
      </c>
      <c r="L75" s="251">
        <v>310741.76000000001</v>
      </c>
      <c r="M75" s="251">
        <v>338924.38</v>
      </c>
      <c r="P75" s="73">
        <v>614420</v>
      </c>
      <c r="R75" s="73">
        <v>719831</v>
      </c>
      <c r="T75" s="90">
        <v>186137.34</v>
      </c>
      <c r="U75" s="90">
        <v>33703.9</v>
      </c>
    </row>
    <row r="76" spans="1:22" x14ac:dyDescent="0.2">
      <c r="A76" s="251" t="s">
        <v>2593</v>
      </c>
      <c r="B76" s="89">
        <v>129375.76</v>
      </c>
      <c r="C76" s="89">
        <v>0</v>
      </c>
      <c r="D76" s="89">
        <v>51731.6</v>
      </c>
      <c r="E76" s="251">
        <v>104355.62</v>
      </c>
      <c r="F76" s="251">
        <v>114429.79</v>
      </c>
      <c r="G76" s="232">
        <v>-1185</v>
      </c>
      <c r="L76" s="251">
        <v>3226080.14</v>
      </c>
      <c r="M76" s="251">
        <v>319523.01</v>
      </c>
      <c r="N76" s="251">
        <v>109932</v>
      </c>
      <c r="P76" s="73">
        <v>515240</v>
      </c>
      <c r="Q76" s="73">
        <v>544</v>
      </c>
      <c r="R76" s="73">
        <v>662927</v>
      </c>
      <c r="T76" s="90">
        <v>198568.78</v>
      </c>
      <c r="U76" s="90">
        <v>58572.3</v>
      </c>
    </row>
    <row r="77" spans="1:22" x14ac:dyDescent="0.2">
      <c r="A77" s="251" t="s">
        <v>2594</v>
      </c>
      <c r="B77" s="89">
        <v>610985.19999999995</v>
      </c>
      <c r="D77" s="89">
        <v>35544.629999999997</v>
      </c>
      <c r="E77" s="251">
        <v>428266.91</v>
      </c>
      <c r="F77" s="251">
        <v>158003.42000000001</v>
      </c>
      <c r="L77" s="251">
        <v>2484321.89</v>
      </c>
      <c r="M77" s="251">
        <v>713859.79</v>
      </c>
      <c r="P77" s="73">
        <v>727620</v>
      </c>
      <c r="R77" s="73">
        <v>900914</v>
      </c>
      <c r="T77" s="90">
        <v>389937.73</v>
      </c>
      <c r="U77" s="90">
        <v>25476.400000000001</v>
      </c>
    </row>
    <row r="78" spans="1:22" x14ac:dyDescent="0.2">
      <c r="A78" s="251" t="s">
        <v>2602</v>
      </c>
      <c r="B78" s="89">
        <v>112291.16</v>
      </c>
      <c r="D78" s="89">
        <v>20113.740000000002</v>
      </c>
      <c r="E78" s="251">
        <v>167947.86</v>
      </c>
      <c r="F78" s="251">
        <v>7295.13</v>
      </c>
      <c r="L78" s="251">
        <v>1219746.8700000001</v>
      </c>
      <c r="M78" s="251">
        <v>222955.09</v>
      </c>
      <c r="Q78" s="73">
        <v>445350</v>
      </c>
      <c r="R78" s="73">
        <v>508135.99</v>
      </c>
      <c r="T78" s="90">
        <v>69454.63</v>
      </c>
      <c r="U78" s="90">
        <v>57882.05</v>
      </c>
    </row>
    <row r="79" spans="1:22" x14ac:dyDescent="0.2">
      <c r="A79" s="251" t="s">
        <v>2605</v>
      </c>
      <c r="B79" s="89">
        <v>476502.01</v>
      </c>
      <c r="D79" s="89">
        <v>67337.570000000007</v>
      </c>
      <c r="E79" s="251">
        <v>488566.32</v>
      </c>
      <c r="F79" s="251">
        <v>16442.16</v>
      </c>
      <c r="L79" s="251">
        <v>2368149.29</v>
      </c>
      <c r="M79" s="251">
        <v>375392.07</v>
      </c>
      <c r="N79" s="251">
        <v>122000</v>
      </c>
      <c r="P79" s="73">
        <v>860460</v>
      </c>
      <c r="Q79" s="73">
        <v>46350</v>
      </c>
      <c r="R79" s="73">
        <v>953115</v>
      </c>
      <c r="T79" s="90">
        <v>282247.81</v>
      </c>
      <c r="U79" s="90">
        <v>53833.35</v>
      </c>
    </row>
    <row r="80" spans="1:22" x14ac:dyDescent="0.2">
      <c r="A80" s="251" t="s">
        <v>2595</v>
      </c>
      <c r="B80" s="89">
        <v>838443.78</v>
      </c>
      <c r="D80" s="89">
        <v>37774.199999999997</v>
      </c>
      <c r="E80" s="251">
        <v>404870.67</v>
      </c>
      <c r="F80" s="251">
        <v>519998.11</v>
      </c>
      <c r="G80" s="232">
        <v>20925</v>
      </c>
      <c r="I80" s="232">
        <v>22500</v>
      </c>
      <c r="K80" s="251">
        <v>-48770</v>
      </c>
      <c r="L80" s="251">
        <v>2500428.33</v>
      </c>
      <c r="M80" s="251">
        <v>678584.84</v>
      </c>
      <c r="N80" s="251">
        <v>1250</v>
      </c>
      <c r="P80" s="73">
        <v>816500</v>
      </c>
      <c r="R80" s="73">
        <v>1012164</v>
      </c>
      <c r="T80" s="90">
        <v>274815.52</v>
      </c>
      <c r="U80" s="90">
        <v>94883.25</v>
      </c>
    </row>
    <row r="81" spans="1:21" x14ac:dyDescent="0.2">
      <c r="A81" s="251" t="s">
        <v>2596</v>
      </c>
      <c r="B81" s="89">
        <v>398124.85</v>
      </c>
      <c r="D81" s="89">
        <v>35592.730000000003</v>
      </c>
      <c r="E81" s="251">
        <v>5</v>
      </c>
      <c r="F81" s="251">
        <v>220991.07</v>
      </c>
      <c r="G81" s="232">
        <v>10800</v>
      </c>
      <c r="K81" s="251">
        <v>3600</v>
      </c>
      <c r="L81" s="251">
        <v>2140561.41</v>
      </c>
      <c r="M81" s="251">
        <v>413942.65</v>
      </c>
      <c r="N81" s="251">
        <v>46990</v>
      </c>
      <c r="P81" s="73">
        <v>502923.5</v>
      </c>
      <c r="R81" s="73">
        <v>690455.5</v>
      </c>
      <c r="T81" s="90">
        <v>153760.16</v>
      </c>
      <c r="U81" s="90">
        <v>34867.5</v>
      </c>
    </row>
    <row r="82" spans="1:21" x14ac:dyDescent="0.2">
      <c r="A82" s="251" t="s">
        <v>2597</v>
      </c>
      <c r="B82" s="89">
        <v>1044802.03</v>
      </c>
      <c r="C82" s="89">
        <v>8560</v>
      </c>
      <c r="D82" s="89">
        <v>46523.62</v>
      </c>
      <c r="E82" s="251">
        <v>731977.74</v>
      </c>
      <c r="F82" s="251">
        <v>512508.85</v>
      </c>
      <c r="G82" s="232">
        <v>46200</v>
      </c>
      <c r="L82" s="251">
        <v>2191938.59</v>
      </c>
      <c r="M82" s="251">
        <v>881209.97</v>
      </c>
      <c r="N82" s="251">
        <v>69090</v>
      </c>
      <c r="P82" s="73">
        <v>248587.5</v>
      </c>
      <c r="R82" s="73">
        <v>416142.5</v>
      </c>
      <c r="T82" s="90">
        <v>256234.87</v>
      </c>
      <c r="U82" s="90">
        <v>114232.78</v>
      </c>
    </row>
    <row r="83" spans="1:21" x14ac:dyDescent="0.2">
      <c r="A83" s="251" t="s">
        <v>2598</v>
      </c>
      <c r="B83" s="89">
        <v>1025059.13</v>
      </c>
      <c r="C83" s="89">
        <v>8160</v>
      </c>
      <c r="D83" s="89">
        <v>71487.960000000006</v>
      </c>
      <c r="E83" s="251">
        <v>901091.01</v>
      </c>
      <c r="F83" s="251">
        <v>308506.65999999997</v>
      </c>
      <c r="G83" s="232">
        <v>22981.3</v>
      </c>
      <c r="L83" s="251">
        <v>4194803.6500000004</v>
      </c>
      <c r="M83" s="251">
        <v>766409.71</v>
      </c>
      <c r="P83" s="73">
        <v>726257.5</v>
      </c>
      <c r="R83" s="73">
        <v>866717.5</v>
      </c>
      <c r="T83" s="90">
        <v>310732.5</v>
      </c>
      <c r="U83" s="90">
        <v>146609.85</v>
      </c>
    </row>
    <row r="84" spans="1:21" x14ac:dyDescent="0.2">
      <c r="A84" s="251" t="s">
        <v>2599</v>
      </c>
      <c r="B84" s="89">
        <v>284135.15000000002</v>
      </c>
      <c r="D84" s="89">
        <v>41577.599999999999</v>
      </c>
      <c r="E84" s="251">
        <v>515030.5</v>
      </c>
      <c r="F84" s="251">
        <v>152281.38</v>
      </c>
      <c r="G84" s="232">
        <v>28350</v>
      </c>
      <c r="L84" s="251">
        <v>2119139.65</v>
      </c>
      <c r="M84" s="251">
        <v>369547.77</v>
      </c>
      <c r="P84" s="73">
        <v>477340</v>
      </c>
      <c r="R84" s="73">
        <v>630270</v>
      </c>
      <c r="T84" s="90">
        <v>156334.04</v>
      </c>
      <c r="U84" s="90">
        <v>83037.600000000006</v>
      </c>
    </row>
    <row r="85" spans="1:21" x14ac:dyDescent="0.2">
      <c r="A85" s="251" t="s">
        <v>2600</v>
      </c>
      <c r="B85" s="89">
        <v>863662.43</v>
      </c>
      <c r="D85" s="89">
        <v>55780.7</v>
      </c>
      <c r="E85" s="251">
        <v>199894.04</v>
      </c>
      <c r="F85" s="251">
        <v>234423.4</v>
      </c>
      <c r="G85" s="232">
        <v>73275</v>
      </c>
      <c r="L85" s="251">
        <v>1096893.17</v>
      </c>
      <c r="M85" s="251">
        <v>569149.02</v>
      </c>
      <c r="N85" s="251">
        <v>460000</v>
      </c>
      <c r="P85" s="73">
        <v>668350</v>
      </c>
      <c r="R85" s="73">
        <v>833390</v>
      </c>
      <c r="T85" s="90">
        <v>376589.11</v>
      </c>
      <c r="U85" s="90">
        <v>103685.65</v>
      </c>
    </row>
    <row r="86" spans="1:21" x14ac:dyDescent="0.2">
      <c r="A86" s="251" t="s">
        <v>2601</v>
      </c>
      <c r="B86" s="89">
        <v>1048859.6200000001</v>
      </c>
      <c r="D86" s="89">
        <v>40441.78</v>
      </c>
      <c r="E86" s="251">
        <v>125337.18</v>
      </c>
      <c r="F86" s="251">
        <v>232634.69</v>
      </c>
      <c r="G86" s="232">
        <v>26798.85</v>
      </c>
      <c r="L86" s="251">
        <v>3207738.11</v>
      </c>
      <c r="M86" s="251">
        <v>727917.56</v>
      </c>
      <c r="P86" s="73">
        <v>551600</v>
      </c>
      <c r="R86" s="73">
        <v>614100</v>
      </c>
      <c r="T86" s="90">
        <v>259555.7</v>
      </c>
      <c r="U86" s="90">
        <v>148244.72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F86"/>
  <sheetViews>
    <sheetView topLeftCell="B1" zoomScale="60" zoomScaleNormal="60" workbookViewId="0">
      <selection activeCell="F4" sqref="F4"/>
    </sheetView>
  </sheetViews>
  <sheetFormatPr defaultColWidth="2.75" defaultRowHeight="14.25" x14ac:dyDescent="0.2"/>
  <cols>
    <col min="1" max="1" width="5.5" style="270" bestFit="1" customWidth="1"/>
    <col min="2" max="2" width="14.75" style="270" customWidth="1"/>
    <col min="3" max="3" width="7.5" style="280" bestFit="1" customWidth="1"/>
    <col min="4" max="4" width="44.625" style="280" bestFit="1" customWidth="1"/>
    <col min="5" max="5" width="29" style="251"/>
    <col min="6" max="8" width="29" style="89"/>
    <col min="9" max="10" width="29" style="251"/>
    <col min="11" max="13" width="29" style="232"/>
    <col min="14" max="14" width="29" style="44"/>
    <col min="15" max="16" width="29" style="251"/>
    <col min="17" max="21" width="29" style="339"/>
    <col min="22" max="26" width="29" style="338"/>
    <col min="27" max="27" width="16.375" style="264" customWidth="1"/>
    <col min="28" max="28" width="15.875" style="287" bestFit="1" customWidth="1"/>
    <col min="29" max="29" width="17.375" style="281" bestFit="1" customWidth="1"/>
    <col min="30" max="30" width="17.625" style="283" bestFit="1" customWidth="1"/>
    <col min="31" max="31" width="19.125" style="284" bestFit="1" customWidth="1"/>
    <col min="32" max="32" width="14.625" style="288" bestFit="1" customWidth="1"/>
    <col min="33" max="16384" width="2.75" style="270"/>
  </cols>
  <sheetData>
    <row r="1" spans="1:32" x14ac:dyDescent="0.2">
      <c r="E1" s="251" t="s">
        <v>2457</v>
      </c>
      <c r="F1" s="89" t="s">
        <v>2458</v>
      </c>
      <c r="G1" s="89" t="s">
        <v>2459</v>
      </c>
      <c r="H1" s="89" t="s">
        <v>2460</v>
      </c>
      <c r="I1" s="251" t="s">
        <v>2461</v>
      </c>
      <c r="J1" s="251" t="s">
        <v>2462</v>
      </c>
      <c r="K1" s="232" t="s">
        <v>2465</v>
      </c>
      <c r="L1" s="232" t="s">
        <v>2469</v>
      </c>
      <c r="M1" s="232" t="s">
        <v>2470</v>
      </c>
      <c r="N1" s="44" t="s">
        <v>2471</v>
      </c>
      <c r="O1" s="251" t="s">
        <v>2472</v>
      </c>
      <c r="P1" s="251" t="s">
        <v>2473</v>
      </c>
      <c r="Q1" s="339" t="s">
        <v>2475</v>
      </c>
      <c r="R1" s="339" t="s">
        <v>2476</v>
      </c>
      <c r="S1" s="339" t="s">
        <v>2477</v>
      </c>
      <c r="T1" s="339" t="s">
        <v>2478</v>
      </c>
      <c r="U1" s="339" t="s">
        <v>2480</v>
      </c>
      <c r="V1" s="338" t="s">
        <v>2481</v>
      </c>
      <c r="W1" s="338" t="s">
        <v>2483</v>
      </c>
      <c r="X1" s="338" t="s">
        <v>2484</v>
      </c>
      <c r="Y1" s="338" t="s">
        <v>2485</v>
      </c>
      <c r="Z1" s="338" t="s">
        <v>2487</v>
      </c>
      <c r="AA1" s="264" t="s">
        <v>6</v>
      </c>
      <c r="AB1" s="265" t="s">
        <v>7</v>
      </c>
      <c r="AC1" s="281" t="s">
        <v>8</v>
      </c>
      <c r="AD1" s="282" t="s">
        <v>9</v>
      </c>
      <c r="AE1" s="267" t="s">
        <v>10</v>
      </c>
      <c r="AF1" s="269" t="s">
        <v>11</v>
      </c>
    </row>
    <row r="2" spans="1:32" x14ac:dyDescent="0.2">
      <c r="B2" s="270" t="s">
        <v>55</v>
      </c>
      <c r="C2" s="280" t="s">
        <v>166</v>
      </c>
      <c r="E2" s="251" t="s">
        <v>2488</v>
      </c>
      <c r="F2" s="89" t="s">
        <v>2489</v>
      </c>
      <c r="G2" s="89" t="s">
        <v>2490</v>
      </c>
      <c r="H2" s="89" t="s">
        <v>2491</v>
      </c>
      <c r="I2" s="251" t="s">
        <v>2492</v>
      </c>
      <c r="J2" s="251" t="s">
        <v>2493</v>
      </c>
      <c r="K2" s="232" t="s">
        <v>2496</v>
      </c>
      <c r="L2" s="232" t="s">
        <v>2500</v>
      </c>
      <c r="M2" s="232" t="s">
        <v>2501</v>
      </c>
      <c r="N2" s="44" t="s">
        <v>2502</v>
      </c>
      <c r="O2" s="251" t="s">
        <v>2503</v>
      </c>
      <c r="P2" s="251" t="s">
        <v>2504</v>
      </c>
      <c r="Q2" s="339" t="s">
        <v>2506</v>
      </c>
      <c r="R2" s="339" t="s">
        <v>2507</v>
      </c>
      <c r="S2" s="339" t="s">
        <v>2508</v>
      </c>
      <c r="T2" s="339" t="s">
        <v>2509</v>
      </c>
      <c r="U2" s="339" t="s">
        <v>2511</v>
      </c>
      <c r="V2" s="338" t="s">
        <v>2512</v>
      </c>
      <c r="W2" s="338" t="s">
        <v>2514</v>
      </c>
      <c r="X2" s="338" t="s">
        <v>2515</v>
      </c>
      <c r="Y2" s="338" t="s">
        <v>2516</v>
      </c>
      <c r="Z2" s="338" t="s">
        <v>2518</v>
      </c>
      <c r="AB2" s="265"/>
      <c r="AF2" s="266"/>
    </row>
    <row r="3" spans="1:32" x14ac:dyDescent="0.2">
      <c r="E3" s="251" t="s">
        <v>2519</v>
      </c>
      <c r="F3" s="89">
        <v>52460604.869999997</v>
      </c>
      <c r="G3" s="89">
        <v>497130</v>
      </c>
      <c r="H3" s="89">
        <v>5173735.75</v>
      </c>
      <c r="I3" s="251">
        <v>46664184.920000002</v>
      </c>
      <c r="J3" s="251">
        <v>31950161.399999999</v>
      </c>
      <c r="K3" s="232">
        <v>1895316.12</v>
      </c>
      <c r="L3" s="232">
        <v>292.43</v>
      </c>
      <c r="M3" s="232">
        <v>23909</v>
      </c>
      <c r="N3" s="44">
        <v>-4651491.17</v>
      </c>
      <c r="O3" s="251">
        <v>6138452.0499999998</v>
      </c>
      <c r="P3" s="251">
        <v>181350186.34999999</v>
      </c>
      <c r="Q3" s="339">
        <v>44881714.75</v>
      </c>
      <c r="R3" s="339">
        <v>5659602</v>
      </c>
      <c r="S3" s="339">
        <v>135528.29999999999</v>
      </c>
      <c r="T3" s="339">
        <v>51858554.43</v>
      </c>
      <c r="U3" s="339">
        <v>2012463.78</v>
      </c>
      <c r="V3" s="338">
        <v>67038378.229999997</v>
      </c>
      <c r="W3" s="338">
        <v>15000</v>
      </c>
      <c r="X3" s="338">
        <v>23295397.649999999</v>
      </c>
      <c r="Y3" s="338">
        <v>6472906.2599999998</v>
      </c>
      <c r="Z3" s="338">
        <v>43494</v>
      </c>
      <c r="AA3" s="264">
        <f t="shared" ref="AA3:AF3" si="0">SUM(AA4:AA86)</f>
        <v>58131470.619999982</v>
      </c>
      <c r="AB3" s="265">
        <f t="shared" si="0"/>
        <v>1919517.55</v>
      </c>
      <c r="AC3" s="281">
        <f t="shared" si="0"/>
        <v>56211953.06999997</v>
      </c>
      <c r="AD3" s="283">
        <f t="shared" si="0"/>
        <v>104547863.25999998</v>
      </c>
      <c r="AE3" s="284">
        <f t="shared" si="0"/>
        <v>96865176.140000001</v>
      </c>
      <c r="AF3" s="266">
        <f t="shared" si="0"/>
        <v>7682687.1200000048</v>
      </c>
    </row>
    <row r="4" spans="1:32" x14ac:dyDescent="0.2">
      <c r="A4" s="270" t="s">
        <v>279</v>
      </c>
      <c r="B4" s="270" t="s">
        <v>0</v>
      </c>
      <c r="C4" s="280">
        <v>5737</v>
      </c>
      <c r="D4" s="280" t="s">
        <v>600</v>
      </c>
      <c r="E4" s="251" t="s">
        <v>2524</v>
      </c>
      <c r="F4" s="89">
        <v>844269.14</v>
      </c>
      <c r="H4" s="89">
        <v>32408.2</v>
      </c>
      <c r="I4" s="251">
        <v>2678179.0299999998</v>
      </c>
      <c r="J4" s="251">
        <v>152867.99</v>
      </c>
      <c r="K4" s="232">
        <v>36300</v>
      </c>
      <c r="N4" s="44">
        <v>3998879.78</v>
      </c>
      <c r="O4" s="251">
        <v>342458.58</v>
      </c>
      <c r="P4" s="251">
        <v>198336.84</v>
      </c>
      <c r="Q4" s="339">
        <v>362039.66</v>
      </c>
      <c r="T4" s="339">
        <v>540460</v>
      </c>
      <c r="U4" s="339">
        <v>24964.2</v>
      </c>
      <c r="V4" s="338">
        <v>771241</v>
      </c>
      <c r="X4" s="338">
        <v>801107.55</v>
      </c>
      <c r="Y4" s="338">
        <v>159222.15</v>
      </c>
      <c r="AA4" s="264">
        <f>SUM(F4:H4)</f>
        <v>876677.34</v>
      </c>
      <c r="AB4" s="271">
        <f>SUM(K4:M4)</f>
        <v>36300</v>
      </c>
      <c r="AC4" s="285">
        <f>AA4-AB4</f>
        <v>840377.34</v>
      </c>
      <c r="AD4" s="286">
        <f>SUM(Q4:U4)</f>
        <v>927463.85999999987</v>
      </c>
      <c r="AE4" s="272">
        <f>SUM(V4:Z4)</f>
        <v>1731570.7</v>
      </c>
      <c r="AF4" s="266">
        <f>AD4-AE4</f>
        <v>-804106.84000000008</v>
      </c>
    </row>
    <row r="5" spans="1:32" x14ac:dyDescent="0.2">
      <c r="A5" s="270" t="s">
        <v>279</v>
      </c>
      <c r="B5" s="270" t="s">
        <v>0</v>
      </c>
      <c r="C5" s="280">
        <v>4213</v>
      </c>
      <c r="D5" s="280" t="s">
        <v>601</v>
      </c>
      <c r="E5" s="251" t="s">
        <v>2525</v>
      </c>
      <c r="F5" s="89">
        <v>573907.93999999994</v>
      </c>
      <c r="G5" s="89">
        <v>0</v>
      </c>
      <c r="H5" s="89">
        <v>71979.17</v>
      </c>
      <c r="I5" s="251">
        <v>499441.76</v>
      </c>
      <c r="J5" s="251">
        <v>230825.77</v>
      </c>
      <c r="K5" s="232">
        <v>36000</v>
      </c>
      <c r="N5" s="44">
        <v>-972932.47</v>
      </c>
      <c r="O5" s="251">
        <v>488063.15</v>
      </c>
      <c r="P5" s="251">
        <v>2159407.13</v>
      </c>
      <c r="Q5" s="339">
        <v>430192.29</v>
      </c>
      <c r="T5" s="339">
        <v>487360</v>
      </c>
      <c r="V5" s="338">
        <v>700450</v>
      </c>
      <c r="X5" s="338">
        <v>355132.15999999997</v>
      </c>
      <c r="Y5" s="338">
        <v>73078.3</v>
      </c>
      <c r="AA5" s="264">
        <f t="shared" ref="AA5:AA68" si="1">SUM(F5:H5)</f>
        <v>645887.11</v>
      </c>
      <c r="AB5" s="271">
        <f t="shared" ref="AB5:AB68" si="2">SUM(K5:M5)</f>
        <v>36000</v>
      </c>
      <c r="AC5" s="285">
        <f t="shared" ref="AC5:AC68" si="3">AA5-AB5</f>
        <v>609887.11</v>
      </c>
      <c r="AD5" s="286">
        <f t="shared" ref="AD5:AD68" si="4">SUM(Q5:U5)</f>
        <v>917552.29</v>
      </c>
      <c r="AE5" s="272">
        <f t="shared" ref="AE5:AE68" si="5">SUM(V5:Z5)</f>
        <v>1128660.46</v>
      </c>
      <c r="AF5" s="266">
        <f t="shared" ref="AF5:AF68" si="6">AD5-AE5</f>
        <v>-211108.16999999993</v>
      </c>
    </row>
    <row r="6" spans="1:32" x14ac:dyDescent="0.2">
      <c r="A6" s="270" t="s">
        <v>279</v>
      </c>
      <c r="B6" s="270" t="s">
        <v>0</v>
      </c>
      <c r="C6" s="280">
        <v>4949</v>
      </c>
      <c r="D6" s="280" t="s">
        <v>602</v>
      </c>
      <c r="E6" s="251" t="s">
        <v>2526</v>
      </c>
      <c r="F6" s="89">
        <v>815852.87</v>
      </c>
      <c r="G6" s="89">
        <v>0</v>
      </c>
      <c r="H6" s="89">
        <v>65146.3</v>
      </c>
      <c r="I6" s="251">
        <v>778009.06</v>
      </c>
      <c r="J6" s="251">
        <v>810647.97</v>
      </c>
      <c r="K6" s="232">
        <v>13020</v>
      </c>
      <c r="N6" s="44">
        <v>-909033.75</v>
      </c>
      <c r="O6" s="251">
        <v>320382.63</v>
      </c>
      <c r="P6" s="251">
        <v>3104237.14</v>
      </c>
      <c r="Q6" s="339">
        <v>430233.24</v>
      </c>
      <c r="T6" s="339">
        <v>972240</v>
      </c>
      <c r="U6" s="339">
        <v>31540.16</v>
      </c>
      <c r="V6" s="338">
        <v>1131818</v>
      </c>
      <c r="X6" s="338">
        <v>227339.48</v>
      </c>
      <c r="Y6" s="338">
        <v>58102.25</v>
      </c>
      <c r="AA6" s="264">
        <f t="shared" si="1"/>
        <v>880999.17</v>
      </c>
      <c r="AB6" s="271">
        <f t="shared" si="2"/>
        <v>13020</v>
      </c>
      <c r="AC6" s="285">
        <f t="shared" si="3"/>
        <v>867979.17</v>
      </c>
      <c r="AD6" s="286">
        <f t="shared" si="4"/>
        <v>1434013.4</v>
      </c>
      <c r="AE6" s="272">
        <f t="shared" si="5"/>
        <v>1417259.73</v>
      </c>
      <c r="AF6" s="266">
        <f t="shared" si="6"/>
        <v>16753.669999999925</v>
      </c>
    </row>
    <row r="7" spans="1:32" x14ac:dyDescent="0.2">
      <c r="A7" s="270" t="s">
        <v>279</v>
      </c>
      <c r="B7" s="270" t="s">
        <v>0</v>
      </c>
      <c r="C7" s="280">
        <v>7233</v>
      </c>
      <c r="D7" s="280" t="s">
        <v>603</v>
      </c>
      <c r="E7" s="251" t="s">
        <v>2527</v>
      </c>
      <c r="F7" s="89">
        <v>1255125.21</v>
      </c>
      <c r="G7" s="89">
        <v>67080</v>
      </c>
      <c r="H7" s="89">
        <v>23361.919999999998</v>
      </c>
      <c r="I7" s="251">
        <v>22661.32</v>
      </c>
      <c r="J7" s="251">
        <v>190926.77</v>
      </c>
      <c r="N7" s="44">
        <v>-510631.36</v>
      </c>
      <c r="O7" s="251">
        <v>494389.91</v>
      </c>
      <c r="P7" s="251">
        <v>1481598.18</v>
      </c>
      <c r="Q7" s="339">
        <v>683320.4</v>
      </c>
      <c r="R7" s="339">
        <v>488850</v>
      </c>
      <c r="S7" s="339">
        <v>133076.28</v>
      </c>
      <c r="T7" s="339">
        <v>1039280</v>
      </c>
      <c r="V7" s="338">
        <v>1508546</v>
      </c>
      <c r="X7" s="338">
        <v>575992.63</v>
      </c>
      <c r="Y7" s="338">
        <v>50255.06</v>
      </c>
      <c r="AA7" s="264">
        <f t="shared" si="1"/>
        <v>1345567.13</v>
      </c>
      <c r="AB7" s="271">
        <f t="shared" si="2"/>
        <v>0</v>
      </c>
      <c r="AC7" s="285">
        <f t="shared" si="3"/>
        <v>1345567.13</v>
      </c>
      <c r="AD7" s="286">
        <f t="shared" si="4"/>
        <v>2344526.6799999997</v>
      </c>
      <c r="AE7" s="272">
        <f t="shared" si="5"/>
        <v>2134793.69</v>
      </c>
      <c r="AF7" s="266">
        <f t="shared" si="6"/>
        <v>209732.98999999976</v>
      </c>
    </row>
    <row r="8" spans="1:32" x14ac:dyDescent="0.2">
      <c r="A8" s="270" t="s">
        <v>279</v>
      </c>
      <c r="B8" s="270" t="s">
        <v>0</v>
      </c>
      <c r="C8" s="280">
        <v>5081</v>
      </c>
      <c r="D8" s="280" t="s">
        <v>604</v>
      </c>
      <c r="E8" s="251" t="s">
        <v>2528</v>
      </c>
      <c r="F8" s="89">
        <v>1030052.97</v>
      </c>
      <c r="G8" s="89">
        <v>0</v>
      </c>
      <c r="H8" s="89">
        <v>15511.25</v>
      </c>
      <c r="I8" s="251">
        <v>5836.4</v>
      </c>
      <c r="J8" s="251">
        <v>853375.66</v>
      </c>
      <c r="K8" s="232">
        <v>42450</v>
      </c>
      <c r="N8" s="44">
        <v>-1838293.15</v>
      </c>
      <c r="O8" s="251">
        <v>361103.34</v>
      </c>
      <c r="P8" s="251">
        <v>3577514.61</v>
      </c>
      <c r="Q8" s="339">
        <v>522571.62</v>
      </c>
      <c r="T8" s="339">
        <v>475590</v>
      </c>
      <c r="U8" s="339">
        <v>109090</v>
      </c>
      <c r="V8" s="338">
        <v>772934</v>
      </c>
      <c r="X8" s="338">
        <v>425499.68</v>
      </c>
      <c r="Y8" s="338">
        <v>29019.15</v>
      </c>
      <c r="AA8" s="264">
        <f t="shared" si="1"/>
        <v>1045564.22</v>
      </c>
      <c r="AB8" s="271">
        <f t="shared" si="2"/>
        <v>42450</v>
      </c>
      <c r="AC8" s="285">
        <f t="shared" si="3"/>
        <v>1003114.22</v>
      </c>
      <c r="AD8" s="286">
        <f t="shared" si="4"/>
        <v>1107251.6200000001</v>
      </c>
      <c r="AE8" s="272">
        <f t="shared" si="5"/>
        <v>1227452.8299999998</v>
      </c>
      <c r="AF8" s="266">
        <f t="shared" si="6"/>
        <v>-120201.20999999973</v>
      </c>
    </row>
    <row r="9" spans="1:32" x14ac:dyDescent="0.2">
      <c r="A9" s="270" t="s">
        <v>279</v>
      </c>
      <c r="B9" s="270" t="s">
        <v>0</v>
      </c>
      <c r="C9" s="280">
        <v>1868</v>
      </c>
      <c r="D9" s="280" t="s">
        <v>605</v>
      </c>
      <c r="E9" s="251" t="s">
        <v>2529</v>
      </c>
      <c r="F9" s="89">
        <v>327631.96999999997</v>
      </c>
      <c r="G9" s="89">
        <v>0</v>
      </c>
      <c r="H9" s="89">
        <v>68365.899999999994</v>
      </c>
      <c r="I9" s="251">
        <v>281225.31</v>
      </c>
      <c r="J9" s="251">
        <v>217878.53</v>
      </c>
      <c r="K9" s="232">
        <v>19138</v>
      </c>
      <c r="N9" s="44">
        <v>882758.94</v>
      </c>
      <c r="O9" s="251">
        <v>73896.679999999993</v>
      </c>
      <c r="P9" s="251">
        <v>80851.62</v>
      </c>
      <c r="Q9" s="339">
        <v>191348.09</v>
      </c>
      <c r="T9" s="339">
        <v>392670</v>
      </c>
      <c r="V9" s="338">
        <v>468320</v>
      </c>
      <c r="X9" s="338">
        <v>202136.04</v>
      </c>
      <c r="Y9" s="338">
        <v>53649.68</v>
      </c>
      <c r="AA9" s="264">
        <f t="shared" si="1"/>
        <v>395997.87</v>
      </c>
      <c r="AB9" s="271">
        <f t="shared" si="2"/>
        <v>19138</v>
      </c>
      <c r="AC9" s="285">
        <f t="shared" si="3"/>
        <v>376859.87</v>
      </c>
      <c r="AD9" s="286">
        <f t="shared" si="4"/>
        <v>584018.09</v>
      </c>
      <c r="AE9" s="272">
        <f t="shared" si="5"/>
        <v>724105.72000000009</v>
      </c>
      <c r="AF9" s="266">
        <f t="shared" si="6"/>
        <v>-140087.63000000012</v>
      </c>
    </row>
    <row r="10" spans="1:32" x14ac:dyDescent="0.2">
      <c r="A10" s="270" t="s">
        <v>279</v>
      </c>
      <c r="B10" s="270" t="s">
        <v>0</v>
      </c>
      <c r="C10" s="280">
        <v>7126</v>
      </c>
      <c r="D10" s="280" t="s">
        <v>606</v>
      </c>
      <c r="E10" s="251" t="s">
        <v>2530</v>
      </c>
      <c r="F10" s="89">
        <v>1310384.3999999999</v>
      </c>
      <c r="H10" s="89">
        <v>166041.07999999999</v>
      </c>
      <c r="I10" s="251">
        <v>956659.65</v>
      </c>
      <c r="J10" s="251">
        <v>1469526.17</v>
      </c>
      <c r="K10" s="232">
        <v>23400</v>
      </c>
      <c r="N10" s="44">
        <v>830004.63</v>
      </c>
      <c r="O10" s="251">
        <v>243947.27</v>
      </c>
      <c r="P10" s="251">
        <v>2359303.7200000002</v>
      </c>
      <c r="Q10" s="339">
        <v>516021.25</v>
      </c>
      <c r="R10" s="339">
        <v>115000</v>
      </c>
      <c r="S10" s="339">
        <v>48.51</v>
      </c>
      <c r="T10" s="339">
        <v>825640</v>
      </c>
      <c r="U10" s="339">
        <v>530000</v>
      </c>
      <c r="V10" s="338">
        <v>1061536</v>
      </c>
      <c r="X10" s="338">
        <v>284742.23</v>
      </c>
      <c r="Y10" s="338">
        <v>161021.85</v>
      </c>
      <c r="AA10" s="264">
        <f t="shared" si="1"/>
        <v>1476425.48</v>
      </c>
      <c r="AB10" s="271">
        <f t="shared" si="2"/>
        <v>23400</v>
      </c>
      <c r="AC10" s="285">
        <f t="shared" si="3"/>
        <v>1453025.48</v>
      </c>
      <c r="AD10" s="286">
        <f t="shared" si="4"/>
        <v>1986709.76</v>
      </c>
      <c r="AE10" s="272">
        <f t="shared" si="5"/>
        <v>1507300.08</v>
      </c>
      <c r="AF10" s="266">
        <f t="shared" si="6"/>
        <v>479409.67999999993</v>
      </c>
    </row>
    <row r="11" spans="1:32" x14ac:dyDescent="0.2">
      <c r="A11" s="270" t="s">
        <v>279</v>
      </c>
      <c r="B11" s="270" t="s">
        <v>0</v>
      </c>
      <c r="C11" s="280">
        <v>2671</v>
      </c>
      <c r="D11" s="280" t="s">
        <v>607</v>
      </c>
      <c r="E11" s="251" t="s">
        <v>2531</v>
      </c>
      <c r="F11" s="89">
        <v>568586.12</v>
      </c>
      <c r="H11" s="89">
        <v>44449.18</v>
      </c>
      <c r="I11" s="251">
        <v>731910.2</v>
      </c>
      <c r="J11" s="251">
        <v>141179.96</v>
      </c>
      <c r="N11" s="44">
        <v>-891788.64</v>
      </c>
      <c r="O11" s="251">
        <v>412650.74</v>
      </c>
      <c r="P11" s="251">
        <v>2243800.1</v>
      </c>
      <c r="Q11" s="339">
        <v>222006.01</v>
      </c>
      <c r="T11" s="339">
        <v>400228</v>
      </c>
      <c r="V11" s="338">
        <v>572003</v>
      </c>
      <c r="X11" s="338">
        <v>202981.34</v>
      </c>
      <c r="Y11" s="338">
        <v>30028.5</v>
      </c>
      <c r="AA11" s="264">
        <f t="shared" si="1"/>
        <v>613035.30000000005</v>
      </c>
      <c r="AB11" s="271">
        <f t="shared" si="2"/>
        <v>0</v>
      </c>
      <c r="AC11" s="285">
        <f t="shared" si="3"/>
        <v>613035.30000000005</v>
      </c>
      <c r="AD11" s="286">
        <f t="shared" si="4"/>
        <v>622234.01</v>
      </c>
      <c r="AE11" s="272">
        <f t="shared" si="5"/>
        <v>805012.84</v>
      </c>
      <c r="AF11" s="266">
        <f t="shared" si="6"/>
        <v>-182778.82999999996</v>
      </c>
    </row>
    <row r="12" spans="1:32" ht="13.5" customHeight="1" x14ac:dyDescent="0.2">
      <c r="A12" s="270" t="s">
        <v>279</v>
      </c>
      <c r="B12" s="270" t="s">
        <v>0</v>
      </c>
      <c r="C12" s="280">
        <v>4454</v>
      </c>
      <c r="D12" s="280" t="s">
        <v>608</v>
      </c>
      <c r="E12" s="251" t="s">
        <v>2532</v>
      </c>
      <c r="F12" s="89">
        <v>923530.52</v>
      </c>
      <c r="H12" s="89">
        <v>174796.03</v>
      </c>
      <c r="I12" s="251">
        <v>18307.990000000002</v>
      </c>
      <c r="J12" s="251">
        <v>224610.86</v>
      </c>
      <c r="K12" s="232">
        <v>88800</v>
      </c>
      <c r="N12" s="44">
        <v>-1311381.32</v>
      </c>
      <c r="O12" s="251">
        <v>293100.59000000003</v>
      </c>
      <c r="P12" s="251">
        <v>2541297.98</v>
      </c>
      <c r="Q12" s="339">
        <v>441014.21</v>
      </c>
      <c r="T12" s="339">
        <v>605330</v>
      </c>
      <c r="V12" s="338">
        <v>805595</v>
      </c>
      <c r="X12" s="338">
        <v>367904.15</v>
      </c>
      <c r="Y12" s="338">
        <v>38086.1</v>
      </c>
      <c r="AA12" s="264">
        <f t="shared" si="1"/>
        <v>1098326.55</v>
      </c>
      <c r="AB12" s="271">
        <f t="shared" si="2"/>
        <v>88800</v>
      </c>
      <c r="AC12" s="285">
        <f t="shared" si="3"/>
        <v>1009526.55</v>
      </c>
      <c r="AD12" s="286">
        <f t="shared" si="4"/>
        <v>1046344.21</v>
      </c>
      <c r="AE12" s="272">
        <f t="shared" si="5"/>
        <v>1211585.25</v>
      </c>
      <c r="AF12" s="266">
        <f t="shared" si="6"/>
        <v>-165241.04000000004</v>
      </c>
    </row>
    <row r="13" spans="1:32" x14ac:dyDescent="0.2">
      <c r="A13" s="270" t="s">
        <v>279</v>
      </c>
      <c r="B13" s="270" t="s">
        <v>0</v>
      </c>
      <c r="C13" s="280">
        <v>3077</v>
      </c>
      <c r="D13" s="280" t="s">
        <v>609</v>
      </c>
      <c r="E13" s="251" t="s">
        <v>2533</v>
      </c>
      <c r="F13" s="89">
        <v>308761.24</v>
      </c>
      <c r="H13" s="89">
        <v>22507.58</v>
      </c>
      <c r="I13" s="251">
        <v>1838830.52</v>
      </c>
      <c r="J13" s="251">
        <v>225686.01</v>
      </c>
      <c r="K13" s="232">
        <v>103199.28</v>
      </c>
      <c r="N13" s="44">
        <v>-49978.7</v>
      </c>
      <c r="O13" s="251">
        <v>83385.3</v>
      </c>
      <c r="P13" s="251">
        <v>2357450.56</v>
      </c>
      <c r="Q13" s="339">
        <v>273172.40000000002</v>
      </c>
      <c r="T13" s="339">
        <v>210350</v>
      </c>
      <c r="V13" s="338">
        <v>293525</v>
      </c>
      <c r="X13" s="338">
        <v>188237.84</v>
      </c>
      <c r="Y13" s="338">
        <v>52330.07</v>
      </c>
      <c r="AA13" s="264">
        <f t="shared" si="1"/>
        <v>331268.82</v>
      </c>
      <c r="AB13" s="271">
        <f t="shared" si="2"/>
        <v>103199.28</v>
      </c>
      <c r="AC13" s="285">
        <f t="shared" si="3"/>
        <v>228069.54</v>
      </c>
      <c r="AD13" s="286">
        <f t="shared" si="4"/>
        <v>483522.4</v>
      </c>
      <c r="AE13" s="272">
        <f t="shared" si="5"/>
        <v>534092.90999999992</v>
      </c>
      <c r="AF13" s="266">
        <f t="shared" si="6"/>
        <v>-50570.509999999893</v>
      </c>
    </row>
    <row r="14" spans="1:32" x14ac:dyDescent="0.2">
      <c r="A14" s="270" t="s">
        <v>279</v>
      </c>
      <c r="B14" s="270" t="s">
        <v>0</v>
      </c>
      <c r="C14" s="280">
        <v>2778</v>
      </c>
      <c r="D14" s="280" t="s">
        <v>610</v>
      </c>
      <c r="E14" s="251" t="s">
        <v>2534</v>
      </c>
      <c r="F14" s="89">
        <v>498664.15</v>
      </c>
      <c r="H14" s="89">
        <v>31671.87</v>
      </c>
      <c r="I14" s="251">
        <v>849797.58</v>
      </c>
      <c r="J14" s="251">
        <v>516855.22</v>
      </c>
      <c r="K14" s="232">
        <v>29528.75</v>
      </c>
      <c r="N14" s="44">
        <v>-1445598.15</v>
      </c>
      <c r="O14" s="251">
        <v>152466.23000000001</v>
      </c>
      <c r="P14" s="251">
        <v>3416597.09</v>
      </c>
      <c r="Q14" s="339">
        <v>300796.59000000003</v>
      </c>
      <c r="T14" s="339">
        <v>490050</v>
      </c>
      <c r="V14" s="338">
        <v>673250</v>
      </c>
      <c r="X14" s="338">
        <v>164208.56</v>
      </c>
      <c r="Y14" s="338">
        <v>135888.85</v>
      </c>
      <c r="AA14" s="264">
        <f t="shared" si="1"/>
        <v>530336.02</v>
      </c>
      <c r="AB14" s="271">
        <f t="shared" si="2"/>
        <v>29528.75</v>
      </c>
      <c r="AC14" s="285">
        <f t="shared" si="3"/>
        <v>500807.27</v>
      </c>
      <c r="AD14" s="286">
        <f t="shared" si="4"/>
        <v>790846.59000000008</v>
      </c>
      <c r="AE14" s="272">
        <f t="shared" si="5"/>
        <v>973347.41</v>
      </c>
      <c r="AF14" s="266">
        <f t="shared" si="6"/>
        <v>-182500.81999999995</v>
      </c>
    </row>
    <row r="15" spans="1:32" x14ac:dyDescent="0.2">
      <c r="A15" s="270" t="s">
        <v>279</v>
      </c>
      <c r="B15" s="270" t="s">
        <v>0</v>
      </c>
      <c r="C15" s="280">
        <v>4143</v>
      </c>
      <c r="D15" s="280" t="s">
        <v>611</v>
      </c>
      <c r="E15" s="251" t="s">
        <v>2535</v>
      </c>
      <c r="F15" s="89">
        <v>762686.13</v>
      </c>
      <c r="G15" s="89">
        <v>0</v>
      </c>
      <c r="H15" s="89">
        <v>23645.1</v>
      </c>
      <c r="I15" s="251">
        <v>2181932.42</v>
      </c>
      <c r="J15" s="251">
        <v>254364.7</v>
      </c>
      <c r="K15" s="232">
        <v>16632.2</v>
      </c>
      <c r="N15" s="44">
        <v>135096.57999999999</v>
      </c>
      <c r="O15" s="251">
        <v>4470.38</v>
      </c>
      <c r="P15" s="251">
        <v>3110817.16</v>
      </c>
      <c r="Q15" s="339">
        <v>603840.21</v>
      </c>
      <c r="R15" s="339">
        <v>200000</v>
      </c>
      <c r="T15" s="339">
        <v>603800</v>
      </c>
      <c r="V15" s="338">
        <v>795578</v>
      </c>
      <c r="X15" s="338">
        <v>279689.99</v>
      </c>
      <c r="Y15" s="338">
        <v>95830.91</v>
      </c>
      <c r="AA15" s="264">
        <f t="shared" si="1"/>
        <v>786331.23</v>
      </c>
      <c r="AB15" s="271">
        <f t="shared" si="2"/>
        <v>16632.2</v>
      </c>
      <c r="AC15" s="285">
        <f t="shared" si="3"/>
        <v>769699.03</v>
      </c>
      <c r="AD15" s="286">
        <f t="shared" si="4"/>
        <v>1407640.21</v>
      </c>
      <c r="AE15" s="272">
        <f t="shared" si="5"/>
        <v>1171098.8999999999</v>
      </c>
      <c r="AF15" s="266">
        <f t="shared" si="6"/>
        <v>236541.31000000006</v>
      </c>
    </row>
    <row r="16" spans="1:32" x14ac:dyDescent="0.2">
      <c r="A16" s="270" t="s">
        <v>279</v>
      </c>
      <c r="B16" s="270" t="s">
        <v>0</v>
      </c>
      <c r="C16" s="280">
        <v>5018</v>
      </c>
      <c r="D16" s="280" t="s">
        <v>612</v>
      </c>
      <c r="E16" s="251" t="s">
        <v>2536</v>
      </c>
      <c r="F16" s="89">
        <v>424421.24</v>
      </c>
      <c r="H16" s="89">
        <v>37172.089999999997</v>
      </c>
      <c r="I16" s="251">
        <v>1419479.66</v>
      </c>
      <c r="J16" s="251">
        <v>664737.28000000003</v>
      </c>
      <c r="K16" s="232">
        <v>14640</v>
      </c>
      <c r="N16" s="44">
        <v>-1896073.39</v>
      </c>
      <c r="O16" s="251">
        <v>287542.98</v>
      </c>
      <c r="P16" s="251">
        <v>4381554.71</v>
      </c>
      <c r="Q16" s="339">
        <v>612920.02</v>
      </c>
      <c r="T16" s="339">
        <v>864828</v>
      </c>
      <c r="V16" s="338">
        <v>1124286</v>
      </c>
      <c r="X16" s="338">
        <v>318911.82</v>
      </c>
      <c r="Y16" s="338">
        <v>97947.15</v>
      </c>
      <c r="AA16" s="264">
        <f t="shared" si="1"/>
        <v>461593.32999999996</v>
      </c>
      <c r="AB16" s="271">
        <f t="shared" si="2"/>
        <v>14640</v>
      </c>
      <c r="AC16" s="285">
        <f t="shared" si="3"/>
        <v>446953.32999999996</v>
      </c>
      <c r="AD16" s="286">
        <f t="shared" si="4"/>
        <v>1477748.02</v>
      </c>
      <c r="AE16" s="272">
        <f t="shared" si="5"/>
        <v>1541144.97</v>
      </c>
      <c r="AF16" s="266">
        <f t="shared" si="6"/>
        <v>-63396.949999999953</v>
      </c>
    </row>
    <row r="17" spans="1:32" x14ac:dyDescent="0.2">
      <c r="A17" s="270" t="s">
        <v>279</v>
      </c>
      <c r="B17" s="270" t="s">
        <v>0</v>
      </c>
      <c r="C17" s="280">
        <v>3532</v>
      </c>
      <c r="D17" s="280" t="s">
        <v>613</v>
      </c>
      <c r="E17" s="251" t="s">
        <v>2537</v>
      </c>
      <c r="F17" s="89">
        <v>888355.72</v>
      </c>
      <c r="G17" s="89">
        <v>8560</v>
      </c>
      <c r="H17" s="89">
        <v>12397.82</v>
      </c>
      <c r="I17" s="251">
        <v>111733.88</v>
      </c>
      <c r="J17" s="251">
        <v>146195.53</v>
      </c>
      <c r="K17" s="232">
        <v>63600</v>
      </c>
      <c r="N17" s="44">
        <v>-1702424.15</v>
      </c>
      <c r="O17" s="251">
        <v>216864.78</v>
      </c>
      <c r="P17" s="251">
        <v>2824820.87</v>
      </c>
      <c r="Q17" s="339">
        <v>374346.49</v>
      </c>
      <c r="T17" s="339">
        <v>798930</v>
      </c>
      <c r="U17" s="339">
        <v>3000</v>
      </c>
      <c r="V17" s="338">
        <v>1048846</v>
      </c>
      <c r="X17" s="338">
        <v>273514.37</v>
      </c>
      <c r="Y17" s="338">
        <v>64352.2</v>
      </c>
      <c r="AA17" s="264">
        <f t="shared" si="1"/>
        <v>909313.53999999992</v>
      </c>
      <c r="AB17" s="271">
        <f t="shared" si="2"/>
        <v>63600</v>
      </c>
      <c r="AC17" s="285">
        <f t="shared" si="3"/>
        <v>845713.53999999992</v>
      </c>
      <c r="AD17" s="286">
        <f t="shared" si="4"/>
        <v>1176276.49</v>
      </c>
      <c r="AE17" s="272">
        <f t="shared" si="5"/>
        <v>1386712.57</v>
      </c>
      <c r="AF17" s="266">
        <f t="shared" si="6"/>
        <v>-210436.08000000007</v>
      </c>
    </row>
    <row r="18" spans="1:32" x14ac:dyDescent="0.2">
      <c r="A18" s="270" t="s">
        <v>279</v>
      </c>
      <c r="B18" s="270" t="s">
        <v>0</v>
      </c>
      <c r="C18" s="280">
        <v>5707</v>
      </c>
      <c r="D18" s="280" t="s">
        <v>614</v>
      </c>
      <c r="E18" s="251" t="s">
        <v>2538</v>
      </c>
      <c r="F18" s="89">
        <v>1017884.84</v>
      </c>
      <c r="H18" s="89">
        <v>33424.639999999999</v>
      </c>
      <c r="I18" s="251">
        <v>67489.19</v>
      </c>
      <c r="J18" s="251">
        <v>335667.20000000001</v>
      </c>
      <c r="K18" s="232">
        <v>19200</v>
      </c>
      <c r="N18" s="44">
        <v>-1141080.3700000001</v>
      </c>
      <c r="O18" s="251">
        <v>478516.95</v>
      </c>
      <c r="P18" s="251">
        <v>2287611.84</v>
      </c>
      <c r="Q18" s="339">
        <v>551943.16</v>
      </c>
      <c r="R18" s="339">
        <v>195000</v>
      </c>
      <c r="T18" s="339">
        <v>499291.03</v>
      </c>
      <c r="V18" s="338">
        <v>823951.03</v>
      </c>
      <c r="X18" s="338">
        <v>415582.76</v>
      </c>
      <c r="Y18" s="338">
        <v>51967.45</v>
      </c>
      <c r="AA18" s="264">
        <f t="shared" si="1"/>
        <v>1051309.48</v>
      </c>
      <c r="AB18" s="271">
        <f t="shared" si="2"/>
        <v>19200</v>
      </c>
      <c r="AC18" s="285">
        <f t="shared" si="3"/>
        <v>1032109.48</v>
      </c>
      <c r="AD18" s="286">
        <f t="shared" si="4"/>
        <v>1246234.19</v>
      </c>
      <c r="AE18" s="272">
        <f t="shared" si="5"/>
        <v>1291501.24</v>
      </c>
      <c r="AF18" s="266">
        <f t="shared" si="6"/>
        <v>-45267.050000000047</v>
      </c>
    </row>
    <row r="19" spans="1:32" x14ac:dyDescent="0.2">
      <c r="A19" s="270" t="s">
        <v>279</v>
      </c>
      <c r="B19" s="270" t="s">
        <v>0</v>
      </c>
      <c r="C19" s="280">
        <v>3845</v>
      </c>
      <c r="D19" s="280" t="s">
        <v>615</v>
      </c>
      <c r="E19" s="251" t="s">
        <v>2539</v>
      </c>
      <c r="F19" s="89">
        <v>943803.86</v>
      </c>
      <c r="G19" s="89">
        <v>0</v>
      </c>
      <c r="H19" s="89">
        <v>35074.58</v>
      </c>
      <c r="I19" s="251">
        <v>5836.4</v>
      </c>
      <c r="J19" s="251">
        <v>118973.25</v>
      </c>
      <c r="K19" s="232">
        <v>43550</v>
      </c>
      <c r="N19" s="44">
        <v>-2106293.4500000002</v>
      </c>
      <c r="O19" s="251">
        <v>370945.46</v>
      </c>
      <c r="P19" s="251">
        <v>2658489.6</v>
      </c>
      <c r="Q19" s="339">
        <v>365689.84</v>
      </c>
      <c r="R19" s="339">
        <v>381310</v>
      </c>
      <c r="T19" s="339">
        <v>992150</v>
      </c>
      <c r="U19" s="339">
        <v>10850</v>
      </c>
      <c r="V19" s="338">
        <v>1186450</v>
      </c>
      <c r="X19" s="338">
        <v>294132.03999999998</v>
      </c>
      <c r="Y19" s="338">
        <v>12243.65</v>
      </c>
      <c r="AA19" s="264">
        <f t="shared" si="1"/>
        <v>978878.44</v>
      </c>
      <c r="AB19" s="271">
        <f t="shared" si="2"/>
        <v>43550</v>
      </c>
      <c r="AC19" s="285">
        <f t="shared" si="3"/>
        <v>935328.44</v>
      </c>
      <c r="AD19" s="286">
        <f t="shared" si="4"/>
        <v>1749999.84</v>
      </c>
      <c r="AE19" s="272">
        <f t="shared" si="5"/>
        <v>1492825.69</v>
      </c>
      <c r="AF19" s="266">
        <f t="shared" si="6"/>
        <v>257174.15000000014</v>
      </c>
    </row>
    <row r="20" spans="1:32" x14ac:dyDescent="0.2">
      <c r="A20" s="270" t="s">
        <v>279</v>
      </c>
      <c r="B20" s="270" t="s">
        <v>0</v>
      </c>
      <c r="C20" s="280">
        <v>2875</v>
      </c>
      <c r="D20" s="280" t="s">
        <v>616</v>
      </c>
      <c r="E20" s="251" t="s">
        <v>2540</v>
      </c>
      <c r="F20" s="89">
        <v>925311.46</v>
      </c>
      <c r="H20" s="89">
        <v>49007.17</v>
      </c>
      <c r="I20" s="251">
        <v>4142393.95</v>
      </c>
      <c r="J20" s="251">
        <v>155248.43</v>
      </c>
      <c r="K20" s="232">
        <v>33462.120000000003</v>
      </c>
      <c r="N20" s="44">
        <v>4644845.13</v>
      </c>
      <c r="O20" s="251">
        <v>82998.86</v>
      </c>
      <c r="P20" s="251">
        <v>712043.8</v>
      </c>
      <c r="Q20" s="339">
        <v>271839.96999999997</v>
      </c>
      <c r="T20" s="339">
        <v>812090</v>
      </c>
      <c r="V20" s="338">
        <v>894943.26</v>
      </c>
      <c r="X20" s="338">
        <v>164904.68</v>
      </c>
      <c r="Y20" s="338">
        <v>80662.2</v>
      </c>
      <c r="AA20" s="264">
        <f t="shared" si="1"/>
        <v>974318.63</v>
      </c>
      <c r="AB20" s="271">
        <f t="shared" si="2"/>
        <v>33462.120000000003</v>
      </c>
      <c r="AC20" s="285">
        <f t="shared" si="3"/>
        <v>940856.51</v>
      </c>
      <c r="AD20" s="286">
        <f t="shared" si="4"/>
        <v>1083929.97</v>
      </c>
      <c r="AE20" s="272">
        <f t="shared" si="5"/>
        <v>1140510.1399999999</v>
      </c>
      <c r="AF20" s="266">
        <f t="shared" si="6"/>
        <v>-56580.169999999925</v>
      </c>
    </row>
    <row r="21" spans="1:32" x14ac:dyDescent="0.2">
      <c r="A21" s="270" t="s">
        <v>279</v>
      </c>
      <c r="B21" s="270" t="s">
        <v>0</v>
      </c>
      <c r="C21" s="280">
        <v>3123</v>
      </c>
      <c r="D21" s="280" t="s">
        <v>617</v>
      </c>
      <c r="E21" s="251" t="s">
        <v>2541</v>
      </c>
      <c r="F21" s="89">
        <v>580910.67000000004</v>
      </c>
      <c r="H21" s="89">
        <v>9196.2000000000007</v>
      </c>
      <c r="I21" s="251">
        <v>164785.56</v>
      </c>
      <c r="J21" s="251">
        <v>581992.63</v>
      </c>
      <c r="K21" s="232">
        <v>12212.6</v>
      </c>
      <c r="N21" s="44">
        <v>-2815489.87</v>
      </c>
      <c r="O21" s="251">
        <v>133079</v>
      </c>
      <c r="P21" s="251">
        <v>4272663.5999999996</v>
      </c>
      <c r="Q21" s="339">
        <v>342882.11</v>
      </c>
      <c r="T21" s="339">
        <v>612040</v>
      </c>
      <c r="V21" s="338">
        <v>760690</v>
      </c>
      <c r="X21" s="338">
        <v>237487.5</v>
      </c>
      <c r="Y21" s="338">
        <v>82711.399999999994</v>
      </c>
      <c r="AA21" s="264">
        <f t="shared" si="1"/>
        <v>590106.87</v>
      </c>
      <c r="AB21" s="271">
        <f t="shared" si="2"/>
        <v>12212.6</v>
      </c>
      <c r="AC21" s="285">
        <f t="shared" si="3"/>
        <v>577894.27</v>
      </c>
      <c r="AD21" s="286">
        <f t="shared" si="4"/>
        <v>954922.11</v>
      </c>
      <c r="AE21" s="272">
        <f t="shared" si="5"/>
        <v>1080888.8999999999</v>
      </c>
      <c r="AF21" s="266">
        <f t="shared" si="6"/>
        <v>-125966.78999999992</v>
      </c>
    </row>
    <row r="22" spans="1:32" x14ac:dyDescent="0.2">
      <c r="A22" s="270" t="s">
        <v>279</v>
      </c>
      <c r="B22" s="270" t="s">
        <v>0</v>
      </c>
      <c r="C22" s="280">
        <v>3601</v>
      </c>
      <c r="D22" s="280" t="s">
        <v>618</v>
      </c>
      <c r="E22" s="251" t="s">
        <v>2542</v>
      </c>
      <c r="F22" s="89">
        <v>518587.45</v>
      </c>
      <c r="H22" s="89">
        <v>26511.25</v>
      </c>
      <c r="I22" s="251">
        <v>1155437.19</v>
      </c>
      <c r="J22" s="251">
        <v>162082.37</v>
      </c>
      <c r="K22" s="232">
        <v>-24540</v>
      </c>
      <c r="N22" s="44">
        <v>-314674.13</v>
      </c>
      <c r="O22" s="251">
        <v>236650.09</v>
      </c>
      <c r="P22" s="251">
        <v>2054348.01</v>
      </c>
      <c r="Q22" s="339">
        <v>432629.56</v>
      </c>
      <c r="R22" s="339">
        <v>66000</v>
      </c>
      <c r="T22" s="339">
        <v>531200</v>
      </c>
      <c r="V22" s="338">
        <v>684813.33</v>
      </c>
      <c r="X22" s="338">
        <v>316113.88</v>
      </c>
      <c r="Y22" s="338">
        <v>68314.22</v>
      </c>
      <c r="AA22" s="264">
        <f t="shared" si="1"/>
        <v>545098.69999999995</v>
      </c>
      <c r="AB22" s="271">
        <f t="shared" si="2"/>
        <v>-24540</v>
      </c>
      <c r="AC22" s="285">
        <f t="shared" si="3"/>
        <v>569638.69999999995</v>
      </c>
      <c r="AD22" s="286">
        <f t="shared" si="4"/>
        <v>1029829.56</v>
      </c>
      <c r="AE22" s="272">
        <f t="shared" si="5"/>
        <v>1069241.43</v>
      </c>
      <c r="AF22" s="266">
        <f t="shared" si="6"/>
        <v>-39411.869999999879</v>
      </c>
    </row>
    <row r="23" spans="1:32" x14ac:dyDescent="0.2">
      <c r="A23" s="270" t="s">
        <v>279</v>
      </c>
      <c r="B23" s="270" t="s">
        <v>0</v>
      </c>
      <c r="C23" s="280">
        <v>3870</v>
      </c>
      <c r="D23" s="280" t="s">
        <v>619</v>
      </c>
      <c r="E23" s="251" t="s">
        <v>2603</v>
      </c>
      <c r="F23" s="89">
        <v>1642958.36</v>
      </c>
      <c r="H23" s="89">
        <v>13783.03</v>
      </c>
      <c r="I23" s="251">
        <v>5838.4</v>
      </c>
      <c r="J23" s="251">
        <v>105899.22</v>
      </c>
      <c r="K23" s="232">
        <v>16647.849999999999</v>
      </c>
      <c r="N23" s="44">
        <v>-778520.55</v>
      </c>
      <c r="O23" s="251">
        <v>264294.02</v>
      </c>
      <c r="P23" s="251">
        <v>2203520.5099999998</v>
      </c>
      <c r="Q23" s="339">
        <v>420533.87</v>
      </c>
      <c r="R23" s="339">
        <v>437715</v>
      </c>
      <c r="T23" s="339">
        <v>365690</v>
      </c>
      <c r="U23" s="339">
        <v>380</v>
      </c>
      <c r="V23" s="338">
        <v>638242</v>
      </c>
      <c r="X23" s="338">
        <v>193749.37</v>
      </c>
      <c r="Y23" s="338">
        <v>31979.7</v>
      </c>
      <c r="AA23" s="264">
        <f t="shared" si="1"/>
        <v>1656741.3900000001</v>
      </c>
      <c r="AB23" s="271">
        <f t="shared" si="2"/>
        <v>16647.849999999999</v>
      </c>
      <c r="AC23" s="285">
        <f t="shared" si="3"/>
        <v>1640093.54</v>
      </c>
      <c r="AD23" s="286">
        <f t="shared" si="4"/>
        <v>1224318.8700000001</v>
      </c>
      <c r="AE23" s="272">
        <f t="shared" si="5"/>
        <v>863971.07</v>
      </c>
      <c r="AF23" s="266">
        <f t="shared" si="6"/>
        <v>360347.80000000016</v>
      </c>
    </row>
    <row r="24" spans="1:32" x14ac:dyDescent="0.2">
      <c r="A24" s="270" t="s">
        <v>283</v>
      </c>
      <c r="B24" s="270" t="s">
        <v>1</v>
      </c>
      <c r="C24" s="280">
        <v>7346</v>
      </c>
      <c r="D24" s="280" t="s">
        <v>620</v>
      </c>
      <c r="E24" s="251" t="s">
        <v>2543</v>
      </c>
      <c r="F24" s="89">
        <v>1288154.3899999999</v>
      </c>
      <c r="H24" s="89">
        <v>122488.75</v>
      </c>
      <c r="I24" s="251">
        <v>140133.35</v>
      </c>
      <c r="J24" s="251">
        <v>1371832.96</v>
      </c>
      <c r="K24" s="232">
        <v>38293.9</v>
      </c>
      <c r="O24" s="251">
        <v>214240.13</v>
      </c>
      <c r="P24" s="251">
        <v>2350727.5299999998</v>
      </c>
      <c r="Q24" s="339">
        <v>793653.53</v>
      </c>
      <c r="R24" s="339">
        <v>190975</v>
      </c>
      <c r="T24" s="339">
        <v>634805</v>
      </c>
      <c r="V24" s="338">
        <v>805639</v>
      </c>
      <c r="X24" s="338">
        <v>550738.43999999994</v>
      </c>
      <c r="Y24" s="338">
        <v>181447.29</v>
      </c>
      <c r="AA24" s="264">
        <f t="shared" si="1"/>
        <v>1410643.14</v>
      </c>
      <c r="AB24" s="271">
        <f t="shared" si="2"/>
        <v>38293.9</v>
      </c>
      <c r="AC24" s="285">
        <f t="shared" si="3"/>
        <v>1372349.24</v>
      </c>
      <c r="AD24" s="286">
        <f t="shared" si="4"/>
        <v>1619433.53</v>
      </c>
      <c r="AE24" s="272">
        <f t="shared" si="5"/>
        <v>1537824.73</v>
      </c>
      <c r="AF24" s="266">
        <f t="shared" si="6"/>
        <v>81608.800000000047</v>
      </c>
    </row>
    <row r="25" spans="1:32" x14ac:dyDescent="0.2">
      <c r="A25" s="270" t="s">
        <v>283</v>
      </c>
      <c r="B25" s="270" t="s">
        <v>1</v>
      </c>
      <c r="C25" s="280">
        <v>4269</v>
      </c>
      <c r="D25" s="280" t="s">
        <v>621</v>
      </c>
      <c r="E25" s="251" t="s">
        <v>2544</v>
      </c>
      <c r="F25" s="89">
        <v>128094.33</v>
      </c>
      <c r="H25" s="89">
        <v>128754.48</v>
      </c>
      <c r="I25" s="251">
        <v>513112.17</v>
      </c>
      <c r="J25" s="251">
        <v>380052.07</v>
      </c>
      <c r="K25" s="232">
        <v>16762.48</v>
      </c>
      <c r="O25" s="251">
        <v>83508.03</v>
      </c>
      <c r="P25" s="251">
        <v>3163898.35</v>
      </c>
      <c r="Q25" s="339">
        <v>542093.1</v>
      </c>
      <c r="T25" s="339">
        <v>566380</v>
      </c>
      <c r="V25" s="338">
        <v>725847</v>
      </c>
      <c r="X25" s="338">
        <v>305542.40999999997</v>
      </c>
      <c r="Y25" s="338">
        <v>58763.6</v>
      </c>
      <c r="AA25" s="264">
        <f t="shared" si="1"/>
        <v>256848.81</v>
      </c>
      <c r="AB25" s="271">
        <f t="shared" si="2"/>
        <v>16762.48</v>
      </c>
      <c r="AC25" s="285">
        <f t="shared" si="3"/>
        <v>240086.33</v>
      </c>
      <c r="AD25" s="286">
        <f t="shared" si="4"/>
        <v>1108473.1000000001</v>
      </c>
      <c r="AE25" s="272">
        <f t="shared" si="5"/>
        <v>1090153.01</v>
      </c>
      <c r="AF25" s="266">
        <f t="shared" si="6"/>
        <v>18320.090000000084</v>
      </c>
    </row>
    <row r="26" spans="1:32" x14ac:dyDescent="0.2">
      <c r="A26" s="270" t="s">
        <v>283</v>
      </c>
      <c r="B26" s="270" t="s">
        <v>1</v>
      </c>
      <c r="C26" s="280">
        <v>7452</v>
      </c>
      <c r="D26" s="280" t="s">
        <v>622</v>
      </c>
      <c r="E26" s="251" t="s">
        <v>2545</v>
      </c>
      <c r="F26" s="89">
        <v>681214.56</v>
      </c>
      <c r="H26" s="89">
        <v>85894.32</v>
      </c>
      <c r="I26" s="251">
        <v>1260311.3799999999</v>
      </c>
      <c r="J26" s="251">
        <v>300317.43</v>
      </c>
      <c r="K26" s="232">
        <v>32020</v>
      </c>
      <c r="L26" s="232">
        <v>159.72</v>
      </c>
      <c r="O26" s="251">
        <v>229516.97</v>
      </c>
      <c r="P26" s="251">
        <v>-2060186.09</v>
      </c>
      <c r="Q26" s="339">
        <v>900863.8</v>
      </c>
      <c r="R26" s="339">
        <v>229000</v>
      </c>
      <c r="S26" s="339">
        <v>77.349999999999994</v>
      </c>
      <c r="T26" s="339">
        <v>1198105</v>
      </c>
      <c r="V26" s="338">
        <v>1353666</v>
      </c>
      <c r="X26" s="338">
        <v>553266.15</v>
      </c>
      <c r="Y26" s="338">
        <v>148303.6</v>
      </c>
      <c r="AA26" s="264">
        <f t="shared" si="1"/>
        <v>767108.88000000012</v>
      </c>
      <c r="AB26" s="271">
        <f t="shared" si="2"/>
        <v>32179.72</v>
      </c>
      <c r="AC26" s="285">
        <f t="shared" si="3"/>
        <v>734929.16000000015</v>
      </c>
      <c r="AD26" s="286">
        <f t="shared" si="4"/>
        <v>2328046.1500000004</v>
      </c>
      <c r="AE26" s="272">
        <f t="shared" si="5"/>
        <v>2055235.75</v>
      </c>
      <c r="AF26" s="266">
        <f t="shared" si="6"/>
        <v>272810.40000000037</v>
      </c>
    </row>
    <row r="27" spans="1:32" x14ac:dyDescent="0.2">
      <c r="A27" s="270" t="s">
        <v>283</v>
      </c>
      <c r="B27" s="270" t="s">
        <v>1</v>
      </c>
      <c r="C27" s="280">
        <v>5116</v>
      </c>
      <c r="D27" s="280" t="s">
        <v>623</v>
      </c>
      <c r="E27" s="251" t="s">
        <v>2546</v>
      </c>
      <c r="F27" s="89">
        <v>668514.27</v>
      </c>
      <c r="H27" s="89">
        <v>53040.55</v>
      </c>
      <c r="I27" s="251">
        <v>581935.49</v>
      </c>
      <c r="J27" s="251">
        <v>588400.93000000005</v>
      </c>
      <c r="K27" s="232">
        <v>24912.22</v>
      </c>
      <c r="O27" s="251">
        <v>73697.899999999994</v>
      </c>
      <c r="P27" s="251">
        <v>2920599.11</v>
      </c>
      <c r="Q27" s="339">
        <v>655454.97</v>
      </c>
      <c r="T27" s="339">
        <v>807561</v>
      </c>
      <c r="V27" s="338">
        <v>953473</v>
      </c>
      <c r="X27" s="338">
        <v>339107.52</v>
      </c>
      <c r="Y27" s="338">
        <v>87722.4</v>
      </c>
      <c r="AA27" s="264">
        <f t="shared" si="1"/>
        <v>721554.82000000007</v>
      </c>
      <c r="AB27" s="271">
        <f t="shared" si="2"/>
        <v>24912.22</v>
      </c>
      <c r="AC27" s="285">
        <f t="shared" si="3"/>
        <v>696642.60000000009</v>
      </c>
      <c r="AD27" s="286">
        <f t="shared" si="4"/>
        <v>1463015.97</v>
      </c>
      <c r="AE27" s="272">
        <f t="shared" si="5"/>
        <v>1380302.92</v>
      </c>
      <c r="AF27" s="266">
        <f t="shared" si="6"/>
        <v>82713.050000000047</v>
      </c>
    </row>
    <row r="28" spans="1:32" x14ac:dyDescent="0.2">
      <c r="A28" s="270" t="s">
        <v>283</v>
      </c>
      <c r="B28" s="270" t="s">
        <v>1</v>
      </c>
      <c r="C28" s="280">
        <v>3330</v>
      </c>
      <c r="D28" s="280" t="s">
        <v>624</v>
      </c>
      <c r="E28" s="251" t="s">
        <v>2547</v>
      </c>
      <c r="F28" s="89">
        <v>436437.63</v>
      </c>
      <c r="H28" s="89">
        <v>34964.83</v>
      </c>
      <c r="I28" s="251">
        <v>569263.94999999995</v>
      </c>
      <c r="J28" s="251">
        <v>200450.5</v>
      </c>
      <c r="K28" s="232">
        <v>12865</v>
      </c>
      <c r="O28" s="251">
        <v>42351.25</v>
      </c>
      <c r="P28" s="251">
        <v>1187021.07</v>
      </c>
      <c r="Q28" s="339">
        <v>627520.34</v>
      </c>
      <c r="T28" s="339">
        <v>816864.8</v>
      </c>
      <c r="V28" s="338">
        <v>1003262.3</v>
      </c>
      <c r="X28" s="338">
        <v>235597.72</v>
      </c>
      <c r="Y28" s="338">
        <v>93713.3</v>
      </c>
      <c r="AA28" s="264">
        <f t="shared" si="1"/>
        <v>471402.46</v>
      </c>
      <c r="AB28" s="271">
        <f t="shared" si="2"/>
        <v>12865</v>
      </c>
      <c r="AC28" s="285">
        <f t="shared" si="3"/>
        <v>458537.46</v>
      </c>
      <c r="AD28" s="286">
        <f t="shared" si="4"/>
        <v>1444385.1400000001</v>
      </c>
      <c r="AE28" s="272">
        <f t="shared" si="5"/>
        <v>1332573.32</v>
      </c>
      <c r="AF28" s="266">
        <f t="shared" si="6"/>
        <v>111811.82000000007</v>
      </c>
    </row>
    <row r="29" spans="1:32" x14ac:dyDescent="0.2">
      <c r="A29" s="270" t="s">
        <v>283</v>
      </c>
      <c r="B29" s="270" t="s">
        <v>1</v>
      </c>
      <c r="C29" s="280">
        <v>3774</v>
      </c>
      <c r="D29" s="280" t="s">
        <v>625</v>
      </c>
      <c r="E29" s="251" t="s">
        <v>2548</v>
      </c>
      <c r="F29" s="89">
        <v>450453.25</v>
      </c>
      <c r="H29" s="89">
        <v>67049</v>
      </c>
      <c r="I29" s="251">
        <v>405389.03</v>
      </c>
      <c r="J29" s="251">
        <v>234069.65</v>
      </c>
      <c r="K29" s="232">
        <v>20379.900000000001</v>
      </c>
      <c r="O29" s="251">
        <v>70709.83</v>
      </c>
      <c r="P29" s="251">
        <v>2650223.29</v>
      </c>
      <c r="Q29" s="339">
        <v>526496.98</v>
      </c>
      <c r="R29" s="339">
        <v>105000</v>
      </c>
      <c r="T29" s="339">
        <v>709396.6</v>
      </c>
      <c r="V29" s="338">
        <v>805406.6</v>
      </c>
      <c r="X29" s="338">
        <v>447874.09</v>
      </c>
      <c r="Y29" s="338">
        <v>117985</v>
      </c>
      <c r="AA29" s="264">
        <f t="shared" si="1"/>
        <v>517502.25</v>
      </c>
      <c r="AB29" s="271">
        <f t="shared" si="2"/>
        <v>20379.900000000001</v>
      </c>
      <c r="AC29" s="285">
        <f t="shared" si="3"/>
        <v>497122.35</v>
      </c>
      <c r="AD29" s="286">
        <f t="shared" si="4"/>
        <v>1340893.58</v>
      </c>
      <c r="AE29" s="272">
        <f t="shared" si="5"/>
        <v>1371265.69</v>
      </c>
      <c r="AF29" s="266">
        <f t="shared" si="6"/>
        <v>-30372.10999999987</v>
      </c>
    </row>
    <row r="30" spans="1:32" x14ac:dyDescent="0.2">
      <c r="A30" s="270" t="s">
        <v>283</v>
      </c>
      <c r="B30" s="270" t="s">
        <v>1</v>
      </c>
      <c r="C30" s="280">
        <v>2996</v>
      </c>
      <c r="D30" s="280" t="s">
        <v>626</v>
      </c>
      <c r="E30" s="251" t="s">
        <v>2549</v>
      </c>
      <c r="F30" s="89">
        <v>362237.54</v>
      </c>
      <c r="H30" s="89">
        <v>116411.55</v>
      </c>
      <c r="I30" s="251">
        <v>1727318.55</v>
      </c>
      <c r="J30" s="251">
        <v>180424.78</v>
      </c>
      <c r="K30" s="232">
        <v>29700</v>
      </c>
      <c r="O30" s="251">
        <v>98147.47</v>
      </c>
      <c r="P30" s="251">
        <v>1714501.17</v>
      </c>
      <c r="Q30" s="339">
        <v>485828.72</v>
      </c>
      <c r="R30" s="339">
        <v>110000</v>
      </c>
      <c r="T30" s="339">
        <v>356600</v>
      </c>
      <c r="U30" s="339">
        <v>1587</v>
      </c>
      <c r="V30" s="338">
        <v>476030</v>
      </c>
      <c r="X30" s="338">
        <v>258788.99</v>
      </c>
      <c r="Y30" s="338">
        <v>117252.55</v>
      </c>
      <c r="AA30" s="264">
        <f t="shared" si="1"/>
        <v>478649.08999999997</v>
      </c>
      <c r="AB30" s="271">
        <f t="shared" si="2"/>
        <v>29700</v>
      </c>
      <c r="AC30" s="285">
        <f t="shared" si="3"/>
        <v>448949.08999999997</v>
      </c>
      <c r="AD30" s="286">
        <f t="shared" si="4"/>
        <v>954015.72</v>
      </c>
      <c r="AE30" s="272">
        <f t="shared" si="5"/>
        <v>852071.54</v>
      </c>
      <c r="AF30" s="266">
        <f t="shared" si="6"/>
        <v>101944.17999999993</v>
      </c>
    </row>
    <row r="31" spans="1:32" x14ac:dyDescent="0.2">
      <c r="A31" s="270" t="s">
        <v>283</v>
      </c>
      <c r="B31" s="270" t="s">
        <v>1</v>
      </c>
      <c r="C31" s="280">
        <v>6600</v>
      </c>
      <c r="D31" s="280" t="s">
        <v>627</v>
      </c>
      <c r="E31" s="251" t="s">
        <v>2550</v>
      </c>
      <c r="F31" s="89">
        <v>760477.55</v>
      </c>
      <c r="H31" s="89">
        <v>114374.27</v>
      </c>
      <c r="I31" s="251">
        <v>754259.96</v>
      </c>
      <c r="J31" s="251">
        <v>512446.3</v>
      </c>
      <c r="K31" s="232">
        <v>22194.28</v>
      </c>
      <c r="O31" s="251">
        <v>150042.28</v>
      </c>
      <c r="P31" s="251">
        <v>2482860.59</v>
      </c>
      <c r="Q31" s="339">
        <v>739816.65</v>
      </c>
      <c r="S31" s="339">
        <v>1158.3</v>
      </c>
      <c r="T31" s="339">
        <v>713732.5</v>
      </c>
      <c r="V31" s="338">
        <v>896752.5</v>
      </c>
      <c r="X31" s="338">
        <v>345227.91</v>
      </c>
      <c r="Y31" s="338">
        <v>130587.55</v>
      </c>
      <c r="AA31" s="264">
        <f t="shared" si="1"/>
        <v>874851.82000000007</v>
      </c>
      <c r="AB31" s="271">
        <f t="shared" si="2"/>
        <v>22194.28</v>
      </c>
      <c r="AC31" s="285">
        <f t="shared" si="3"/>
        <v>852657.54</v>
      </c>
      <c r="AD31" s="286">
        <f t="shared" si="4"/>
        <v>1454707.4500000002</v>
      </c>
      <c r="AE31" s="272">
        <f t="shared" si="5"/>
        <v>1372567.96</v>
      </c>
      <c r="AF31" s="266">
        <f t="shared" si="6"/>
        <v>82139.490000000224</v>
      </c>
    </row>
    <row r="32" spans="1:32" x14ac:dyDescent="0.2">
      <c r="A32" s="270" t="s">
        <v>283</v>
      </c>
      <c r="B32" s="270" t="s">
        <v>1</v>
      </c>
      <c r="C32" s="280">
        <v>2814</v>
      </c>
      <c r="D32" s="280" t="s">
        <v>628</v>
      </c>
      <c r="E32" s="251" t="s">
        <v>2551</v>
      </c>
      <c r="F32" s="89">
        <v>344731.65</v>
      </c>
      <c r="H32" s="89">
        <v>45816.68</v>
      </c>
      <c r="I32" s="251">
        <v>494415.41</v>
      </c>
      <c r="J32" s="251">
        <v>188695.75</v>
      </c>
      <c r="K32" s="232">
        <v>17350</v>
      </c>
      <c r="O32" s="251">
        <v>36973.49</v>
      </c>
      <c r="P32" s="251">
        <v>2102364.12</v>
      </c>
      <c r="Q32" s="339">
        <v>453349.94</v>
      </c>
      <c r="R32" s="339">
        <v>173000</v>
      </c>
      <c r="T32" s="339">
        <v>510429.6</v>
      </c>
      <c r="V32" s="338">
        <v>602133.6</v>
      </c>
      <c r="X32" s="338">
        <v>229012.41</v>
      </c>
      <c r="Y32" s="338">
        <v>66464.399999999994</v>
      </c>
      <c r="AA32" s="264">
        <f t="shared" si="1"/>
        <v>390548.33</v>
      </c>
      <c r="AB32" s="271">
        <f t="shared" si="2"/>
        <v>17350</v>
      </c>
      <c r="AC32" s="285">
        <f t="shared" si="3"/>
        <v>373198.33</v>
      </c>
      <c r="AD32" s="286">
        <f t="shared" si="4"/>
        <v>1136779.54</v>
      </c>
      <c r="AE32" s="272">
        <f t="shared" si="5"/>
        <v>897610.41</v>
      </c>
      <c r="AF32" s="266">
        <f t="shared" si="6"/>
        <v>239169.13</v>
      </c>
    </row>
    <row r="33" spans="1:32" x14ac:dyDescent="0.2">
      <c r="A33" s="270" t="s">
        <v>283</v>
      </c>
      <c r="B33" s="270" t="s">
        <v>1</v>
      </c>
      <c r="C33" s="280">
        <v>5791</v>
      </c>
      <c r="D33" s="280" t="s">
        <v>629</v>
      </c>
      <c r="E33" s="251" t="s">
        <v>2552</v>
      </c>
      <c r="F33" s="89">
        <v>229887.9</v>
      </c>
      <c r="G33" s="89">
        <v>0</v>
      </c>
      <c r="H33" s="89">
        <v>36315.79</v>
      </c>
      <c r="I33" s="251">
        <v>568589.68000000005</v>
      </c>
      <c r="J33" s="251">
        <v>725321.16</v>
      </c>
      <c r="K33" s="232">
        <v>27784.83</v>
      </c>
      <c r="O33" s="251">
        <v>78075.88</v>
      </c>
      <c r="P33" s="251">
        <v>923152.19</v>
      </c>
      <c r="Q33" s="339">
        <v>762527.33</v>
      </c>
      <c r="R33" s="339">
        <v>125000</v>
      </c>
      <c r="T33" s="339">
        <v>861070</v>
      </c>
      <c r="V33" s="338">
        <v>1053709.92</v>
      </c>
      <c r="W33" s="338">
        <v>15000</v>
      </c>
      <c r="X33" s="338">
        <v>437547.04</v>
      </c>
      <c r="Y33" s="338">
        <v>76025.350000000006</v>
      </c>
      <c r="AA33" s="264">
        <f t="shared" si="1"/>
        <v>266203.69</v>
      </c>
      <c r="AB33" s="271">
        <f t="shared" si="2"/>
        <v>27784.83</v>
      </c>
      <c r="AC33" s="285">
        <f t="shared" si="3"/>
        <v>238418.86</v>
      </c>
      <c r="AD33" s="286">
        <f t="shared" si="4"/>
        <v>1748597.33</v>
      </c>
      <c r="AE33" s="272">
        <f t="shared" si="5"/>
        <v>1582282.31</v>
      </c>
      <c r="AF33" s="266">
        <f t="shared" si="6"/>
        <v>166315.02000000002</v>
      </c>
    </row>
    <row r="34" spans="1:32" x14ac:dyDescent="0.2">
      <c r="A34" s="270" t="s">
        <v>283</v>
      </c>
      <c r="B34" s="270" t="s">
        <v>1</v>
      </c>
      <c r="C34" s="280">
        <v>5865</v>
      </c>
      <c r="D34" s="280" t="s">
        <v>630</v>
      </c>
      <c r="E34" s="251" t="s">
        <v>2553</v>
      </c>
      <c r="F34" s="89">
        <v>907248.63</v>
      </c>
      <c r="H34" s="89">
        <v>46620.37</v>
      </c>
      <c r="I34" s="251">
        <v>1188548.31</v>
      </c>
      <c r="J34" s="251">
        <v>476808.55</v>
      </c>
      <c r="K34" s="232">
        <v>27331.3</v>
      </c>
      <c r="O34" s="251">
        <v>127731.49</v>
      </c>
      <c r="P34" s="251">
        <v>2548141.21</v>
      </c>
      <c r="Q34" s="339">
        <v>685052.93</v>
      </c>
      <c r="R34" s="339">
        <v>405700</v>
      </c>
      <c r="T34" s="339">
        <v>1004718.6</v>
      </c>
      <c r="U34" s="339">
        <v>1594</v>
      </c>
      <c r="V34" s="338">
        <v>1187195.6000000001</v>
      </c>
      <c r="X34" s="338">
        <v>435950.27</v>
      </c>
      <c r="Y34" s="338">
        <v>132372.95000000001</v>
      </c>
      <c r="AA34" s="264">
        <f t="shared" si="1"/>
        <v>953869</v>
      </c>
      <c r="AB34" s="271">
        <f t="shared" si="2"/>
        <v>27331.3</v>
      </c>
      <c r="AC34" s="285">
        <f t="shared" si="3"/>
        <v>926537.7</v>
      </c>
      <c r="AD34" s="286">
        <f t="shared" si="4"/>
        <v>2097065.5300000003</v>
      </c>
      <c r="AE34" s="272">
        <f t="shared" si="5"/>
        <v>1755518.82</v>
      </c>
      <c r="AF34" s="266">
        <f t="shared" si="6"/>
        <v>341546.7100000002</v>
      </c>
    </row>
    <row r="35" spans="1:32" x14ac:dyDescent="0.2">
      <c r="A35" s="270" t="s">
        <v>283</v>
      </c>
      <c r="B35" s="270" t="s">
        <v>1</v>
      </c>
      <c r="C35" s="280">
        <v>4329</v>
      </c>
      <c r="D35" s="280" t="s">
        <v>631</v>
      </c>
      <c r="E35" s="251" t="s">
        <v>2606</v>
      </c>
      <c r="F35" s="89">
        <v>648519.06999999995</v>
      </c>
      <c r="H35" s="89">
        <v>134579.04</v>
      </c>
      <c r="I35" s="251">
        <v>367106.52</v>
      </c>
      <c r="J35" s="251">
        <v>496281.1</v>
      </c>
      <c r="K35" s="232">
        <v>17100</v>
      </c>
      <c r="O35" s="251">
        <v>-362579.61</v>
      </c>
      <c r="P35" s="251">
        <v>1650244.41</v>
      </c>
      <c r="Q35" s="339">
        <v>580622.73</v>
      </c>
      <c r="R35" s="339">
        <v>215000</v>
      </c>
      <c r="T35" s="339">
        <v>542500</v>
      </c>
      <c r="U35" s="339">
        <v>1195</v>
      </c>
      <c r="V35" s="338">
        <v>623559</v>
      </c>
      <c r="X35" s="338">
        <v>264258.84999999998</v>
      </c>
      <c r="Y35" s="338">
        <v>83399.05</v>
      </c>
      <c r="AA35" s="264">
        <f t="shared" si="1"/>
        <v>783098.11</v>
      </c>
      <c r="AB35" s="271">
        <f t="shared" si="2"/>
        <v>17100</v>
      </c>
      <c r="AC35" s="285">
        <f t="shared" si="3"/>
        <v>765998.11</v>
      </c>
      <c r="AD35" s="286">
        <f t="shared" si="4"/>
        <v>1339317.73</v>
      </c>
      <c r="AE35" s="272">
        <f t="shared" si="5"/>
        <v>971216.9</v>
      </c>
      <c r="AF35" s="266">
        <f t="shared" si="6"/>
        <v>368100.82999999996</v>
      </c>
    </row>
    <row r="36" spans="1:32" x14ac:dyDescent="0.2">
      <c r="A36" s="270" t="s">
        <v>286</v>
      </c>
      <c r="B36" s="270" t="s">
        <v>2</v>
      </c>
      <c r="C36" s="280">
        <v>1955</v>
      </c>
      <c r="D36" s="280" t="s">
        <v>632</v>
      </c>
      <c r="E36" s="251" t="s">
        <v>2554</v>
      </c>
      <c r="F36" s="89">
        <v>314257.08</v>
      </c>
      <c r="H36" s="89">
        <v>27240.32</v>
      </c>
      <c r="I36" s="251">
        <v>59091.14</v>
      </c>
      <c r="J36" s="251">
        <v>304572.76</v>
      </c>
      <c r="K36" s="232">
        <v>16600</v>
      </c>
      <c r="P36" s="251">
        <v>1948644.79</v>
      </c>
      <c r="Q36" s="339">
        <v>246977.59</v>
      </c>
      <c r="R36" s="339">
        <v>45000</v>
      </c>
      <c r="T36" s="339">
        <v>594480</v>
      </c>
      <c r="V36" s="338">
        <v>670530</v>
      </c>
      <c r="X36" s="338">
        <v>183782.79</v>
      </c>
      <c r="Y36" s="338">
        <v>28317</v>
      </c>
      <c r="AA36" s="264">
        <f t="shared" si="1"/>
        <v>341497.4</v>
      </c>
      <c r="AB36" s="271">
        <f t="shared" si="2"/>
        <v>16600</v>
      </c>
      <c r="AC36" s="285">
        <f t="shared" si="3"/>
        <v>324897.40000000002</v>
      </c>
      <c r="AD36" s="286">
        <f t="shared" si="4"/>
        <v>886457.59</v>
      </c>
      <c r="AE36" s="272">
        <f t="shared" si="5"/>
        <v>882629.79</v>
      </c>
      <c r="AF36" s="266">
        <f t="shared" si="6"/>
        <v>3827.7999999999302</v>
      </c>
    </row>
    <row r="37" spans="1:32" x14ac:dyDescent="0.2">
      <c r="A37" s="270" t="s">
        <v>286</v>
      </c>
      <c r="B37" s="270" t="s">
        <v>2</v>
      </c>
      <c r="C37" s="280">
        <v>4228</v>
      </c>
      <c r="D37" s="280" t="s">
        <v>633</v>
      </c>
      <c r="E37" s="251" t="s">
        <v>2555</v>
      </c>
      <c r="F37" s="89">
        <v>608388.32999999996</v>
      </c>
      <c r="G37" s="89">
        <v>12530</v>
      </c>
      <c r="H37" s="89">
        <v>103354.65</v>
      </c>
      <c r="I37" s="251">
        <v>138366.17000000001</v>
      </c>
      <c r="J37" s="251">
        <v>928235.43</v>
      </c>
      <c r="K37" s="232">
        <v>35000</v>
      </c>
      <c r="P37" s="251">
        <v>2125603</v>
      </c>
      <c r="Q37" s="339">
        <v>555173.11</v>
      </c>
      <c r="R37" s="339">
        <v>20000</v>
      </c>
      <c r="S37" s="339">
        <v>204.39</v>
      </c>
      <c r="T37" s="339">
        <v>958310</v>
      </c>
      <c r="U37" s="339">
        <v>4842</v>
      </c>
      <c r="V37" s="338">
        <v>1115450</v>
      </c>
      <c r="X37" s="338">
        <v>314250.31</v>
      </c>
      <c r="Y37" s="338">
        <v>16220.5</v>
      </c>
      <c r="Z37" s="338">
        <v>94</v>
      </c>
      <c r="AA37" s="264">
        <f t="shared" si="1"/>
        <v>724272.98</v>
      </c>
      <c r="AB37" s="271">
        <f t="shared" si="2"/>
        <v>35000</v>
      </c>
      <c r="AC37" s="285">
        <f t="shared" si="3"/>
        <v>689272.98</v>
      </c>
      <c r="AD37" s="286">
        <f t="shared" si="4"/>
        <v>1538529.5</v>
      </c>
      <c r="AE37" s="272">
        <f t="shared" si="5"/>
        <v>1446014.81</v>
      </c>
      <c r="AF37" s="266">
        <f t="shared" si="6"/>
        <v>92514.689999999944</v>
      </c>
    </row>
    <row r="38" spans="1:32" x14ac:dyDescent="0.2">
      <c r="A38" s="270" t="s">
        <v>286</v>
      </c>
      <c r="B38" s="270" t="s">
        <v>2</v>
      </c>
      <c r="C38" s="280">
        <v>1245</v>
      </c>
      <c r="D38" s="280" t="s">
        <v>634</v>
      </c>
      <c r="E38" s="251" t="s">
        <v>2556</v>
      </c>
      <c r="F38" s="89">
        <v>298820.32</v>
      </c>
      <c r="H38" s="89">
        <v>24559.87</v>
      </c>
      <c r="I38" s="251">
        <v>74038.78</v>
      </c>
      <c r="J38" s="251">
        <v>300639.90999999997</v>
      </c>
      <c r="K38" s="232">
        <v>2000</v>
      </c>
      <c r="P38" s="251">
        <v>1917883.16</v>
      </c>
      <c r="Q38" s="339">
        <v>303324.09999999998</v>
      </c>
      <c r="S38" s="339">
        <v>21.93</v>
      </c>
      <c r="T38" s="339">
        <v>570050</v>
      </c>
      <c r="V38" s="338">
        <v>794500</v>
      </c>
      <c r="X38" s="338">
        <v>111028.84</v>
      </c>
      <c r="Y38" s="338">
        <v>48367.9</v>
      </c>
      <c r="AA38" s="264">
        <f t="shared" si="1"/>
        <v>323380.19</v>
      </c>
      <c r="AB38" s="271">
        <f t="shared" si="2"/>
        <v>2000</v>
      </c>
      <c r="AC38" s="285">
        <f t="shared" si="3"/>
        <v>321380.19</v>
      </c>
      <c r="AD38" s="286">
        <f t="shared" si="4"/>
        <v>873396.03</v>
      </c>
      <c r="AE38" s="272">
        <f t="shared" si="5"/>
        <v>953896.74</v>
      </c>
      <c r="AF38" s="266">
        <f t="shared" si="6"/>
        <v>-80500.709999999963</v>
      </c>
    </row>
    <row r="39" spans="1:32" x14ac:dyDescent="0.2">
      <c r="A39" s="270" t="s">
        <v>286</v>
      </c>
      <c r="B39" s="270" t="s">
        <v>2</v>
      </c>
      <c r="C39" s="280">
        <v>5421</v>
      </c>
      <c r="D39" s="280" t="s">
        <v>635</v>
      </c>
      <c r="E39" s="251" t="s">
        <v>2557</v>
      </c>
      <c r="F39" s="89">
        <v>873337.25</v>
      </c>
      <c r="H39" s="89">
        <v>69600.59</v>
      </c>
      <c r="I39" s="251">
        <v>196224.1</v>
      </c>
      <c r="J39" s="251">
        <v>1044381.12</v>
      </c>
      <c r="K39" s="232">
        <v>28160</v>
      </c>
      <c r="P39" s="251">
        <v>2205072.4900000002</v>
      </c>
      <c r="Q39" s="339">
        <v>66719.41</v>
      </c>
      <c r="U39" s="339">
        <v>3000</v>
      </c>
      <c r="V39" s="338">
        <v>60446.5</v>
      </c>
      <c r="X39" s="338">
        <v>137497.45000000001</v>
      </c>
      <c r="Y39" s="338">
        <v>87500.9</v>
      </c>
      <c r="AA39" s="264">
        <f t="shared" si="1"/>
        <v>942937.84</v>
      </c>
      <c r="AB39" s="271">
        <f t="shared" si="2"/>
        <v>28160</v>
      </c>
      <c r="AC39" s="285">
        <f t="shared" si="3"/>
        <v>914777.84</v>
      </c>
      <c r="AD39" s="286">
        <f t="shared" si="4"/>
        <v>69719.41</v>
      </c>
      <c r="AE39" s="272">
        <f t="shared" si="5"/>
        <v>285444.84999999998</v>
      </c>
      <c r="AF39" s="266">
        <f t="shared" si="6"/>
        <v>-215725.43999999997</v>
      </c>
    </row>
    <row r="40" spans="1:32" x14ac:dyDescent="0.2">
      <c r="A40" s="270" t="s">
        <v>286</v>
      </c>
      <c r="B40" s="270" t="s">
        <v>2</v>
      </c>
      <c r="C40" s="280">
        <v>3481</v>
      </c>
      <c r="D40" s="280" t="s">
        <v>636</v>
      </c>
      <c r="E40" s="251" t="s">
        <v>2558</v>
      </c>
      <c r="F40" s="89">
        <v>1044824.55</v>
      </c>
      <c r="H40" s="89">
        <v>136649.79</v>
      </c>
      <c r="I40" s="251">
        <v>2145487.21</v>
      </c>
      <c r="J40" s="251">
        <v>647802.4</v>
      </c>
      <c r="K40" s="232">
        <v>22700</v>
      </c>
      <c r="L40" s="232">
        <v>132.71</v>
      </c>
      <c r="P40" s="251">
        <v>1879861.02</v>
      </c>
      <c r="Q40" s="339">
        <v>613418.43000000005</v>
      </c>
      <c r="R40" s="339">
        <v>138350</v>
      </c>
      <c r="S40" s="339">
        <v>68.47</v>
      </c>
      <c r="T40" s="339">
        <v>592300</v>
      </c>
      <c r="V40" s="338">
        <v>754964</v>
      </c>
      <c r="X40" s="338">
        <v>296002.01</v>
      </c>
      <c r="Y40" s="338">
        <v>54620.85</v>
      </c>
      <c r="Z40" s="338">
        <v>38350</v>
      </c>
      <c r="AA40" s="264">
        <f t="shared" si="1"/>
        <v>1181474.3400000001</v>
      </c>
      <c r="AB40" s="271">
        <f t="shared" si="2"/>
        <v>22832.71</v>
      </c>
      <c r="AC40" s="285">
        <f t="shared" si="3"/>
        <v>1158641.6300000001</v>
      </c>
      <c r="AD40" s="286">
        <f t="shared" si="4"/>
        <v>1344136.9</v>
      </c>
      <c r="AE40" s="272">
        <f t="shared" si="5"/>
        <v>1143936.8600000001</v>
      </c>
      <c r="AF40" s="266">
        <f t="shared" si="6"/>
        <v>200200.0399999998</v>
      </c>
    </row>
    <row r="41" spans="1:32" x14ac:dyDescent="0.2">
      <c r="A41" s="270" t="s">
        <v>286</v>
      </c>
      <c r="B41" s="270" t="s">
        <v>2</v>
      </c>
      <c r="C41" s="280">
        <v>3499</v>
      </c>
      <c r="D41" s="280" t="s">
        <v>637</v>
      </c>
      <c r="E41" s="251" t="s">
        <v>2559</v>
      </c>
      <c r="F41" s="89">
        <v>1184308.08</v>
      </c>
      <c r="G41" s="89">
        <v>0</v>
      </c>
      <c r="H41" s="89">
        <v>115082.06</v>
      </c>
      <c r="I41" s="251">
        <v>598855.26</v>
      </c>
      <c r="J41" s="251">
        <v>531068.17000000004</v>
      </c>
      <c r="P41" s="251">
        <v>3832429.73</v>
      </c>
      <c r="Q41" s="339">
        <v>515790.77</v>
      </c>
      <c r="R41" s="339">
        <v>345660</v>
      </c>
      <c r="S41" s="339">
        <v>99.64</v>
      </c>
      <c r="T41" s="339">
        <v>1031150</v>
      </c>
      <c r="U41" s="339">
        <v>25000</v>
      </c>
      <c r="V41" s="338">
        <v>1199322</v>
      </c>
      <c r="X41" s="338">
        <v>225913.91</v>
      </c>
      <c r="Y41" s="338">
        <v>55775.55</v>
      </c>
      <c r="AA41" s="264">
        <f t="shared" si="1"/>
        <v>1299390.1400000001</v>
      </c>
      <c r="AB41" s="271">
        <f t="shared" si="2"/>
        <v>0</v>
      </c>
      <c r="AC41" s="285">
        <f t="shared" si="3"/>
        <v>1299390.1400000001</v>
      </c>
      <c r="AD41" s="286">
        <f t="shared" si="4"/>
        <v>1917700.4100000001</v>
      </c>
      <c r="AE41" s="272">
        <f t="shared" si="5"/>
        <v>1481011.46</v>
      </c>
      <c r="AF41" s="266">
        <f t="shared" si="6"/>
        <v>436688.95000000019</v>
      </c>
    </row>
    <row r="42" spans="1:32" x14ac:dyDescent="0.2">
      <c r="A42" s="270" t="s">
        <v>286</v>
      </c>
      <c r="B42" s="270" t="s">
        <v>2</v>
      </c>
      <c r="C42" s="280">
        <v>1888</v>
      </c>
      <c r="D42" s="280" t="s">
        <v>638</v>
      </c>
      <c r="E42" s="251" t="s">
        <v>2560</v>
      </c>
      <c r="F42" s="89">
        <v>521495.51</v>
      </c>
      <c r="H42" s="89">
        <v>68540.240000000005</v>
      </c>
      <c r="I42" s="251">
        <v>123380.05</v>
      </c>
      <c r="J42" s="251">
        <v>1570338.5</v>
      </c>
      <c r="K42" s="232">
        <v>25700</v>
      </c>
      <c r="P42" s="251">
        <v>1975418.72</v>
      </c>
      <c r="Q42" s="339">
        <v>393999.54</v>
      </c>
      <c r="R42" s="339">
        <v>116800</v>
      </c>
      <c r="S42" s="339">
        <v>103.24</v>
      </c>
      <c r="T42" s="339">
        <v>527865</v>
      </c>
      <c r="V42" s="338">
        <v>679267</v>
      </c>
      <c r="X42" s="338">
        <v>206207.13</v>
      </c>
      <c r="Y42" s="338">
        <v>82792.600000000006</v>
      </c>
      <c r="Z42" s="338">
        <v>150</v>
      </c>
      <c r="AA42" s="264">
        <f t="shared" si="1"/>
        <v>590035.75</v>
      </c>
      <c r="AB42" s="271">
        <f t="shared" si="2"/>
        <v>25700</v>
      </c>
      <c r="AC42" s="285">
        <f t="shared" si="3"/>
        <v>564335.75</v>
      </c>
      <c r="AD42" s="286">
        <f t="shared" si="4"/>
        <v>1038767.78</v>
      </c>
      <c r="AE42" s="272">
        <f t="shared" si="5"/>
        <v>968416.73</v>
      </c>
      <c r="AF42" s="266">
        <f t="shared" si="6"/>
        <v>70351.050000000047</v>
      </c>
    </row>
    <row r="43" spans="1:32" x14ac:dyDescent="0.2">
      <c r="A43" s="270" t="s">
        <v>286</v>
      </c>
      <c r="B43" s="270" t="s">
        <v>2</v>
      </c>
      <c r="C43" s="280">
        <v>1651</v>
      </c>
      <c r="D43" s="280" t="s">
        <v>639</v>
      </c>
      <c r="E43" s="251" t="s">
        <v>2561</v>
      </c>
      <c r="F43" s="89">
        <v>476982.25</v>
      </c>
      <c r="H43" s="89">
        <v>44814.5</v>
      </c>
      <c r="I43" s="251">
        <v>618308.78</v>
      </c>
      <c r="J43" s="251">
        <v>122534.76</v>
      </c>
      <c r="K43" s="232">
        <v>16800</v>
      </c>
      <c r="P43" s="251">
        <v>1580455.21</v>
      </c>
      <c r="Q43" s="339">
        <v>263362.78000000003</v>
      </c>
      <c r="R43" s="339">
        <v>55800</v>
      </c>
      <c r="T43" s="339">
        <v>467430</v>
      </c>
      <c r="V43" s="338">
        <v>561190</v>
      </c>
      <c r="X43" s="338">
        <v>138973.74</v>
      </c>
      <c r="Y43" s="338">
        <v>24446.7</v>
      </c>
      <c r="AA43" s="264">
        <f t="shared" si="1"/>
        <v>521796.75</v>
      </c>
      <c r="AB43" s="271">
        <f t="shared" si="2"/>
        <v>16800</v>
      </c>
      <c r="AC43" s="285">
        <f t="shared" si="3"/>
        <v>504996.75</v>
      </c>
      <c r="AD43" s="286">
        <f t="shared" si="4"/>
        <v>786592.78</v>
      </c>
      <c r="AE43" s="272">
        <f t="shared" si="5"/>
        <v>724610.44</v>
      </c>
      <c r="AF43" s="266">
        <f t="shared" si="6"/>
        <v>61982.340000000084</v>
      </c>
    </row>
    <row r="44" spans="1:32" x14ac:dyDescent="0.2">
      <c r="A44" s="270" t="s">
        <v>286</v>
      </c>
      <c r="B44" s="270" t="s">
        <v>2</v>
      </c>
      <c r="C44" s="280">
        <v>3959</v>
      </c>
      <c r="D44" s="280" t="s">
        <v>640</v>
      </c>
      <c r="E44" s="251" t="s">
        <v>2562</v>
      </c>
      <c r="F44" s="89">
        <v>687592.8</v>
      </c>
      <c r="G44" s="89">
        <v>103200</v>
      </c>
      <c r="H44" s="89">
        <v>87157.73</v>
      </c>
      <c r="I44" s="251">
        <v>371871.88</v>
      </c>
      <c r="J44" s="251">
        <v>600647.03</v>
      </c>
      <c r="K44" s="232">
        <v>28243.66</v>
      </c>
      <c r="P44" s="251">
        <v>2583577.5299999998</v>
      </c>
      <c r="Q44" s="339">
        <v>597207.29</v>
      </c>
      <c r="S44" s="339">
        <v>182.35</v>
      </c>
      <c r="T44" s="339">
        <v>669940</v>
      </c>
      <c r="V44" s="338">
        <v>785672</v>
      </c>
      <c r="X44" s="338">
        <v>312692.71999999997</v>
      </c>
      <c r="Y44" s="338">
        <v>83680</v>
      </c>
      <c r="AA44" s="264">
        <f t="shared" si="1"/>
        <v>877950.53</v>
      </c>
      <c r="AB44" s="271">
        <f t="shared" si="2"/>
        <v>28243.66</v>
      </c>
      <c r="AC44" s="285">
        <f t="shared" si="3"/>
        <v>849706.87</v>
      </c>
      <c r="AD44" s="286">
        <f t="shared" si="4"/>
        <v>1267329.6400000001</v>
      </c>
      <c r="AE44" s="272">
        <f t="shared" si="5"/>
        <v>1182044.72</v>
      </c>
      <c r="AF44" s="266">
        <f t="shared" si="6"/>
        <v>85284.920000000158</v>
      </c>
    </row>
    <row r="45" spans="1:32" x14ac:dyDescent="0.2">
      <c r="A45" s="270" t="s">
        <v>286</v>
      </c>
      <c r="B45" s="270" t="s">
        <v>2</v>
      </c>
      <c r="C45" s="280">
        <v>2503</v>
      </c>
      <c r="D45" s="280" t="s">
        <v>641</v>
      </c>
      <c r="E45" s="251" t="s">
        <v>2563</v>
      </c>
      <c r="F45" s="89">
        <v>363289.7</v>
      </c>
      <c r="H45" s="89">
        <v>98221.61</v>
      </c>
      <c r="I45" s="251">
        <v>173893.51</v>
      </c>
      <c r="J45" s="251">
        <v>660389.66</v>
      </c>
      <c r="P45" s="251">
        <v>1850667.12</v>
      </c>
      <c r="Q45" s="339">
        <v>315613.42</v>
      </c>
      <c r="S45" s="339">
        <v>75.94</v>
      </c>
      <c r="T45" s="339">
        <v>443350</v>
      </c>
      <c r="V45" s="338">
        <v>549000</v>
      </c>
      <c r="X45" s="338">
        <v>172774.97</v>
      </c>
      <c r="Y45" s="338">
        <v>24156.400000000001</v>
      </c>
      <c r="AA45" s="264">
        <f t="shared" si="1"/>
        <v>461511.31</v>
      </c>
      <c r="AB45" s="271">
        <f t="shared" si="2"/>
        <v>0</v>
      </c>
      <c r="AC45" s="285">
        <f t="shared" si="3"/>
        <v>461511.31</v>
      </c>
      <c r="AD45" s="286">
        <f t="shared" si="4"/>
        <v>759039.36</v>
      </c>
      <c r="AE45" s="272">
        <f t="shared" si="5"/>
        <v>745931.37</v>
      </c>
      <c r="AF45" s="266">
        <f t="shared" si="6"/>
        <v>13107.989999999991</v>
      </c>
    </row>
    <row r="46" spans="1:32" x14ac:dyDescent="0.2">
      <c r="A46" s="270" t="s">
        <v>286</v>
      </c>
      <c r="B46" s="270" t="s">
        <v>2</v>
      </c>
      <c r="C46" s="280">
        <v>3619</v>
      </c>
      <c r="D46" s="280" t="s">
        <v>642</v>
      </c>
      <c r="E46" s="251" t="s">
        <v>2564</v>
      </c>
      <c r="F46" s="89">
        <v>311548.65999999997</v>
      </c>
      <c r="H46" s="89">
        <v>61707.37</v>
      </c>
      <c r="I46" s="251">
        <v>240032.59</v>
      </c>
      <c r="J46" s="251">
        <v>404063.99</v>
      </c>
      <c r="K46" s="232">
        <v>51861.14</v>
      </c>
      <c r="P46" s="251">
        <v>3139393.79</v>
      </c>
      <c r="Q46" s="339">
        <v>537263.97</v>
      </c>
      <c r="R46" s="339">
        <v>50000</v>
      </c>
      <c r="T46" s="339">
        <v>523310</v>
      </c>
      <c r="V46" s="338">
        <v>699002</v>
      </c>
      <c r="X46" s="338">
        <v>283621.14</v>
      </c>
      <c r="Y46" s="338">
        <v>54191.4</v>
      </c>
      <c r="AA46" s="264">
        <f t="shared" si="1"/>
        <v>373256.02999999997</v>
      </c>
      <c r="AB46" s="271">
        <f t="shared" si="2"/>
        <v>51861.14</v>
      </c>
      <c r="AC46" s="285">
        <f t="shared" si="3"/>
        <v>321394.88999999996</v>
      </c>
      <c r="AD46" s="286">
        <f t="shared" si="4"/>
        <v>1110573.97</v>
      </c>
      <c r="AE46" s="272">
        <f t="shared" si="5"/>
        <v>1036814.54</v>
      </c>
      <c r="AF46" s="266">
        <f t="shared" si="6"/>
        <v>73759.429999999935</v>
      </c>
    </row>
    <row r="47" spans="1:32" x14ac:dyDescent="0.2">
      <c r="A47" s="270" t="s">
        <v>286</v>
      </c>
      <c r="B47" s="270" t="s">
        <v>2</v>
      </c>
      <c r="C47" s="280">
        <v>2593</v>
      </c>
      <c r="D47" s="280" t="s">
        <v>643</v>
      </c>
      <c r="E47" s="251" t="s">
        <v>2565</v>
      </c>
      <c r="F47" s="89">
        <v>168662.33</v>
      </c>
      <c r="H47" s="89">
        <v>32797.660000000003</v>
      </c>
      <c r="I47" s="251">
        <v>150093.42000000001</v>
      </c>
      <c r="J47" s="251">
        <v>850493.36</v>
      </c>
      <c r="P47" s="251">
        <v>2592803.14</v>
      </c>
      <c r="Q47" s="339">
        <v>286103.32</v>
      </c>
      <c r="S47" s="339">
        <v>49.29</v>
      </c>
      <c r="T47" s="339">
        <v>505280</v>
      </c>
      <c r="V47" s="338">
        <v>603730</v>
      </c>
      <c r="X47" s="338">
        <v>215200.35</v>
      </c>
      <c r="Y47" s="338">
        <v>91004.77</v>
      </c>
      <c r="AA47" s="264">
        <f t="shared" si="1"/>
        <v>201459.99</v>
      </c>
      <c r="AB47" s="271">
        <f t="shared" si="2"/>
        <v>0</v>
      </c>
      <c r="AC47" s="285">
        <f t="shared" si="3"/>
        <v>201459.99</v>
      </c>
      <c r="AD47" s="286">
        <f t="shared" si="4"/>
        <v>791432.61</v>
      </c>
      <c r="AE47" s="272">
        <f t="shared" si="5"/>
        <v>909935.12</v>
      </c>
      <c r="AF47" s="266">
        <f t="shared" si="6"/>
        <v>-118502.51000000001</v>
      </c>
    </row>
    <row r="48" spans="1:32" x14ac:dyDescent="0.2">
      <c r="A48" s="270" t="s">
        <v>286</v>
      </c>
      <c r="B48" s="270" t="s">
        <v>2</v>
      </c>
      <c r="C48" s="280">
        <v>1622</v>
      </c>
      <c r="D48" s="280" t="s">
        <v>644</v>
      </c>
      <c r="E48" s="251" t="s">
        <v>2566</v>
      </c>
      <c r="F48" s="89">
        <v>456355.84000000003</v>
      </c>
      <c r="H48" s="89">
        <v>136656.45000000001</v>
      </c>
      <c r="I48" s="251">
        <v>-292710.34000000003</v>
      </c>
      <c r="J48" s="251">
        <v>297838.88</v>
      </c>
      <c r="K48" s="232">
        <v>81450</v>
      </c>
      <c r="P48" s="251">
        <v>2213150.63</v>
      </c>
      <c r="Q48" s="339">
        <v>207070.23</v>
      </c>
      <c r="R48" s="339">
        <v>5000</v>
      </c>
      <c r="T48" s="339">
        <v>539910</v>
      </c>
      <c r="U48" s="339">
        <v>7500</v>
      </c>
      <c r="V48" s="338">
        <v>582510</v>
      </c>
      <c r="X48" s="338">
        <v>183286.28</v>
      </c>
      <c r="Y48" s="338">
        <v>25423.5</v>
      </c>
      <c r="AA48" s="264">
        <f t="shared" si="1"/>
        <v>593012.29</v>
      </c>
      <c r="AB48" s="271">
        <f t="shared" si="2"/>
        <v>81450</v>
      </c>
      <c r="AC48" s="285">
        <f t="shared" si="3"/>
        <v>511562.29000000004</v>
      </c>
      <c r="AD48" s="286">
        <f t="shared" si="4"/>
        <v>759480.23</v>
      </c>
      <c r="AE48" s="272">
        <f t="shared" si="5"/>
        <v>791219.78</v>
      </c>
      <c r="AF48" s="266">
        <f t="shared" si="6"/>
        <v>-31739.550000000047</v>
      </c>
    </row>
    <row r="49" spans="1:32" x14ac:dyDescent="0.2">
      <c r="A49" s="270" t="s">
        <v>286</v>
      </c>
      <c r="B49" s="270" t="s">
        <v>2</v>
      </c>
      <c r="C49" s="280">
        <v>2164</v>
      </c>
      <c r="D49" s="280" t="s">
        <v>645</v>
      </c>
      <c r="E49" s="251" t="s">
        <v>2567</v>
      </c>
      <c r="F49" s="89">
        <v>231017.74</v>
      </c>
      <c r="H49" s="89">
        <v>46598.68</v>
      </c>
      <c r="I49" s="251">
        <v>1355403.94</v>
      </c>
      <c r="J49" s="251">
        <v>514550.34</v>
      </c>
      <c r="K49" s="232">
        <v>3400</v>
      </c>
      <c r="P49" s="251">
        <v>2118686.35</v>
      </c>
      <c r="Q49" s="339">
        <v>47637.74</v>
      </c>
      <c r="V49" s="338">
        <v>36734</v>
      </c>
      <c r="X49" s="338">
        <v>111543.05</v>
      </c>
      <c r="Y49" s="338">
        <v>70856.800000000003</v>
      </c>
      <c r="AA49" s="264">
        <f t="shared" si="1"/>
        <v>277616.42</v>
      </c>
      <c r="AB49" s="271">
        <f t="shared" si="2"/>
        <v>3400</v>
      </c>
      <c r="AC49" s="285">
        <f t="shared" si="3"/>
        <v>274216.42</v>
      </c>
      <c r="AD49" s="286">
        <f t="shared" si="4"/>
        <v>47637.74</v>
      </c>
      <c r="AE49" s="272">
        <f t="shared" si="5"/>
        <v>219133.84999999998</v>
      </c>
      <c r="AF49" s="266">
        <f t="shared" si="6"/>
        <v>-171496.11</v>
      </c>
    </row>
    <row r="50" spans="1:32" x14ac:dyDescent="0.2">
      <c r="A50" s="270" t="s">
        <v>289</v>
      </c>
      <c r="B50" s="270" t="s">
        <v>3</v>
      </c>
      <c r="C50" s="280">
        <v>5944</v>
      </c>
      <c r="D50" s="280" t="s">
        <v>646</v>
      </c>
      <c r="E50" s="251" t="s">
        <v>2568</v>
      </c>
      <c r="F50" s="89">
        <v>749044.25</v>
      </c>
      <c r="H50" s="89">
        <v>21083.33</v>
      </c>
      <c r="I50" s="251">
        <v>820116.59</v>
      </c>
      <c r="J50" s="251">
        <v>283245.21000000002</v>
      </c>
      <c r="K50" s="232">
        <v>24330</v>
      </c>
      <c r="M50" s="232">
        <v>1409</v>
      </c>
      <c r="P50" s="251">
        <v>3206691.97</v>
      </c>
      <c r="Q50" s="339">
        <v>888407.74</v>
      </c>
      <c r="T50" s="339">
        <v>1042795</v>
      </c>
      <c r="V50" s="338">
        <v>1252384</v>
      </c>
      <c r="X50" s="338">
        <v>385802.13</v>
      </c>
      <c r="Y50" s="338">
        <v>95897.05</v>
      </c>
      <c r="AA50" s="264">
        <f t="shared" si="1"/>
        <v>770127.58</v>
      </c>
      <c r="AB50" s="271">
        <f t="shared" si="2"/>
        <v>25739</v>
      </c>
      <c r="AC50" s="285">
        <f t="shared" si="3"/>
        <v>744388.58</v>
      </c>
      <c r="AD50" s="286">
        <f t="shared" si="4"/>
        <v>1931202.74</v>
      </c>
      <c r="AE50" s="272">
        <f t="shared" si="5"/>
        <v>1734083.18</v>
      </c>
      <c r="AF50" s="266">
        <f t="shared" si="6"/>
        <v>197119.56000000006</v>
      </c>
    </row>
    <row r="51" spans="1:32" x14ac:dyDescent="0.2">
      <c r="A51" s="270" t="s">
        <v>289</v>
      </c>
      <c r="B51" s="270" t="s">
        <v>3</v>
      </c>
      <c r="C51" s="280">
        <v>5439</v>
      </c>
      <c r="D51" s="280" t="s">
        <v>647</v>
      </c>
      <c r="E51" s="251" t="s">
        <v>2569</v>
      </c>
      <c r="F51" s="89">
        <v>1056635.33</v>
      </c>
      <c r="G51" s="89">
        <v>73190</v>
      </c>
      <c r="H51" s="89">
        <v>54576.68</v>
      </c>
      <c r="I51" s="251">
        <v>4</v>
      </c>
      <c r="J51" s="251">
        <v>974175.75</v>
      </c>
      <c r="K51" s="232">
        <v>10564.86</v>
      </c>
      <c r="L51" s="232">
        <v>0</v>
      </c>
      <c r="P51" s="251">
        <v>2598703.46</v>
      </c>
      <c r="Q51" s="339">
        <v>1104626.6599999999</v>
      </c>
      <c r="T51" s="339">
        <v>972338.5</v>
      </c>
      <c r="V51" s="338">
        <v>1373468.02</v>
      </c>
      <c r="X51" s="338">
        <v>224262.29</v>
      </c>
      <c r="Y51" s="338">
        <v>156936.23000000001</v>
      </c>
      <c r="AA51" s="264">
        <f t="shared" si="1"/>
        <v>1184402.01</v>
      </c>
      <c r="AB51" s="271">
        <f t="shared" si="2"/>
        <v>10564.86</v>
      </c>
      <c r="AC51" s="285">
        <f t="shared" si="3"/>
        <v>1173837.1499999999</v>
      </c>
      <c r="AD51" s="286">
        <f t="shared" si="4"/>
        <v>2076965.16</v>
      </c>
      <c r="AE51" s="272">
        <f t="shared" si="5"/>
        <v>1754666.54</v>
      </c>
      <c r="AF51" s="266">
        <f t="shared" si="6"/>
        <v>322298.61999999988</v>
      </c>
    </row>
    <row r="52" spans="1:32" x14ac:dyDescent="0.2">
      <c r="A52" s="270" t="s">
        <v>289</v>
      </c>
      <c r="B52" s="270" t="s">
        <v>3</v>
      </c>
      <c r="C52" s="280">
        <v>3683</v>
      </c>
      <c r="D52" s="280" t="s">
        <v>648</v>
      </c>
      <c r="E52" s="251" t="s">
        <v>2570</v>
      </c>
      <c r="F52" s="89">
        <v>653485.43000000005</v>
      </c>
      <c r="G52" s="89">
        <v>52000</v>
      </c>
      <c r="H52" s="89">
        <v>47085.13</v>
      </c>
      <c r="I52" s="251">
        <v>143102.07</v>
      </c>
      <c r="J52" s="251">
        <v>142349.29</v>
      </c>
      <c r="L52" s="232">
        <v>0</v>
      </c>
      <c r="P52" s="251">
        <v>2341456.5299999998</v>
      </c>
      <c r="Q52" s="339">
        <v>741957.47</v>
      </c>
      <c r="T52" s="339">
        <v>332974.8</v>
      </c>
      <c r="V52" s="338">
        <v>565175.80000000005</v>
      </c>
      <c r="X52" s="338">
        <v>192247.72</v>
      </c>
      <c r="Y52" s="338">
        <v>85991.95</v>
      </c>
      <c r="AA52" s="264">
        <f t="shared" si="1"/>
        <v>752570.56</v>
      </c>
      <c r="AB52" s="271">
        <f t="shared" si="2"/>
        <v>0</v>
      </c>
      <c r="AC52" s="285">
        <f t="shared" si="3"/>
        <v>752570.56</v>
      </c>
      <c r="AD52" s="286">
        <f t="shared" si="4"/>
        <v>1074932.27</v>
      </c>
      <c r="AE52" s="272">
        <f t="shared" si="5"/>
        <v>843415.47</v>
      </c>
      <c r="AF52" s="266">
        <f t="shared" si="6"/>
        <v>231516.80000000005</v>
      </c>
    </row>
    <row r="53" spans="1:32" x14ac:dyDescent="0.2">
      <c r="A53" s="270" t="s">
        <v>289</v>
      </c>
      <c r="B53" s="270" t="s">
        <v>3</v>
      </c>
      <c r="C53" s="280">
        <v>10514</v>
      </c>
      <c r="D53" s="280" t="s">
        <v>649</v>
      </c>
      <c r="E53" s="251" t="s">
        <v>2571</v>
      </c>
      <c r="F53" s="89">
        <v>756190.08</v>
      </c>
      <c r="G53" s="89">
        <v>0</v>
      </c>
      <c r="H53" s="89">
        <v>119329.42</v>
      </c>
      <c r="I53" s="251">
        <v>1808925.89</v>
      </c>
      <c r="J53" s="251">
        <v>640999.32999999996</v>
      </c>
      <c r="L53" s="232">
        <v>0</v>
      </c>
      <c r="P53" s="251">
        <v>1574485.41</v>
      </c>
      <c r="Q53" s="339">
        <v>1574568.18</v>
      </c>
      <c r="T53" s="339">
        <v>745781.6</v>
      </c>
      <c r="V53" s="338">
        <v>1219190.2</v>
      </c>
      <c r="X53" s="338">
        <v>589639.55000000005</v>
      </c>
      <c r="Y53" s="338">
        <v>195362.6</v>
      </c>
      <c r="AA53" s="264">
        <f t="shared" si="1"/>
        <v>875519.5</v>
      </c>
      <c r="AB53" s="271">
        <f t="shared" si="2"/>
        <v>0</v>
      </c>
      <c r="AC53" s="285">
        <f t="shared" si="3"/>
        <v>875519.5</v>
      </c>
      <c r="AD53" s="286">
        <f t="shared" si="4"/>
        <v>2320349.7799999998</v>
      </c>
      <c r="AE53" s="272">
        <f t="shared" si="5"/>
        <v>2004192.35</v>
      </c>
      <c r="AF53" s="266">
        <f t="shared" si="6"/>
        <v>316157.4299999997</v>
      </c>
    </row>
    <row r="54" spans="1:32" x14ac:dyDescent="0.2">
      <c r="A54" s="270" t="s">
        <v>289</v>
      </c>
      <c r="B54" s="270" t="s">
        <v>3</v>
      </c>
      <c r="C54" s="280">
        <v>1578</v>
      </c>
      <c r="D54" s="280" t="s">
        <v>650</v>
      </c>
      <c r="E54" s="251" t="s">
        <v>2572</v>
      </c>
      <c r="F54" s="89">
        <v>443725.32</v>
      </c>
      <c r="G54" s="89">
        <v>0</v>
      </c>
      <c r="H54" s="89">
        <v>41807.51</v>
      </c>
      <c r="I54" s="251">
        <v>2</v>
      </c>
      <c r="J54" s="251">
        <v>105135.7</v>
      </c>
      <c r="K54" s="232">
        <v>12150</v>
      </c>
      <c r="P54" s="251">
        <v>1566508.7</v>
      </c>
      <c r="Q54" s="339">
        <v>394561.29</v>
      </c>
      <c r="T54" s="339">
        <v>657076</v>
      </c>
      <c r="V54" s="338">
        <v>786076</v>
      </c>
      <c r="X54" s="338">
        <v>159718.56</v>
      </c>
      <c r="Y54" s="338">
        <v>10938.45</v>
      </c>
      <c r="AA54" s="264">
        <f t="shared" si="1"/>
        <v>485532.83</v>
      </c>
      <c r="AB54" s="271">
        <f t="shared" si="2"/>
        <v>12150</v>
      </c>
      <c r="AC54" s="285">
        <f t="shared" si="3"/>
        <v>473382.83</v>
      </c>
      <c r="AD54" s="286">
        <f t="shared" si="4"/>
        <v>1051637.29</v>
      </c>
      <c r="AE54" s="272">
        <f t="shared" si="5"/>
        <v>956733.01</v>
      </c>
      <c r="AF54" s="266">
        <f t="shared" si="6"/>
        <v>94904.280000000028</v>
      </c>
    </row>
    <row r="55" spans="1:32" x14ac:dyDescent="0.2">
      <c r="A55" s="270" t="s">
        <v>289</v>
      </c>
      <c r="B55" s="270" t="s">
        <v>3</v>
      </c>
      <c r="C55" s="280">
        <v>3503</v>
      </c>
      <c r="D55" s="280" t="s">
        <v>651</v>
      </c>
      <c r="E55" s="251" t="s">
        <v>2573</v>
      </c>
      <c r="F55" s="89">
        <v>396159.17</v>
      </c>
      <c r="G55" s="89">
        <v>0</v>
      </c>
      <c r="H55" s="89">
        <v>21110.06</v>
      </c>
      <c r="I55" s="251">
        <v>11344.4</v>
      </c>
      <c r="J55" s="251">
        <v>64504.24</v>
      </c>
      <c r="K55" s="232">
        <v>15000</v>
      </c>
      <c r="P55" s="251">
        <v>2534998.48</v>
      </c>
      <c r="Q55" s="339">
        <v>596436.32999999996</v>
      </c>
      <c r="T55" s="339">
        <v>1054469.5</v>
      </c>
      <c r="V55" s="338">
        <v>1221363.5</v>
      </c>
      <c r="X55" s="338">
        <v>267547.78000000003</v>
      </c>
      <c r="Y55" s="338">
        <v>16617.8</v>
      </c>
      <c r="AA55" s="264">
        <f t="shared" si="1"/>
        <v>417269.23</v>
      </c>
      <c r="AB55" s="271">
        <f t="shared" si="2"/>
        <v>15000</v>
      </c>
      <c r="AC55" s="285">
        <f t="shared" si="3"/>
        <v>402269.23</v>
      </c>
      <c r="AD55" s="286">
        <f t="shared" si="4"/>
        <v>1650905.83</v>
      </c>
      <c r="AE55" s="272">
        <f t="shared" si="5"/>
        <v>1505529.08</v>
      </c>
      <c r="AF55" s="266">
        <f t="shared" si="6"/>
        <v>145376.75</v>
      </c>
    </row>
    <row r="56" spans="1:32" x14ac:dyDescent="0.2">
      <c r="A56" s="270" t="s">
        <v>289</v>
      </c>
      <c r="B56" s="270" t="s">
        <v>3</v>
      </c>
      <c r="C56" s="280">
        <v>5709</v>
      </c>
      <c r="D56" s="280" t="s">
        <v>652</v>
      </c>
      <c r="E56" s="251" t="s">
        <v>2574</v>
      </c>
      <c r="F56" s="89">
        <v>869998.51</v>
      </c>
      <c r="G56" s="89">
        <v>0</v>
      </c>
      <c r="H56" s="89">
        <v>53716.85</v>
      </c>
      <c r="I56" s="251">
        <v>151302.04999999999</v>
      </c>
      <c r="J56" s="251">
        <v>200448.79</v>
      </c>
      <c r="K56" s="232">
        <v>23085</v>
      </c>
      <c r="P56" s="251">
        <v>2415193.5099999998</v>
      </c>
      <c r="Q56" s="339">
        <v>918561.39</v>
      </c>
      <c r="T56" s="339">
        <v>707108.5</v>
      </c>
      <c r="V56" s="338">
        <v>857778.5</v>
      </c>
      <c r="X56" s="338">
        <v>284674.75</v>
      </c>
      <c r="Y56" s="338">
        <v>34575.9</v>
      </c>
      <c r="AA56" s="264">
        <f t="shared" si="1"/>
        <v>923715.36</v>
      </c>
      <c r="AB56" s="271">
        <f t="shared" si="2"/>
        <v>23085</v>
      </c>
      <c r="AC56" s="285">
        <f t="shared" si="3"/>
        <v>900630.36</v>
      </c>
      <c r="AD56" s="286">
        <f t="shared" si="4"/>
        <v>1625669.8900000001</v>
      </c>
      <c r="AE56" s="272">
        <f t="shared" si="5"/>
        <v>1177029.1499999999</v>
      </c>
      <c r="AF56" s="266">
        <f t="shared" si="6"/>
        <v>448640.74000000022</v>
      </c>
    </row>
    <row r="57" spans="1:32" x14ac:dyDescent="0.2">
      <c r="A57" s="270" t="s">
        <v>289</v>
      </c>
      <c r="B57" s="270" t="s">
        <v>3</v>
      </c>
      <c r="C57" s="280">
        <v>2754</v>
      </c>
      <c r="D57" s="280" t="s">
        <v>653</v>
      </c>
      <c r="E57" s="251" t="s">
        <v>2575</v>
      </c>
      <c r="F57" s="89">
        <v>366730.72</v>
      </c>
      <c r="H57" s="89">
        <v>12490.3</v>
      </c>
      <c r="I57" s="251">
        <v>193100.36</v>
      </c>
      <c r="J57" s="251">
        <v>120084.32</v>
      </c>
      <c r="P57" s="251">
        <v>1430245.31</v>
      </c>
      <c r="Q57" s="339">
        <v>488526.65</v>
      </c>
      <c r="T57" s="339">
        <v>726880</v>
      </c>
      <c r="V57" s="338">
        <v>847266</v>
      </c>
      <c r="X57" s="338">
        <v>175027.3</v>
      </c>
      <c r="Y57" s="338">
        <v>111837.85</v>
      </c>
      <c r="AA57" s="264">
        <f t="shared" si="1"/>
        <v>379221.01999999996</v>
      </c>
      <c r="AB57" s="271">
        <f t="shared" si="2"/>
        <v>0</v>
      </c>
      <c r="AC57" s="285">
        <f t="shared" si="3"/>
        <v>379221.01999999996</v>
      </c>
      <c r="AD57" s="286">
        <f t="shared" si="4"/>
        <v>1215406.6499999999</v>
      </c>
      <c r="AE57" s="272">
        <f t="shared" si="5"/>
        <v>1134131.1500000001</v>
      </c>
      <c r="AF57" s="266">
        <f t="shared" si="6"/>
        <v>81275.499999999767</v>
      </c>
    </row>
    <row r="58" spans="1:32" x14ac:dyDescent="0.2">
      <c r="A58" s="270" t="s">
        <v>289</v>
      </c>
      <c r="B58" s="270" t="s">
        <v>3</v>
      </c>
      <c r="C58" s="280">
        <v>5299</v>
      </c>
      <c r="D58" s="280" t="s">
        <v>654</v>
      </c>
      <c r="E58" s="251" t="s">
        <v>2576</v>
      </c>
      <c r="F58" s="89">
        <v>291853.28999999998</v>
      </c>
      <c r="G58" s="89">
        <v>65250</v>
      </c>
      <c r="H58" s="89">
        <v>88451.02</v>
      </c>
      <c r="I58" s="251">
        <v>3</v>
      </c>
      <c r="J58" s="251">
        <v>1348625.84</v>
      </c>
      <c r="K58" s="232">
        <v>610</v>
      </c>
      <c r="P58" s="251">
        <v>2897338.69</v>
      </c>
      <c r="Q58" s="339">
        <v>1216624.3400000001</v>
      </c>
      <c r="R58" s="339">
        <v>125000</v>
      </c>
      <c r="T58" s="339">
        <v>826198.9</v>
      </c>
      <c r="V58" s="338">
        <v>1024485.9</v>
      </c>
      <c r="X58" s="338">
        <v>642897.9</v>
      </c>
      <c r="Y58" s="338">
        <v>117388.87</v>
      </c>
      <c r="AA58" s="264">
        <f t="shared" si="1"/>
        <v>445554.31</v>
      </c>
      <c r="AB58" s="271">
        <f t="shared" si="2"/>
        <v>610</v>
      </c>
      <c r="AC58" s="285">
        <f t="shared" si="3"/>
        <v>444944.31</v>
      </c>
      <c r="AD58" s="286">
        <f t="shared" si="4"/>
        <v>2167823.2400000002</v>
      </c>
      <c r="AE58" s="272">
        <f t="shared" si="5"/>
        <v>1784772.67</v>
      </c>
      <c r="AF58" s="266">
        <f t="shared" si="6"/>
        <v>383050.5700000003</v>
      </c>
    </row>
    <row r="59" spans="1:32" x14ac:dyDescent="0.2">
      <c r="A59" s="270" t="s">
        <v>289</v>
      </c>
      <c r="B59" s="270" t="s">
        <v>3</v>
      </c>
      <c r="C59" s="280">
        <v>3522</v>
      </c>
      <c r="D59" s="280" t="s">
        <v>655</v>
      </c>
      <c r="E59" s="251" t="s">
        <v>2577</v>
      </c>
      <c r="F59" s="89">
        <v>497772.62</v>
      </c>
      <c r="G59" s="89">
        <v>18000</v>
      </c>
      <c r="H59" s="89">
        <v>110043.42</v>
      </c>
      <c r="I59" s="251">
        <v>2</v>
      </c>
      <c r="J59" s="251">
        <v>156793.68</v>
      </c>
      <c r="K59" s="232">
        <v>18900</v>
      </c>
      <c r="P59" s="251">
        <v>3457082.1</v>
      </c>
      <c r="Q59" s="339">
        <v>599660.79</v>
      </c>
      <c r="R59" s="339">
        <v>72000</v>
      </c>
      <c r="T59" s="339">
        <v>391581</v>
      </c>
      <c r="V59" s="338">
        <v>572518.6</v>
      </c>
      <c r="X59" s="338">
        <v>170350.6</v>
      </c>
      <c r="Y59" s="338">
        <v>47299.94</v>
      </c>
      <c r="AA59" s="264">
        <f t="shared" si="1"/>
        <v>625816.04</v>
      </c>
      <c r="AB59" s="271">
        <f t="shared" si="2"/>
        <v>18900</v>
      </c>
      <c r="AC59" s="285">
        <f t="shared" si="3"/>
        <v>606916.04</v>
      </c>
      <c r="AD59" s="286">
        <f t="shared" si="4"/>
        <v>1063241.79</v>
      </c>
      <c r="AE59" s="272">
        <f t="shared" si="5"/>
        <v>790169.1399999999</v>
      </c>
      <c r="AF59" s="266">
        <f t="shared" si="6"/>
        <v>273072.65000000014</v>
      </c>
    </row>
    <row r="60" spans="1:32" x14ac:dyDescent="0.2">
      <c r="A60" s="270" t="s">
        <v>289</v>
      </c>
      <c r="B60" s="270" t="s">
        <v>3</v>
      </c>
      <c r="C60" s="280">
        <v>3001</v>
      </c>
      <c r="D60" s="280" t="s">
        <v>656</v>
      </c>
      <c r="E60" s="251" t="s">
        <v>2578</v>
      </c>
      <c r="F60" s="89">
        <v>202338.54</v>
      </c>
      <c r="G60" s="89">
        <v>0</v>
      </c>
      <c r="H60" s="89">
        <v>7350</v>
      </c>
      <c r="I60" s="251">
        <v>881733.22</v>
      </c>
      <c r="J60" s="251">
        <v>157772.43</v>
      </c>
      <c r="P60" s="251">
        <v>339109.18</v>
      </c>
      <c r="Q60" s="339">
        <v>557858.1</v>
      </c>
      <c r="T60" s="339">
        <v>436313.5</v>
      </c>
      <c r="V60" s="338">
        <v>562942.5</v>
      </c>
      <c r="X60" s="338">
        <v>247462</v>
      </c>
      <c r="Y60" s="338">
        <v>59060.65</v>
      </c>
      <c r="AA60" s="264">
        <f t="shared" si="1"/>
        <v>209688.54</v>
      </c>
      <c r="AB60" s="271">
        <f t="shared" si="2"/>
        <v>0</v>
      </c>
      <c r="AC60" s="285">
        <f t="shared" si="3"/>
        <v>209688.54</v>
      </c>
      <c r="AD60" s="286">
        <f t="shared" si="4"/>
        <v>994171.6</v>
      </c>
      <c r="AE60" s="272">
        <f t="shared" si="5"/>
        <v>869465.15</v>
      </c>
      <c r="AF60" s="266">
        <f t="shared" si="6"/>
        <v>124706.44999999995</v>
      </c>
    </row>
    <row r="61" spans="1:32" x14ac:dyDescent="0.2">
      <c r="A61" s="270" t="s">
        <v>289</v>
      </c>
      <c r="B61" s="270" t="s">
        <v>3</v>
      </c>
      <c r="C61" s="280">
        <v>1241</v>
      </c>
      <c r="D61" s="280" t="s">
        <v>657</v>
      </c>
      <c r="E61" s="251" t="s">
        <v>2579</v>
      </c>
      <c r="F61" s="89">
        <v>343942.03</v>
      </c>
      <c r="H61" s="89">
        <v>96106.96</v>
      </c>
      <c r="I61" s="251">
        <v>1066175.1399999999</v>
      </c>
      <c r="J61" s="251">
        <v>63028.27</v>
      </c>
      <c r="L61" s="232">
        <v>0</v>
      </c>
      <c r="P61" s="251">
        <v>1695206.85</v>
      </c>
      <c r="Q61" s="339">
        <v>408626.52</v>
      </c>
      <c r="T61" s="339">
        <v>556108</v>
      </c>
      <c r="V61" s="338">
        <v>703869.4</v>
      </c>
      <c r="X61" s="338">
        <v>88994.67</v>
      </c>
      <c r="Y61" s="338">
        <v>40907.050000000003</v>
      </c>
      <c r="AA61" s="264">
        <f t="shared" si="1"/>
        <v>440048.99000000005</v>
      </c>
      <c r="AB61" s="271">
        <f t="shared" si="2"/>
        <v>0</v>
      </c>
      <c r="AC61" s="285">
        <f t="shared" si="3"/>
        <v>440048.99000000005</v>
      </c>
      <c r="AD61" s="286">
        <f t="shared" si="4"/>
        <v>964734.52</v>
      </c>
      <c r="AE61" s="272">
        <f t="shared" si="5"/>
        <v>833771.12000000011</v>
      </c>
      <c r="AF61" s="266">
        <f t="shared" si="6"/>
        <v>130963.39999999991</v>
      </c>
    </row>
    <row r="62" spans="1:32" x14ac:dyDescent="0.2">
      <c r="A62" s="270" t="s">
        <v>289</v>
      </c>
      <c r="B62" s="270" t="s">
        <v>3</v>
      </c>
      <c r="C62" s="280">
        <v>3625</v>
      </c>
      <c r="D62" s="280" t="s">
        <v>658</v>
      </c>
      <c r="E62" s="251" t="s">
        <v>2580</v>
      </c>
      <c r="F62" s="89">
        <v>624872.28</v>
      </c>
      <c r="H62" s="89">
        <v>39730.980000000003</v>
      </c>
      <c r="I62" s="251">
        <v>76098.48</v>
      </c>
      <c r="J62" s="251">
        <v>183787.85</v>
      </c>
      <c r="K62" s="232">
        <v>35351.599999999999</v>
      </c>
      <c r="L62" s="232">
        <v>0</v>
      </c>
      <c r="P62" s="251">
        <v>2729343.72</v>
      </c>
      <c r="Q62" s="339">
        <v>597836.01</v>
      </c>
      <c r="S62" s="339">
        <v>8.69</v>
      </c>
      <c r="T62" s="339">
        <v>557470.5</v>
      </c>
      <c r="V62" s="338">
        <v>693007.58</v>
      </c>
      <c r="X62" s="338">
        <v>301975.87</v>
      </c>
      <c r="Y62" s="338">
        <v>67456.5</v>
      </c>
      <c r="AA62" s="264">
        <f t="shared" si="1"/>
        <v>664603.26</v>
      </c>
      <c r="AB62" s="271">
        <f t="shared" si="2"/>
        <v>35351.599999999999</v>
      </c>
      <c r="AC62" s="285">
        <f t="shared" si="3"/>
        <v>629251.66</v>
      </c>
      <c r="AD62" s="286">
        <f t="shared" si="4"/>
        <v>1155315.2</v>
      </c>
      <c r="AE62" s="272">
        <f t="shared" si="5"/>
        <v>1062439.95</v>
      </c>
      <c r="AF62" s="266">
        <f t="shared" si="6"/>
        <v>92875.25</v>
      </c>
    </row>
    <row r="63" spans="1:32" x14ac:dyDescent="0.2">
      <c r="A63" s="270" t="s">
        <v>289</v>
      </c>
      <c r="B63" s="270" t="s">
        <v>3</v>
      </c>
      <c r="C63" s="280">
        <v>6304</v>
      </c>
      <c r="D63" s="280" t="s">
        <v>659</v>
      </c>
      <c r="E63" s="251" t="s">
        <v>2581</v>
      </c>
      <c r="F63" s="89">
        <v>1006408.81</v>
      </c>
      <c r="G63" s="89">
        <v>0</v>
      </c>
      <c r="H63" s="89">
        <v>30752.7</v>
      </c>
      <c r="I63" s="251">
        <v>42142</v>
      </c>
      <c r="J63" s="251">
        <v>565289.62</v>
      </c>
      <c r="K63" s="232">
        <v>22780</v>
      </c>
      <c r="L63" s="232">
        <v>0</v>
      </c>
      <c r="P63" s="251">
        <v>3207310.61</v>
      </c>
      <c r="Q63" s="339">
        <v>906872.28</v>
      </c>
      <c r="R63" s="339">
        <v>93780</v>
      </c>
      <c r="T63" s="339">
        <v>1051011.5</v>
      </c>
      <c r="V63" s="338">
        <v>1244421.5</v>
      </c>
      <c r="X63" s="338">
        <v>369220.07</v>
      </c>
      <c r="Y63" s="338">
        <v>157252.72</v>
      </c>
      <c r="AA63" s="264">
        <f t="shared" si="1"/>
        <v>1037161.51</v>
      </c>
      <c r="AB63" s="271">
        <f t="shared" si="2"/>
        <v>22780</v>
      </c>
      <c r="AC63" s="285">
        <f t="shared" si="3"/>
        <v>1014381.51</v>
      </c>
      <c r="AD63" s="286">
        <f t="shared" si="4"/>
        <v>2051663.78</v>
      </c>
      <c r="AE63" s="272">
        <f t="shared" si="5"/>
        <v>1770894.29</v>
      </c>
      <c r="AF63" s="266">
        <f t="shared" si="6"/>
        <v>280769.49</v>
      </c>
    </row>
    <row r="64" spans="1:32" x14ac:dyDescent="0.2">
      <c r="A64" s="270" t="s">
        <v>289</v>
      </c>
      <c r="B64" s="270" t="s">
        <v>3</v>
      </c>
      <c r="C64" s="280">
        <v>4738</v>
      </c>
      <c r="D64" s="280" t="s">
        <v>660</v>
      </c>
      <c r="E64" s="251" t="s">
        <v>2582</v>
      </c>
      <c r="F64" s="89">
        <v>979561.21</v>
      </c>
      <c r="G64" s="89">
        <v>36400</v>
      </c>
      <c r="H64" s="89">
        <v>163800.91</v>
      </c>
      <c r="I64" s="251">
        <v>1137582.49</v>
      </c>
      <c r="J64" s="251">
        <v>231560.92</v>
      </c>
      <c r="P64" s="251">
        <v>2601971.02</v>
      </c>
      <c r="Q64" s="339">
        <v>937319.25</v>
      </c>
      <c r="R64" s="339">
        <v>130400</v>
      </c>
      <c r="T64" s="339">
        <v>562975</v>
      </c>
      <c r="V64" s="338">
        <v>784910</v>
      </c>
      <c r="X64" s="338">
        <v>312563.71000000002</v>
      </c>
      <c r="Y64" s="338">
        <v>110576.58</v>
      </c>
      <c r="AA64" s="264">
        <f t="shared" si="1"/>
        <v>1179762.1199999999</v>
      </c>
      <c r="AB64" s="271">
        <f t="shared" si="2"/>
        <v>0</v>
      </c>
      <c r="AC64" s="285">
        <f t="shared" si="3"/>
        <v>1179762.1199999999</v>
      </c>
      <c r="AD64" s="286">
        <f t="shared" si="4"/>
        <v>1630694.25</v>
      </c>
      <c r="AE64" s="272">
        <f t="shared" si="5"/>
        <v>1208050.29</v>
      </c>
      <c r="AF64" s="266">
        <f t="shared" si="6"/>
        <v>422643.95999999996</v>
      </c>
    </row>
    <row r="65" spans="1:32" x14ac:dyDescent="0.2">
      <c r="A65" s="270" t="s">
        <v>289</v>
      </c>
      <c r="B65" s="270" t="s">
        <v>3</v>
      </c>
      <c r="C65" s="280">
        <v>3535</v>
      </c>
      <c r="D65" s="280" t="s">
        <v>661</v>
      </c>
      <c r="E65" s="251" t="s">
        <v>2583</v>
      </c>
      <c r="F65" s="89">
        <v>611945.76</v>
      </c>
      <c r="G65" s="89">
        <v>0</v>
      </c>
      <c r="H65" s="89">
        <v>66282.62</v>
      </c>
      <c r="I65" s="251">
        <v>813108.93</v>
      </c>
      <c r="J65" s="251">
        <v>70739.259999999995</v>
      </c>
      <c r="K65" s="232">
        <v>14550</v>
      </c>
      <c r="P65" s="251">
        <v>3048211.32</v>
      </c>
      <c r="Q65" s="339">
        <v>689661.46</v>
      </c>
      <c r="T65" s="339">
        <v>809488</v>
      </c>
      <c r="U65" s="339">
        <v>5910</v>
      </c>
      <c r="V65" s="338">
        <v>1004748.6</v>
      </c>
      <c r="X65" s="338">
        <v>187920.15</v>
      </c>
      <c r="Y65" s="338">
        <v>25411.13</v>
      </c>
      <c r="AA65" s="264">
        <f t="shared" si="1"/>
        <v>678228.38</v>
      </c>
      <c r="AB65" s="271">
        <f t="shared" si="2"/>
        <v>14550</v>
      </c>
      <c r="AC65" s="285">
        <f t="shared" si="3"/>
        <v>663678.38</v>
      </c>
      <c r="AD65" s="286">
        <f t="shared" si="4"/>
        <v>1505059.46</v>
      </c>
      <c r="AE65" s="272">
        <f t="shared" si="5"/>
        <v>1218079.8799999999</v>
      </c>
      <c r="AF65" s="266">
        <f t="shared" si="6"/>
        <v>286979.58000000007</v>
      </c>
    </row>
    <row r="66" spans="1:32" x14ac:dyDescent="0.2">
      <c r="A66" s="270" t="s">
        <v>289</v>
      </c>
      <c r="B66" s="270" t="s">
        <v>3</v>
      </c>
      <c r="C66" s="280">
        <v>3889</v>
      </c>
      <c r="D66" s="280" t="s">
        <v>662</v>
      </c>
      <c r="E66" s="251" t="s">
        <v>2604</v>
      </c>
      <c r="F66" s="89">
        <v>665921.32999999996</v>
      </c>
      <c r="G66" s="89">
        <v>31200</v>
      </c>
      <c r="H66" s="89">
        <v>39996.230000000003</v>
      </c>
      <c r="I66" s="251">
        <v>383476.8</v>
      </c>
      <c r="J66" s="251">
        <v>139361.59</v>
      </c>
      <c r="K66" s="232">
        <v>7870</v>
      </c>
      <c r="P66" s="251">
        <v>1312112.72</v>
      </c>
      <c r="Q66" s="339">
        <v>664123.79</v>
      </c>
      <c r="T66" s="339">
        <v>475484.5</v>
      </c>
      <c r="V66" s="338">
        <v>662284.5</v>
      </c>
      <c r="X66" s="338">
        <v>146749.67000000001</v>
      </c>
      <c r="Y66" s="338">
        <v>87682.35</v>
      </c>
      <c r="AA66" s="264">
        <f t="shared" si="1"/>
        <v>737117.55999999994</v>
      </c>
      <c r="AB66" s="271">
        <f t="shared" si="2"/>
        <v>7870</v>
      </c>
      <c r="AC66" s="285">
        <f t="shared" si="3"/>
        <v>729247.55999999994</v>
      </c>
      <c r="AD66" s="286">
        <f t="shared" si="4"/>
        <v>1139608.29</v>
      </c>
      <c r="AE66" s="272">
        <f t="shared" si="5"/>
        <v>896716.52</v>
      </c>
      <c r="AF66" s="266">
        <f t="shared" si="6"/>
        <v>242891.77000000002</v>
      </c>
    </row>
    <row r="67" spans="1:32" x14ac:dyDescent="0.2">
      <c r="A67" s="270" t="s">
        <v>292</v>
      </c>
      <c r="B67" s="270" t="s">
        <v>4</v>
      </c>
      <c r="C67" s="280">
        <v>3322</v>
      </c>
      <c r="D67" s="280" t="s">
        <v>663</v>
      </c>
      <c r="E67" s="251" t="s">
        <v>2584</v>
      </c>
      <c r="F67" s="89">
        <v>854341.13</v>
      </c>
      <c r="G67" s="89">
        <v>13000</v>
      </c>
      <c r="H67" s="89">
        <v>57760.94</v>
      </c>
      <c r="I67" s="251">
        <v>729059.5</v>
      </c>
      <c r="J67" s="251">
        <v>227510.59</v>
      </c>
      <c r="K67" s="232">
        <v>21000</v>
      </c>
      <c r="L67" s="232">
        <v>0</v>
      </c>
      <c r="P67" s="251">
        <v>997975.02</v>
      </c>
      <c r="Q67" s="339">
        <v>382935.92</v>
      </c>
      <c r="T67" s="339">
        <v>602630</v>
      </c>
      <c r="U67" s="339">
        <v>26839</v>
      </c>
      <c r="V67" s="338">
        <v>724290</v>
      </c>
      <c r="X67" s="338">
        <v>251049.16</v>
      </c>
      <c r="Y67" s="338">
        <v>55135.199999999997</v>
      </c>
      <c r="AA67" s="264">
        <f t="shared" si="1"/>
        <v>925102.07000000007</v>
      </c>
      <c r="AB67" s="271">
        <f t="shared" si="2"/>
        <v>21000</v>
      </c>
      <c r="AC67" s="285">
        <f t="shared" si="3"/>
        <v>904102.07000000007</v>
      </c>
      <c r="AD67" s="286">
        <f t="shared" si="4"/>
        <v>1012404.9199999999</v>
      </c>
      <c r="AE67" s="272">
        <f t="shared" si="5"/>
        <v>1030474.36</v>
      </c>
      <c r="AF67" s="266">
        <f t="shared" si="6"/>
        <v>-18069.440000000061</v>
      </c>
    </row>
    <row r="68" spans="1:32" x14ac:dyDescent="0.2">
      <c r="A68" s="270" t="s">
        <v>292</v>
      </c>
      <c r="B68" s="270" t="s">
        <v>4</v>
      </c>
      <c r="C68" s="280">
        <v>3383</v>
      </c>
      <c r="D68" s="280" t="s">
        <v>664</v>
      </c>
      <c r="E68" s="251" t="s">
        <v>2585</v>
      </c>
      <c r="F68" s="89">
        <v>401938.23</v>
      </c>
      <c r="H68" s="89">
        <v>105219.01</v>
      </c>
      <c r="I68" s="251">
        <v>578025.69999999995</v>
      </c>
      <c r="J68" s="251">
        <v>236454.46</v>
      </c>
      <c r="K68" s="232">
        <v>41870</v>
      </c>
      <c r="N68" s="44">
        <v>4031791.24</v>
      </c>
      <c r="Q68" s="339">
        <v>496830.4</v>
      </c>
      <c r="S68" s="339">
        <v>171.45</v>
      </c>
      <c r="T68" s="339">
        <v>516670</v>
      </c>
      <c r="V68" s="338">
        <v>665541</v>
      </c>
      <c r="X68" s="338">
        <v>242281.94</v>
      </c>
      <c r="Y68" s="338">
        <v>39605.25</v>
      </c>
      <c r="AA68" s="264">
        <f t="shared" si="1"/>
        <v>507157.24</v>
      </c>
      <c r="AB68" s="271">
        <f t="shared" si="2"/>
        <v>41870</v>
      </c>
      <c r="AC68" s="285">
        <f t="shared" si="3"/>
        <v>465287.24</v>
      </c>
      <c r="AD68" s="286">
        <f t="shared" si="4"/>
        <v>1013671.8500000001</v>
      </c>
      <c r="AE68" s="272">
        <f t="shared" si="5"/>
        <v>947428.19</v>
      </c>
      <c r="AF68" s="266">
        <f t="shared" si="6"/>
        <v>66243.660000000149</v>
      </c>
    </row>
    <row r="69" spans="1:32" x14ac:dyDescent="0.2">
      <c r="A69" s="270" t="s">
        <v>292</v>
      </c>
      <c r="B69" s="270" t="s">
        <v>4</v>
      </c>
      <c r="C69" s="280">
        <v>9605</v>
      </c>
      <c r="D69" s="280" t="s">
        <v>665</v>
      </c>
      <c r="E69" s="251" t="s">
        <v>2586</v>
      </c>
      <c r="F69" s="89">
        <v>936600.49</v>
      </c>
      <c r="H69" s="89">
        <v>46590.04</v>
      </c>
      <c r="I69" s="251">
        <v>225991.76</v>
      </c>
      <c r="J69" s="251">
        <v>469298.84</v>
      </c>
      <c r="K69" s="232">
        <v>87450</v>
      </c>
      <c r="P69" s="251">
        <v>73641.19</v>
      </c>
      <c r="Q69" s="339">
        <v>889885.06</v>
      </c>
      <c r="R69" s="339">
        <v>215000</v>
      </c>
      <c r="S69" s="339">
        <v>33.56</v>
      </c>
      <c r="T69" s="339">
        <v>864080</v>
      </c>
      <c r="U69" s="339">
        <v>54932</v>
      </c>
      <c r="V69" s="338">
        <v>1116439</v>
      </c>
      <c r="X69" s="338">
        <v>489140.08</v>
      </c>
      <c r="Y69" s="338">
        <v>48505.599999999999</v>
      </c>
      <c r="AA69" s="264">
        <f t="shared" ref="AA69:AA86" si="7">SUM(F69:H69)</f>
        <v>983190.53</v>
      </c>
      <c r="AB69" s="271">
        <f t="shared" ref="AB69:AB86" si="8">SUM(K69:M69)</f>
        <v>87450</v>
      </c>
      <c r="AC69" s="285">
        <f t="shared" ref="AC69:AC86" si="9">AA69-AB69</f>
        <v>895740.53</v>
      </c>
      <c r="AD69" s="286">
        <f t="shared" ref="AD69:AD86" si="10">SUM(Q69:U69)</f>
        <v>2023930.62</v>
      </c>
      <c r="AE69" s="272">
        <f t="shared" ref="AE69:AE86" si="11">SUM(V69:Z69)</f>
        <v>1654084.6800000002</v>
      </c>
      <c r="AF69" s="266">
        <f t="shared" ref="AF69:AF86" si="12">AD69-AE69</f>
        <v>369845.93999999994</v>
      </c>
    </row>
    <row r="70" spans="1:32" x14ac:dyDescent="0.2">
      <c r="A70" s="270" t="s">
        <v>292</v>
      </c>
      <c r="B70" s="270" t="s">
        <v>4</v>
      </c>
      <c r="C70" s="280">
        <v>2921</v>
      </c>
      <c r="D70" s="280" t="s">
        <v>666</v>
      </c>
      <c r="E70" s="251" t="s">
        <v>2587</v>
      </c>
      <c r="F70" s="89">
        <v>89530.07</v>
      </c>
      <c r="H70" s="89">
        <v>79764.039999999994</v>
      </c>
      <c r="I70" s="251">
        <v>3</v>
      </c>
      <c r="J70" s="251">
        <v>-165897.79999999999</v>
      </c>
      <c r="N70" s="44">
        <v>-490674.02</v>
      </c>
      <c r="P70" s="251">
        <v>607615.71</v>
      </c>
      <c r="Q70" s="339">
        <v>338036.47</v>
      </c>
      <c r="U70" s="339">
        <v>470220</v>
      </c>
      <c r="V70" s="338">
        <v>606947</v>
      </c>
      <c r="X70" s="338">
        <v>138968.35</v>
      </c>
      <c r="Y70" s="338">
        <v>103690.5</v>
      </c>
      <c r="AA70" s="264">
        <f t="shared" si="7"/>
        <v>169294.11</v>
      </c>
      <c r="AB70" s="271">
        <f t="shared" si="8"/>
        <v>0</v>
      </c>
      <c r="AC70" s="285">
        <f t="shared" si="9"/>
        <v>169294.11</v>
      </c>
      <c r="AD70" s="286">
        <f t="shared" si="10"/>
        <v>808256.47</v>
      </c>
      <c r="AE70" s="272">
        <f t="shared" si="11"/>
        <v>849605.85</v>
      </c>
      <c r="AF70" s="266">
        <f t="shared" si="12"/>
        <v>-41349.380000000005</v>
      </c>
    </row>
    <row r="71" spans="1:32" x14ac:dyDescent="0.2">
      <c r="A71" s="270" t="s">
        <v>292</v>
      </c>
      <c r="B71" s="270" t="s">
        <v>4</v>
      </c>
      <c r="C71" s="280">
        <v>3783</v>
      </c>
      <c r="D71" s="280" t="s">
        <v>667</v>
      </c>
      <c r="E71" s="251" t="s">
        <v>2588</v>
      </c>
      <c r="F71" s="89">
        <v>589979.47</v>
      </c>
      <c r="H71" s="89">
        <v>49734.44</v>
      </c>
      <c r="I71" s="251">
        <v>-578989.68999999994</v>
      </c>
      <c r="J71" s="251">
        <v>815427.99</v>
      </c>
      <c r="K71" s="232">
        <v>-97650</v>
      </c>
      <c r="P71" s="251">
        <v>3812852.35</v>
      </c>
      <c r="Q71" s="339">
        <v>398307.75</v>
      </c>
      <c r="T71" s="339">
        <v>828056</v>
      </c>
      <c r="U71" s="339">
        <v>2015.42</v>
      </c>
      <c r="V71" s="338">
        <v>958403</v>
      </c>
      <c r="X71" s="338">
        <v>162746.84</v>
      </c>
      <c r="Y71" s="338">
        <v>195643.7</v>
      </c>
      <c r="Z71" s="338">
        <v>4900</v>
      </c>
      <c r="AA71" s="264">
        <f t="shared" si="7"/>
        <v>639713.90999999992</v>
      </c>
      <c r="AB71" s="271">
        <f t="shared" si="8"/>
        <v>-97650</v>
      </c>
      <c r="AC71" s="285">
        <f t="shared" si="9"/>
        <v>737363.90999999992</v>
      </c>
      <c r="AD71" s="286">
        <f t="shared" si="10"/>
        <v>1228379.17</v>
      </c>
      <c r="AE71" s="272">
        <f t="shared" si="11"/>
        <v>1321693.54</v>
      </c>
      <c r="AF71" s="266">
        <f t="shared" si="12"/>
        <v>-93314.370000000112</v>
      </c>
    </row>
    <row r="72" spans="1:32" x14ac:dyDescent="0.2">
      <c r="A72" s="270" t="s">
        <v>292</v>
      </c>
      <c r="B72" s="270" t="s">
        <v>4</v>
      </c>
      <c r="C72" s="280">
        <v>3268</v>
      </c>
      <c r="D72" s="280" t="s">
        <v>668</v>
      </c>
      <c r="E72" s="251" t="s">
        <v>2589</v>
      </c>
      <c r="F72" s="89">
        <v>294590.94</v>
      </c>
      <c r="H72" s="89">
        <v>63433.91</v>
      </c>
      <c r="I72" s="251">
        <v>471922.95</v>
      </c>
      <c r="J72" s="251">
        <v>169867.63</v>
      </c>
      <c r="K72" s="232">
        <v>65400</v>
      </c>
      <c r="P72" s="251">
        <v>1909993.72</v>
      </c>
      <c r="Q72" s="339">
        <v>452369.33</v>
      </c>
      <c r="S72" s="339">
        <v>148.91</v>
      </c>
      <c r="T72" s="339">
        <v>588130</v>
      </c>
      <c r="U72" s="339">
        <v>62621</v>
      </c>
      <c r="V72" s="338">
        <v>777220.5</v>
      </c>
      <c r="X72" s="338">
        <v>264117.99</v>
      </c>
      <c r="Y72" s="338">
        <v>60865.4</v>
      </c>
      <c r="AA72" s="264">
        <f t="shared" si="7"/>
        <v>358024.85</v>
      </c>
      <c r="AB72" s="271">
        <f t="shared" si="8"/>
        <v>65400</v>
      </c>
      <c r="AC72" s="285">
        <f t="shared" si="9"/>
        <v>292624.84999999998</v>
      </c>
      <c r="AD72" s="286">
        <f t="shared" si="10"/>
        <v>1103269.24</v>
      </c>
      <c r="AE72" s="272">
        <f t="shared" si="11"/>
        <v>1102203.8899999999</v>
      </c>
      <c r="AF72" s="266">
        <f t="shared" si="12"/>
        <v>1065.3500000000931</v>
      </c>
    </row>
    <row r="73" spans="1:32" x14ac:dyDescent="0.2">
      <c r="A73" s="270" t="s">
        <v>292</v>
      </c>
      <c r="B73" s="270" t="s">
        <v>4</v>
      </c>
      <c r="C73" s="280">
        <v>3398</v>
      </c>
      <c r="D73" s="280" t="s">
        <v>669</v>
      </c>
      <c r="E73" s="252" t="s">
        <v>2590</v>
      </c>
      <c r="F73" s="89">
        <v>445941.42</v>
      </c>
      <c r="H73" s="89">
        <v>102164.19</v>
      </c>
      <c r="I73" s="251">
        <v>203912.03</v>
      </c>
      <c r="J73" s="251">
        <v>4580.2700000000004</v>
      </c>
      <c r="K73" s="232">
        <v>5500</v>
      </c>
      <c r="P73" s="251">
        <v>1439320.15</v>
      </c>
      <c r="Q73" s="339">
        <v>649079.75</v>
      </c>
      <c r="T73" s="339">
        <v>486450</v>
      </c>
      <c r="V73" s="338">
        <v>757925</v>
      </c>
      <c r="X73" s="338">
        <v>155783.35</v>
      </c>
      <c r="Y73" s="338">
        <v>70483.14</v>
      </c>
      <c r="AA73" s="264">
        <f t="shared" si="7"/>
        <v>548105.61</v>
      </c>
      <c r="AB73" s="271">
        <f t="shared" si="8"/>
        <v>5500</v>
      </c>
      <c r="AC73" s="285">
        <f t="shared" si="9"/>
        <v>542605.61</v>
      </c>
      <c r="AD73" s="286">
        <f t="shared" si="10"/>
        <v>1135529.75</v>
      </c>
      <c r="AE73" s="272">
        <f t="shared" si="11"/>
        <v>984191.49</v>
      </c>
      <c r="AF73" s="266">
        <f t="shared" si="12"/>
        <v>151338.26</v>
      </c>
    </row>
    <row r="74" spans="1:32" x14ac:dyDescent="0.2">
      <c r="A74" s="270" t="s">
        <v>292</v>
      </c>
      <c r="B74" s="270" t="s">
        <v>4</v>
      </c>
      <c r="C74" s="280">
        <v>4777</v>
      </c>
      <c r="D74" s="280" t="s">
        <v>670</v>
      </c>
      <c r="E74" s="251" t="s">
        <v>2591</v>
      </c>
      <c r="F74" s="89">
        <v>642979.81000000006</v>
      </c>
      <c r="H74" s="89">
        <v>67445.100000000006</v>
      </c>
      <c r="I74" s="251">
        <v>842134.04</v>
      </c>
      <c r="J74" s="251">
        <v>165488.49</v>
      </c>
      <c r="K74" s="232">
        <v>172560</v>
      </c>
      <c r="P74" s="251">
        <v>4868817.07</v>
      </c>
      <c r="Q74" s="339">
        <v>558342.25</v>
      </c>
      <c r="T74" s="339">
        <v>692430</v>
      </c>
      <c r="U74" s="339">
        <v>143140</v>
      </c>
      <c r="V74" s="338">
        <v>951550</v>
      </c>
      <c r="X74" s="338">
        <v>344832.47</v>
      </c>
      <c r="Y74" s="338">
        <v>54671.75</v>
      </c>
      <c r="AA74" s="264">
        <f t="shared" si="7"/>
        <v>710424.91</v>
      </c>
      <c r="AB74" s="271">
        <f t="shared" si="8"/>
        <v>172560</v>
      </c>
      <c r="AC74" s="285">
        <f t="shared" si="9"/>
        <v>537864.91</v>
      </c>
      <c r="AD74" s="286">
        <f t="shared" si="10"/>
        <v>1393912.25</v>
      </c>
      <c r="AE74" s="272">
        <f t="shared" si="11"/>
        <v>1351054.22</v>
      </c>
      <c r="AF74" s="266">
        <f t="shared" si="12"/>
        <v>42858.030000000028</v>
      </c>
    </row>
    <row r="75" spans="1:32" x14ac:dyDescent="0.2">
      <c r="A75" s="270" t="s">
        <v>292</v>
      </c>
      <c r="B75" s="270" t="s">
        <v>4</v>
      </c>
      <c r="C75" s="280">
        <v>2834</v>
      </c>
      <c r="D75" s="280" t="s">
        <v>671</v>
      </c>
      <c r="E75" s="251" t="s">
        <v>2592</v>
      </c>
      <c r="F75" s="89">
        <v>247340.04</v>
      </c>
      <c r="H75" s="89">
        <v>88262.32</v>
      </c>
      <c r="I75" s="251">
        <v>158057.60000000001</v>
      </c>
      <c r="J75" s="251">
        <v>109815.17</v>
      </c>
      <c r="P75" s="251">
        <v>310741.76000000001</v>
      </c>
      <c r="Q75" s="339">
        <v>338924.38</v>
      </c>
      <c r="T75" s="339">
        <v>614420</v>
      </c>
      <c r="V75" s="338">
        <v>719831</v>
      </c>
      <c r="X75" s="338">
        <v>186137.34</v>
      </c>
      <c r="Y75" s="338">
        <v>33703.9</v>
      </c>
      <c r="AA75" s="264">
        <f t="shared" si="7"/>
        <v>335602.36</v>
      </c>
      <c r="AB75" s="271">
        <f t="shared" si="8"/>
        <v>0</v>
      </c>
      <c r="AC75" s="285">
        <f t="shared" si="9"/>
        <v>335602.36</v>
      </c>
      <c r="AD75" s="286">
        <f t="shared" si="10"/>
        <v>953344.38</v>
      </c>
      <c r="AE75" s="272">
        <f t="shared" si="11"/>
        <v>939672.24</v>
      </c>
      <c r="AF75" s="266">
        <f t="shared" si="12"/>
        <v>13672.140000000014</v>
      </c>
    </row>
    <row r="76" spans="1:32" x14ac:dyDescent="0.2">
      <c r="A76" s="270" t="s">
        <v>292</v>
      </c>
      <c r="B76" s="270" t="s">
        <v>4</v>
      </c>
      <c r="C76" s="280">
        <v>2338</v>
      </c>
      <c r="D76" s="280" t="s">
        <v>672</v>
      </c>
      <c r="E76" s="251" t="s">
        <v>2593</v>
      </c>
      <c r="F76" s="89">
        <v>129375.76</v>
      </c>
      <c r="G76" s="89">
        <v>0</v>
      </c>
      <c r="H76" s="89">
        <v>51731.6</v>
      </c>
      <c r="I76" s="251">
        <v>104355.62</v>
      </c>
      <c r="J76" s="251">
        <v>114429.79</v>
      </c>
      <c r="K76" s="232">
        <v>-1185</v>
      </c>
      <c r="P76" s="251">
        <v>3226080.14</v>
      </c>
      <c r="Q76" s="339">
        <v>319523.01</v>
      </c>
      <c r="R76" s="339">
        <v>109932</v>
      </c>
      <c r="T76" s="339">
        <v>515240</v>
      </c>
      <c r="U76" s="339">
        <v>544</v>
      </c>
      <c r="V76" s="338">
        <v>662927</v>
      </c>
      <c r="X76" s="338">
        <v>198568.78</v>
      </c>
      <c r="Y76" s="338">
        <v>58572.3</v>
      </c>
      <c r="AA76" s="264">
        <f t="shared" si="7"/>
        <v>181107.36</v>
      </c>
      <c r="AB76" s="271">
        <f t="shared" si="8"/>
        <v>-1185</v>
      </c>
      <c r="AC76" s="285">
        <f t="shared" si="9"/>
        <v>182292.36</v>
      </c>
      <c r="AD76" s="286">
        <f t="shared" si="10"/>
        <v>945239.01</v>
      </c>
      <c r="AE76" s="272">
        <f t="shared" si="11"/>
        <v>920068.08000000007</v>
      </c>
      <c r="AF76" s="266">
        <f t="shared" si="12"/>
        <v>25170.929999999935</v>
      </c>
    </row>
    <row r="77" spans="1:32" x14ac:dyDescent="0.2">
      <c r="A77" s="270" t="s">
        <v>292</v>
      </c>
      <c r="B77" s="270" t="s">
        <v>4</v>
      </c>
      <c r="C77" s="280">
        <v>4468</v>
      </c>
      <c r="D77" s="280" t="s">
        <v>673</v>
      </c>
      <c r="E77" s="251" t="s">
        <v>2594</v>
      </c>
      <c r="F77" s="89">
        <v>610985.19999999995</v>
      </c>
      <c r="H77" s="89">
        <v>35544.629999999997</v>
      </c>
      <c r="I77" s="251">
        <v>428266.91</v>
      </c>
      <c r="J77" s="251">
        <v>158003.42000000001</v>
      </c>
      <c r="P77" s="251">
        <v>2484321.89</v>
      </c>
      <c r="Q77" s="339">
        <v>713859.79</v>
      </c>
      <c r="T77" s="339">
        <v>727620</v>
      </c>
      <c r="V77" s="338">
        <v>900914</v>
      </c>
      <c r="X77" s="338">
        <v>389937.73</v>
      </c>
      <c r="Y77" s="338">
        <v>25476.400000000001</v>
      </c>
      <c r="AA77" s="264">
        <f t="shared" si="7"/>
        <v>646529.82999999996</v>
      </c>
      <c r="AB77" s="271">
        <f t="shared" si="8"/>
        <v>0</v>
      </c>
      <c r="AC77" s="285">
        <f t="shared" si="9"/>
        <v>646529.82999999996</v>
      </c>
      <c r="AD77" s="286">
        <f t="shared" si="10"/>
        <v>1441479.79</v>
      </c>
      <c r="AE77" s="272">
        <f t="shared" si="11"/>
        <v>1316328.1299999999</v>
      </c>
      <c r="AF77" s="266">
        <f t="shared" si="12"/>
        <v>125151.66000000015</v>
      </c>
    </row>
    <row r="78" spans="1:32" x14ac:dyDescent="0.2">
      <c r="A78" s="270" t="s">
        <v>292</v>
      </c>
      <c r="B78" s="270" t="s">
        <v>4</v>
      </c>
      <c r="C78" s="280">
        <v>1481</v>
      </c>
      <c r="D78" s="280" t="s">
        <v>674</v>
      </c>
      <c r="E78" s="251" t="s">
        <v>2602</v>
      </c>
      <c r="F78" s="89">
        <v>112291.16</v>
      </c>
      <c r="H78" s="89">
        <v>20113.740000000002</v>
      </c>
      <c r="I78" s="251">
        <v>167947.86</v>
      </c>
      <c r="J78" s="251">
        <v>7295.13</v>
      </c>
      <c r="P78" s="251">
        <v>1219746.8700000001</v>
      </c>
      <c r="Q78" s="339">
        <v>222955.09</v>
      </c>
      <c r="U78" s="339">
        <v>445350</v>
      </c>
      <c r="V78" s="338">
        <v>508135.99</v>
      </c>
      <c r="X78" s="338">
        <v>69454.63</v>
      </c>
      <c r="Y78" s="338">
        <v>57882.05</v>
      </c>
      <c r="AA78" s="264">
        <f t="shared" si="7"/>
        <v>132404.9</v>
      </c>
      <c r="AB78" s="271">
        <f t="shared" si="8"/>
        <v>0</v>
      </c>
      <c r="AC78" s="285">
        <f t="shared" si="9"/>
        <v>132404.9</v>
      </c>
      <c r="AD78" s="286">
        <f t="shared" si="10"/>
        <v>668305.09</v>
      </c>
      <c r="AE78" s="272">
        <f t="shared" si="11"/>
        <v>635472.67000000004</v>
      </c>
      <c r="AF78" s="266">
        <f t="shared" si="12"/>
        <v>32832.419999999925</v>
      </c>
    </row>
    <row r="79" spans="1:32" x14ac:dyDescent="0.2">
      <c r="A79" s="270" t="s">
        <v>292</v>
      </c>
      <c r="B79" s="270" t="s">
        <v>4</v>
      </c>
      <c r="C79" s="280">
        <v>2622</v>
      </c>
      <c r="D79" s="280" t="s">
        <v>675</v>
      </c>
      <c r="E79" s="251" t="s">
        <v>2605</v>
      </c>
      <c r="F79" s="89">
        <v>476502.01</v>
      </c>
      <c r="H79" s="89">
        <v>67337.570000000007</v>
      </c>
      <c r="I79" s="251">
        <v>488566.32</v>
      </c>
      <c r="J79" s="251">
        <v>16442.16</v>
      </c>
      <c r="P79" s="251">
        <v>2368149.29</v>
      </c>
      <c r="Q79" s="339">
        <v>375392.07</v>
      </c>
      <c r="R79" s="339">
        <v>122000</v>
      </c>
      <c r="T79" s="339">
        <v>860460</v>
      </c>
      <c r="U79" s="339">
        <v>46350</v>
      </c>
      <c r="V79" s="338">
        <v>953115</v>
      </c>
      <c r="X79" s="338">
        <v>282247.81</v>
      </c>
      <c r="Y79" s="338">
        <v>53833.35</v>
      </c>
      <c r="AA79" s="264">
        <f t="shared" si="7"/>
        <v>543839.58000000007</v>
      </c>
      <c r="AB79" s="271">
        <f t="shared" si="8"/>
        <v>0</v>
      </c>
      <c r="AC79" s="285">
        <f t="shared" si="9"/>
        <v>543839.58000000007</v>
      </c>
      <c r="AD79" s="286">
        <f t="shared" si="10"/>
        <v>1404202.07</v>
      </c>
      <c r="AE79" s="272">
        <f t="shared" si="11"/>
        <v>1289196.1600000001</v>
      </c>
      <c r="AF79" s="266">
        <f t="shared" si="12"/>
        <v>115005.90999999992</v>
      </c>
    </row>
    <row r="80" spans="1:32" x14ac:dyDescent="0.2">
      <c r="A80" s="270" t="s">
        <v>295</v>
      </c>
      <c r="B80" s="270" t="s">
        <v>5</v>
      </c>
      <c r="C80" s="280">
        <v>4703</v>
      </c>
      <c r="D80" s="280" t="s">
        <v>676</v>
      </c>
      <c r="E80" s="251" t="s">
        <v>2595</v>
      </c>
      <c r="F80" s="89">
        <v>838443.78</v>
      </c>
      <c r="H80" s="89">
        <v>37774.199999999997</v>
      </c>
      <c r="I80" s="251">
        <v>404870.67</v>
      </c>
      <c r="J80" s="251">
        <v>519998.11</v>
      </c>
      <c r="K80" s="232">
        <v>20925</v>
      </c>
      <c r="M80" s="232">
        <v>22500</v>
      </c>
      <c r="O80" s="251">
        <v>-48770</v>
      </c>
      <c r="P80" s="251">
        <v>2500428.33</v>
      </c>
      <c r="Q80" s="339">
        <v>678584.84</v>
      </c>
      <c r="R80" s="339">
        <v>1250</v>
      </c>
      <c r="T80" s="339">
        <v>816500</v>
      </c>
      <c r="V80" s="338">
        <v>1012164</v>
      </c>
      <c r="X80" s="338">
        <v>274815.52</v>
      </c>
      <c r="Y80" s="338">
        <v>94883.25</v>
      </c>
      <c r="AA80" s="264">
        <f t="shared" si="7"/>
        <v>876217.98</v>
      </c>
      <c r="AB80" s="271">
        <f t="shared" si="8"/>
        <v>43425</v>
      </c>
      <c r="AC80" s="285">
        <f t="shared" si="9"/>
        <v>832792.98</v>
      </c>
      <c r="AD80" s="286">
        <f t="shared" si="10"/>
        <v>1496334.8399999999</v>
      </c>
      <c r="AE80" s="272">
        <f t="shared" si="11"/>
        <v>1381862.77</v>
      </c>
      <c r="AF80" s="266">
        <f t="shared" si="12"/>
        <v>114472.06999999983</v>
      </c>
    </row>
    <row r="81" spans="1:32" x14ac:dyDescent="0.2">
      <c r="A81" s="270" t="s">
        <v>295</v>
      </c>
      <c r="B81" s="270" t="s">
        <v>5</v>
      </c>
      <c r="C81" s="280">
        <v>1824</v>
      </c>
      <c r="D81" s="280" t="s">
        <v>677</v>
      </c>
      <c r="E81" s="251" t="s">
        <v>2596</v>
      </c>
      <c r="F81" s="89">
        <v>398124.85</v>
      </c>
      <c r="H81" s="89">
        <v>35592.730000000003</v>
      </c>
      <c r="I81" s="251">
        <v>5</v>
      </c>
      <c r="J81" s="251">
        <v>220991.07</v>
      </c>
      <c r="K81" s="232">
        <v>10800</v>
      </c>
      <c r="O81" s="251">
        <v>3600</v>
      </c>
      <c r="P81" s="251">
        <v>2140561.41</v>
      </c>
      <c r="Q81" s="339">
        <v>413942.65</v>
      </c>
      <c r="R81" s="339">
        <v>46990</v>
      </c>
      <c r="T81" s="339">
        <v>502923.5</v>
      </c>
      <c r="V81" s="338">
        <v>690455.5</v>
      </c>
      <c r="X81" s="338">
        <v>153760.16</v>
      </c>
      <c r="Y81" s="338">
        <v>34867.5</v>
      </c>
      <c r="AA81" s="264">
        <f t="shared" si="7"/>
        <v>433717.57999999996</v>
      </c>
      <c r="AB81" s="271">
        <f t="shared" si="8"/>
        <v>10800</v>
      </c>
      <c r="AC81" s="285">
        <f t="shared" si="9"/>
        <v>422917.57999999996</v>
      </c>
      <c r="AD81" s="286">
        <f t="shared" si="10"/>
        <v>963856.15</v>
      </c>
      <c r="AE81" s="272">
        <f t="shared" si="11"/>
        <v>879083.16</v>
      </c>
      <c r="AF81" s="266">
        <f t="shared" si="12"/>
        <v>84772.989999999991</v>
      </c>
    </row>
    <row r="82" spans="1:32" x14ac:dyDescent="0.2">
      <c r="A82" s="270" t="s">
        <v>295</v>
      </c>
      <c r="B82" s="270" t="s">
        <v>5</v>
      </c>
      <c r="C82" s="280">
        <v>4449</v>
      </c>
      <c r="D82" s="280" t="s">
        <v>678</v>
      </c>
      <c r="E82" s="251" t="s">
        <v>2597</v>
      </c>
      <c r="F82" s="89">
        <v>1044802.03</v>
      </c>
      <c r="G82" s="89">
        <v>8560</v>
      </c>
      <c r="H82" s="89">
        <v>46523.62</v>
      </c>
      <c r="I82" s="251">
        <v>731977.74</v>
      </c>
      <c r="J82" s="251">
        <v>512508.85</v>
      </c>
      <c r="K82" s="232">
        <v>46200</v>
      </c>
      <c r="P82" s="251">
        <v>2191938.59</v>
      </c>
      <c r="Q82" s="339">
        <v>881209.97</v>
      </c>
      <c r="R82" s="339">
        <v>69090</v>
      </c>
      <c r="T82" s="339">
        <v>248587.5</v>
      </c>
      <c r="V82" s="338">
        <v>416142.5</v>
      </c>
      <c r="X82" s="338">
        <v>256234.87</v>
      </c>
      <c r="Y82" s="338">
        <v>114232.78</v>
      </c>
      <c r="AA82" s="264">
        <f t="shared" si="7"/>
        <v>1099885.6500000001</v>
      </c>
      <c r="AB82" s="271">
        <f t="shared" si="8"/>
        <v>46200</v>
      </c>
      <c r="AC82" s="285">
        <f t="shared" si="9"/>
        <v>1053685.6500000001</v>
      </c>
      <c r="AD82" s="286">
        <f t="shared" si="10"/>
        <v>1198887.47</v>
      </c>
      <c r="AE82" s="272">
        <f t="shared" si="11"/>
        <v>786610.15</v>
      </c>
      <c r="AF82" s="266">
        <f t="shared" si="12"/>
        <v>412277.31999999995</v>
      </c>
    </row>
    <row r="83" spans="1:32" x14ac:dyDescent="0.2">
      <c r="A83" s="270" t="s">
        <v>295</v>
      </c>
      <c r="B83" s="270" t="s">
        <v>5</v>
      </c>
      <c r="C83" s="280">
        <v>4777</v>
      </c>
      <c r="D83" s="280" t="s">
        <v>679</v>
      </c>
      <c r="E83" s="251" t="s">
        <v>2598</v>
      </c>
      <c r="F83" s="89">
        <v>1025059.13</v>
      </c>
      <c r="G83" s="89">
        <v>8160</v>
      </c>
      <c r="H83" s="89">
        <v>71487.960000000006</v>
      </c>
      <c r="I83" s="251">
        <v>901091.01</v>
      </c>
      <c r="J83" s="251">
        <v>308506.65999999997</v>
      </c>
      <c r="K83" s="232">
        <v>22981.3</v>
      </c>
      <c r="P83" s="251">
        <v>4194803.6500000004</v>
      </c>
      <c r="Q83" s="339">
        <v>766409.71</v>
      </c>
      <c r="T83" s="339">
        <v>726257.5</v>
      </c>
      <c r="V83" s="338">
        <v>866717.5</v>
      </c>
      <c r="X83" s="338">
        <v>310732.5</v>
      </c>
      <c r="Y83" s="338">
        <v>146609.85</v>
      </c>
      <c r="AA83" s="264">
        <f t="shared" si="7"/>
        <v>1104707.0900000001</v>
      </c>
      <c r="AB83" s="271">
        <f t="shared" si="8"/>
        <v>22981.3</v>
      </c>
      <c r="AC83" s="285">
        <f t="shared" si="9"/>
        <v>1081725.79</v>
      </c>
      <c r="AD83" s="286">
        <f t="shared" si="10"/>
        <v>1492667.21</v>
      </c>
      <c r="AE83" s="272">
        <f t="shared" si="11"/>
        <v>1324059.8500000001</v>
      </c>
      <c r="AF83" s="266">
        <f t="shared" si="12"/>
        <v>168607.35999999987</v>
      </c>
    </row>
    <row r="84" spans="1:32" x14ac:dyDescent="0.2">
      <c r="A84" s="270" t="s">
        <v>295</v>
      </c>
      <c r="B84" s="270" t="s">
        <v>5</v>
      </c>
      <c r="C84" s="280">
        <v>2103</v>
      </c>
      <c r="D84" s="280" t="s">
        <v>680</v>
      </c>
      <c r="E84" s="251" t="s">
        <v>2599</v>
      </c>
      <c r="F84" s="89">
        <v>284135.15000000002</v>
      </c>
      <c r="H84" s="89">
        <v>41577.599999999999</v>
      </c>
      <c r="I84" s="251">
        <v>515030.5</v>
      </c>
      <c r="J84" s="251">
        <v>152281.38</v>
      </c>
      <c r="K84" s="232">
        <v>28350</v>
      </c>
      <c r="P84" s="251">
        <v>2119139.65</v>
      </c>
      <c r="Q84" s="339">
        <v>369547.77</v>
      </c>
      <c r="T84" s="339">
        <v>477340</v>
      </c>
      <c r="V84" s="338">
        <v>630270</v>
      </c>
      <c r="X84" s="338">
        <v>156334.04</v>
      </c>
      <c r="Y84" s="338">
        <v>83037.600000000006</v>
      </c>
      <c r="AA84" s="264">
        <f t="shared" si="7"/>
        <v>325712.75</v>
      </c>
      <c r="AB84" s="271">
        <f t="shared" si="8"/>
        <v>28350</v>
      </c>
      <c r="AC84" s="285">
        <f t="shared" si="9"/>
        <v>297362.75</v>
      </c>
      <c r="AD84" s="286">
        <f t="shared" si="10"/>
        <v>846887.77</v>
      </c>
      <c r="AE84" s="272">
        <f t="shared" si="11"/>
        <v>869641.64</v>
      </c>
      <c r="AF84" s="266">
        <f t="shared" si="12"/>
        <v>-22753.869999999995</v>
      </c>
    </row>
    <row r="85" spans="1:32" x14ac:dyDescent="0.2">
      <c r="A85" s="270" t="s">
        <v>295</v>
      </c>
      <c r="B85" s="270" t="s">
        <v>5</v>
      </c>
      <c r="C85" s="280">
        <v>5166</v>
      </c>
      <c r="D85" s="280" t="s">
        <v>681</v>
      </c>
      <c r="E85" s="251" t="s">
        <v>2600</v>
      </c>
      <c r="F85" s="89">
        <v>863662.43</v>
      </c>
      <c r="H85" s="89">
        <v>55780.7</v>
      </c>
      <c r="I85" s="251">
        <v>199894.04</v>
      </c>
      <c r="J85" s="251">
        <v>234423.4</v>
      </c>
      <c r="K85" s="232">
        <v>73275</v>
      </c>
      <c r="P85" s="251">
        <v>1096893.17</v>
      </c>
      <c r="Q85" s="339">
        <v>569149.02</v>
      </c>
      <c r="R85" s="339">
        <v>460000</v>
      </c>
      <c r="T85" s="339">
        <v>668350</v>
      </c>
      <c r="V85" s="338">
        <v>833390</v>
      </c>
      <c r="X85" s="338">
        <v>376589.11</v>
      </c>
      <c r="Y85" s="338">
        <v>103685.65</v>
      </c>
      <c r="AA85" s="264">
        <f t="shared" si="7"/>
        <v>919443.13</v>
      </c>
      <c r="AB85" s="271">
        <f t="shared" si="8"/>
        <v>73275</v>
      </c>
      <c r="AC85" s="285">
        <f t="shared" si="9"/>
        <v>846168.13</v>
      </c>
      <c r="AD85" s="286">
        <f t="shared" si="10"/>
        <v>1697499.02</v>
      </c>
      <c r="AE85" s="272">
        <f t="shared" si="11"/>
        <v>1313664.7599999998</v>
      </c>
      <c r="AF85" s="266">
        <f t="shared" si="12"/>
        <v>383834.26000000024</v>
      </c>
    </row>
    <row r="86" spans="1:32" x14ac:dyDescent="0.2">
      <c r="A86" s="270" t="s">
        <v>295</v>
      </c>
      <c r="B86" s="270" t="s">
        <v>5</v>
      </c>
      <c r="C86" s="280">
        <v>3557</v>
      </c>
      <c r="D86" s="280" t="s">
        <v>682</v>
      </c>
      <c r="E86" s="251" t="s">
        <v>2601</v>
      </c>
      <c r="F86" s="89">
        <v>1048859.6200000001</v>
      </c>
      <c r="H86" s="89">
        <v>40441.78</v>
      </c>
      <c r="I86" s="251">
        <v>125337.18</v>
      </c>
      <c r="J86" s="251">
        <v>232634.69</v>
      </c>
      <c r="K86" s="232">
        <v>26798.85</v>
      </c>
      <c r="P86" s="251">
        <v>3207738.11</v>
      </c>
      <c r="Q86" s="339">
        <v>727917.56</v>
      </c>
      <c r="T86" s="339">
        <v>551600</v>
      </c>
      <c r="V86" s="338">
        <v>614100</v>
      </c>
      <c r="X86" s="338">
        <v>259555.7</v>
      </c>
      <c r="Y86" s="338">
        <v>148244.72</v>
      </c>
      <c r="AA86" s="264">
        <f t="shared" si="7"/>
        <v>1089301.4000000001</v>
      </c>
      <c r="AB86" s="271">
        <f t="shared" si="8"/>
        <v>26798.85</v>
      </c>
      <c r="AC86" s="285">
        <f t="shared" si="9"/>
        <v>1062502.55</v>
      </c>
      <c r="AD86" s="286">
        <f t="shared" si="10"/>
        <v>1279517.56</v>
      </c>
      <c r="AE86" s="272">
        <f t="shared" si="11"/>
        <v>1021900.4199999999</v>
      </c>
      <c r="AF86" s="266">
        <f t="shared" si="12"/>
        <v>257617.14000000013</v>
      </c>
    </row>
  </sheetData>
  <autoFilter ref="A1:AF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20"/>
  <sheetViews>
    <sheetView topLeftCell="AD1" zoomScale="80" zoomScaleNormal="80" workbookViewId="0">
      <selection activeCell="AF23" sqref="AF23"/>
    </sheetView>
  </sheetViews>
  <sheetFormatPr defaultColWidth="33.125" defaultRowHeight="14.25" x14ac:dyDescent="0.2"/>
  <cols>
    <col min="1" max="1" width="35.375" style="251" customWidth="1"/>
    <col min="2" max="5" width="33.125" style="89"/>
    <col min="6" max="10" width="33.125" style="251"/>
    <col min="11" max="14" width="33.125" style="232"/>
    <col min="15" max="18" width="33.125" style="251"/>
    <col min="19" max="24" width="33.125" style="73"/>
    <col min="25" max="32" width="33.125" style="90"/>
    <col min="33" max="16384" width="33.125" style="251"/>
  </cols>
  <sheetData>
    <row r="1" spans="1:34" x14ac:dyDescent="0.2">
      <c r="A1" s="251" t="s">
        <v>2457</v>
      </c>
      <c r="B1" s="89" t="s">
        <v>2458</v>
      </c>
      <c r="C1" s="89" t="s">
        <v>2459</v>
      </c>
      <c r="D1" s="89" t="s">
        <v>2460</v>
      </c>
      <c r="E1" s="89" t="s">
        <v>2607</v>
      </c>
      <c r="F1" s="251" t="s">
        <v>2608</v>
      </c>
      <c r="G1" s="251" t="s">
        <v>2461</v>
      </c>
      <c r="H1" s="251" t="s">
        <v>2462</v>
      </c>
      <c r="I1" s="251" t="s">
        <v>2463</v>
      </c>
      <c r="J1" s="251" t="s">
        <v>2609</v>
      </c>
      <c r="K1" s="232" t="s">
        <v>2464</v>
      </c>
      <c r="L1" s="232" t="s">
        <v>2465</v>
      </c>
      <c r="M1" s="232" t="s">
        <v>2468</v>
      </c>
      <c r="N1" s="232" t="s">
        <v>2469</v>
      </c>
      <c r="O1" s="251" t="s">
        <v>2610</v>
      </c>
      <c r="P1" s="251" t="s">
        <v>2470</v>
      </c>
      <c r="Q1" s="251" t="s">
        <v>2471</v>
      </c>
      <c r="R1" s="251" t="s">
        <v>2472</v>
      </c>
      <c r="S1" s="73" t="s">
        <v>2473</v>
      </c>
      <c r="T1" s="73" t="s">
        <v>2475</v>
      </c>
      <c r="U1" s="73" t="s">
        <v>2476</v>
      </c>
      <c r="V1" s="73" t="s">
        <v>2477</v>
      </c>
      <c r="W1" s="73" t="s">
        <v>2611</v>
      </c>
      <c r="X1" s="73" t="s">
        <v>2478</v>
      </c>
      <c r="Y1" s="90" t="s">
        <v>2480</v>
      </c>
      <c r="Z1" s="90" t="s">
        <v>2481</v>
      </c>
      <c r="AA1" s="90" t="s">
        <v>2482</v>
      </c>
      <c r="AB1" s="90" t="s">
        <v>2483</v>
      </c>
      <c r="AC1" s="90" t="s">
        <v>2484</v>
      </c>
      <c r="AD1" s="90" t="s">
        <v>2485</v>
      </c>
      <c r="AE1" s="90" t="s">
        <v>2486</v>
      </c>
      <c r="AF1" s="90" t="s">
        <v>2612</v>
      </c>
      <c r="AG1" s="251" t="s">
        <v>2613</v>
      </c>
      <c r="AH1" s="251" t="s">
        <v>2487</v>
      </c>
    </row>
    <row r="2" spans="1:34" x14ac:dyDescent="0.2">
      <c r="A2" s="251" t="s">
        <v>2488</v>
      </c>
      <c r="B2" s="89" t="s">
        <v>2489</v>
      </c>
      <c r="C2" s="89" t="s">
        <v>2490</v>
      </c>
      <c r="D2" s="89" t="s">
        <v>2491</v>
      </c>
      <c r="E2" s="89" t="s">
        <v>2614</v>
      </c>
      <c r="F2" s="251" t="s">
        <v>2615</v>
      </c>
      <c r="G2" s="251" t="s">
        <v>2492</v>
      </c>
      <c r="H2" s="251" t="s">
        <v>2493</v>
      </c>
      <c r="I2" s="251" t="s">
        <v>2494</v>
      </c>
      <c r="J2" s="251" t="s">
        <v>2616</v>
      </c>
      <c r="K2" s="232" t="s">
        <v>2495</v>
      </c>
      <c r="L2" s="232" t="s">
        <v>2496</v>
      </c>
      <c r="M2" s="232" t="s">
        <v>2499</v>
      </c>
      <c r="N2" s="232" t="s">
        <v>2500</v>
      </c>
      <c r="O2" s="251" t="s">
        <v>2617</v>
      </c>
      <c r="P2" s="251" t="s">
        <v>2501</v>
      </c>
      <c r="Q2" s="251" t="s">
        <v>2502</v>
      </c>
      <c r="R2" s="251" t="s">
        <v>2503</v>
      </c>
      <c r="S2" s="73" t="s">
        <v>2504</v>
      </c>
      <c r="T2" s="73" t="s">
        <v>2506</v>
      </c>
      <c r="U2" s="73" t="s">
        <v>2507</v>
      </c>
      <c r="V2" s="73" t="s">
        <v>2508</v>
      </c>
      <c r="W2" s="73" t="s">
        <v>2618</v>
      </c>
      <c r="X2" s="73" t="s">
        <v>2509</v>
      </c>
      <c r="Y2" s="90" t="s">
        <v>2511</v>
      </c>
      <c r="Z2" s="90" t="s">
        <v>2512</v>
      </c>
      <c r="AA2" s="90" t="s">
        <v>2513</v>
      </c>
      <c r="AB2" s="90" t="s">
        <v>2514</v>
      </c>
      <c r="AC2" s="90" t="s">
        <v>2515</v>
      </c>
      <c r="AD2" s="90" t="s">
        <v>2516</v>
      </c>
      <c r="AE2" s="90" t="s">
        <v>2517</v>
      </c>
      <c r="AF2" s="90" t="s">
        <v>2619</v>
      </c>
      <c r="AG2" s="251" t="s">
        <v>2620</v>
      </c>
      <c r="AH2" s="251" t="s">
        <v>2518</v>
      </c>
    </row>
    <row r="3" spans="1:34" x14ac:dyDescent="0.2">
      <c r="A3" s="251" t="s">
        <v>2519</v>
      </c>
      <c r="B3" s="89">
        <v>158703842.37</v>
      </c>
      <c r="C3" s="89">
        <v>1520484.72</v>
      </c>
      <c r="D3" s="89">
        <v>37428386.640000001</v>
      </c>
      <c r="E3" s="89">
        <v>0</v>
      </c>
      <c r="F3" s="251">
        <v>321513</v>
      </c>
      <c r="G3" s="251">
        <v>157480088.77000001</v>
      </c>
      <c r="H3" s="251">
        <v>82087337.700000003</v>
      </c>
      <c r="I3" s="251">
        <v>0</v>
      </c>
      <c r="J3" s="251">
        <v>0</v>
      </c>
      <c r="K3" s="232">
        <v>2796728.75</v>
      </c>
      <c r="L3" s="232">
        <v>14664654.189999999</v>
      </c>
      <c r="M3" s="232">
        <v>2502886.2000000002</v>
      </c>
      <c r="N3" s="232">
        <v>-98505.48</v>
      </c>
      <c r="O3" s="251">
        <v>0</v>
      </c>
      <c r="P3" s="251">
        <v>4502881.5999999996</v>
      </c>
      <c r="Q3" s="251">
        <v>-10725649.369999999</v>
      </c>
      <c r="R3" s="251">
        <v>45050807.659999996</v>
      </c>
      <c r="S3" s="73">
        <v>512719192.50999999</v>
      </c>
      <c r="T3" s="73">
        <v>155174603.24000001</v>
      </c>
      <c r="U3" s="73">
        <v>9697908.0999999996</v>
      </c>
      <c r="V3" s="73">
        <v>4670.33</v>
      </c>
      <c r="W3" s="73">
        <v>725416</v>
      </c>
      <c r="X3" s="73">
        <v>143513798.11000001</v>
      </c>
      <c r="Y3" s="90">
        <v>10440950.109999999</v>
      </c>
      <c r="Z3" s="90">
        <v>195375379.28</v>
      </c>
      <c r="AA3" s="90">
        <v>163138</v>
      </c>
      <c r="AB3" s="90">
        <v>51271</v>
      </c>
      <c r="AC3" s="90">
        <v>88615713.549999997</v>
      </c>
      <c r="AD3" s="90">
        <v>21060619.260000002</v>
      </c>
      <c r="AE3" s="90">
        <v>145404.43</v>
      </c>
      <c r="AF3" s="90">
        <v>117301.93</v>
      </c>
      <c r="AG3" s="251">
        <v>61647.16</v>
      </c>
      <c r="AH3" s="251">
        <v>709026.16</v>
      </c>
    </row>
    <row r="4" spans="1:34" x14ac:dyDescent="0.2">
      <c r="A4" s="251" t="s">
        <v>15</v>
      </c>
      <c r="B4" s="89">
        <v>87552.59</v>
      </c>
      <c r="G4" s="251">
        <v>83881.98</v>
      </c>
      <c r="H4" s="251">
        <v>118051.87</v>
      </c>
      <c r="N4" s="232">
        <v>-3617158.65</v>
      </c>
      <c r="Q4" s="251">
        <v>2351172.4700000002</v>
      </c>
      <c r="R4" s="251">
        <v>-2326307.06</v>
      </c>
      <c r="S4" s="73">
        <v>2450442</v>
      </c>
      <c r="T4" s="73">
        <v>41220</v>
      </c>
      <c r="X4" s="73">
        <v>735028</v>
      </c>
      <c r="Y4" s="90">
        <v>488258.21</v>
      </c>
      <c r="Z4" s="90">
        <v>876026.25</v>
      </c>
      <c r="AC4" s="90">
        <v>23559.96</v>
      </c>
      <c r="AD4" s="90">
        <v>86600.04</v>
      </c>
    </row>
    <row r="10" spans="1:34" x14ac:dyDescent="0.2">
      <c r="A10" s="251" t="s">
        <v>2621</v>
      </c>
      <c r="B10" s="89">
        <v>507297.77</v>
      </c>
      <c r="D10" s="89">
        <v>634792.42000000004</v>
      </c>
      <c r="G10" s="251">
        <v>96602</v>
      </c>
      <c r="H10" s="251">
        <v>1269205.1499999999</v>
      </c>
      <c r="K10" s="232">
        <v>7000</v>
      </c>
      <c r="L10" s="232">
        <v>77117.69</v>
      </c>
      <c r="R10" s="251">
        <v>128697.37</v>
      </c>
      <c r="S10" s="73">
        <v>1691218.36</v>
      </c>
      <c r="T10" s="73">
        <v>737939.23</v>
      </c>
      <c r="U10" s="73">
        <v>294560</v>
      </c>
      <c r="X10" s="73">
        <v>1263452.5</v>
      </c>
      <c r="Y10" s="90">
        <v>78650</v>
      </c>
      <c r="Z10" s="90">
        <v>1545752.5</v>
      </c>
      <c r="AC10" s="90">
        <v>424114.29</v>
      </c>
      <c r="AD10" s="90">
        <v>167857.86</v>
      </c>
    </row>
    <row r="11" spans="1:34" x14ac:dyDescent="0.2">
      <c r="A11" s="251" t="s">
        <v>2622</v>
      </c>
      <c r="B11" s="89">
        <v>510835.04</v>
      </c>
      <c r="C11" s="89">
        <v>5700</v>
      </c>
      <c r="D11" s="89">
        <v>427462.01</v>
      </c>
      <c r="G11" s="251">
        <v>390136.29</v>
      </c>
      <c r="H11" s="251">
        <v>389446.43</v>
      </c>
      <c r="L11" s="232">
        <v>65577.27</v>
      </c>
      <c r="R11" s="251">
        <v>197533.99</v>
      </c>
      <c r="S11" s="73">
        <v>1534772.11</v>
      </c>
      <c r="T11" s="73">
        <v>653869.24</v>
      </c>
      <c r="V11" s="73">
        <v>39.4</v>
      </c>
      <c r="X11" s="73">
        <v>1035252.5</v>
      </c>
      <c r="Y11" s="90">
        <v>66550</v>
      </c>
      <c r="Z11" s="90">
        <v>1436964.5</v>
      </c>
      <c r="AC11" s="90">
        <v>437822.77</v>
      </c>
      <c r="AD11" s="90">
        <v>149345.13</v>
      </c>
    </row>
    <row r="12" spans="1:34" x14ac:dyDescent="0.2">
      <c r="A12" s="251" t="s">
        <v>2623</v>
      </c>
      <c r="B12" s="89">
        <v>1361279.26</v>
      </c>
      <c r="C12" s="89">
        <v>3800</v>
      </c>
      <c r="D12" s="89">
        <v>690658.41</v>
      </c>
      <c r="G12" s="251">
        <v>703981.27</v>
      </c>
      <c r="H12" s="251">
        <v>528323.93000000005</v>
      </c>
      <c r="L12" s="232">
        <v>254069.93</v>
      </c>
      <c r="N12" s="232">
        <v>408.08</v>
      </c>
      <c r="R12" s="251">
        <v>227296.09</v>
      </c>
      <c r="S12" s="73">
        <v>1567224.53</v>
      </c>
      <c r="T12" s="73">
        <v>586863.31999999995</v>
      </c>
      <c r="U12" s="73">
        <v>-157305</v>
      </c>
      <c r="V12" s="73">
        <v>636</v>
      </c>
      <c r="X12" s="73">
        <v>896700</v>
      </c>
      <c r="Y12" s="90">
        <v>53800</v>
      </c>
      <c r="Z12" s="90">
        <v>1328735</v>
      </c>
      <c r="AC12" s="90">
        <v>1006266.23</v>
      </c>
      <c r="AD12" s="90">
        <v>139088.53</v>
      </c>
      <c r="AH12" s="251">
        <v>15130</v>
      </c>
    </row>
    <row r="13" spans="1:34" x14ac:dyDescent="0.2">
      <c r="A13" s="251" t="s">
        <v>2624</v>
      </c>
      <c r="B13" s="89">
        <v>1411344.12</v>
      </c>
      <c r="D13" s="89">
        <v>294757.23</v>
      </c>
      <c r="G13" s="251">
        <v>66734.94</v>
      </c>
      <c r="H13" s="251">
        <v>2356424.35</v>
      </c>
      <c r="K13" s="232">
        <v>18435.96</v>
      </c>
      <c r="L13" s="232">
        <v>54876</v>
      </c>
      <c r="R13" s="251">
        <v>143158.62</v>
      </c>
      <c r="S13" s="73">
        <v>1097038.29</v>
      </c>
      <c r="T13" s="73">
        <v>518837.72</v>
      </c>
      <c r="U13" s="73">
        <v>1800000</v>
      </c>
      <c r="X13" s="73">
        <v>969452.5</v>
      </c>
      <c r="Y13" s="90">
        <v>92510.69</v>
      </c>
      <c r="Z13" s="90">
        <v>1215531.19</v>
      </c>
      <c r="AC13" s="90">
        <v>262611.93</v>
      </c>
      <c r="AD13" s="90">
        <v>236868.68</v>
      </c>
    </row>
    <row r="14" spans="1:34" x14ac:dyDescent="0.2">
      <c r="A14" s="251" t="s">
        <v>2625</v>
      </c>
      <c r="B14" s="89">
        <v>374588.81</v>
      </c>
      <c r="D14" s="89">
        <v>215489.6</v>
      </c>
      <c r="G14" s="251">
        <v>1949029.09</v>
      </c>
      <c r="H14" s="251">
        <v>253704.13</v>
      </c>
      <c r="L14" s="232">
        <v>69547.44</v>
      </c>
      <c r="R14" s="251">
        <v>115260.52</v>
      </c>
      <c r="S14" s="73">
        <v>1718005.94</v>
      </c>
      <c r="T14" s="73">
        <v>413141.34</v>
      </c>
      <c r="V14" s="73">
        <v>7.26</v>
      </c>
      <c r="X14" s="73">
        <v>759787.5</v>
      </c>
      <c r="Y14" s="90">
        <v>0</v>
      </c>
      <c r="Z14" s="90">
        <v>998086.5</v>
      </c>
      <c r="AC14" s="90">
        <v>305422.32</v>
      </c>
      <c r="AD14" s="90">
        <v>104455.33</v>
      </c>
    </row>
    <row r="15" spans="1:34" x14ac:dyDescent="0.2">
      <c r="A15" s="251" t="s">
        <v>2626</v>
      </c>
      <c r="B15" s="89">
        <v>901917.4</v>
      </c>
      <c r="C15" s="89">
        <v>0</v>
      </c>
      <c r="D15" s="89">
        <v>635283.67000000004</v>
      </c>
      <c r="G15" s="251">
        <v>1572970.63</v>
      </c>
      <c r="H15" s="251">
        <v>121899.59</v>
      </c>
      <c r="L15" s="232">
        <v>171999.98</v>
      </c>
      <c r="M15" s="232">
        <v>62009.2</v>
      </c>
      <c r="N15" s="232">
        <v>1230789</v>
      </c>
      <c r="R15" s="251">
        <v>168338.81</v>
      </c>
      <c r="S15" s="73">
        <v>3950541.16</v>
      </c>
      <c r="T15" s="73">
        <v>891866.31</v>
      </c>
      <c r="X15" s="73">
        <v>875162.5</v>
      </c>
      <c r="Y15" s="90">
        <v>72200</v>
      </c>
      <c r="Z15" s="90">
        <v>1200954.5</v>
      </c>
      <c r="AC15" s="90">
        <v>681472.88</v>
      </c>
      <c r="AD15" s="90">
        <v>20441</v>
      </c>
      <c r="AH15" s="251">
        <v>880</v>
      </c>
    </row>
    <row r="16" spans="1:34" x14ac:dyDescent="0.2">
      <c r="A16" s="251" t="s">
        <v>2627</v>
      </c>
      <c r="B16" s="89">
        <v>590185.49</v>
      </c>
      <c r="C16" s="89">
        <v>1900</v>
      </c>
      <c r="D16" s="89">
        <v>359164.86</v>
      </c>
      <c r="G16" s="251">
        <v>754035.53</v>
      </c>
      <c r="H16" s="251">
        <v>849181.93</v>
      </c>
      <c r="K16" s="232">
        <v>5400</v>
      </c>
      <c r="L16" s="232">
        <v>85951.11</v>
      </c>
      <c r="M16" s="232">
        <v>5000</v>
      </c>
      <c r="N16" s="232">
        <v>1529.38</v>
      </c>
      <c r="R16" s="251">
        <v>161845.42000000001</v>
      </c>
      <c r="S16" s="73">
        <v>2643840</v>
      </c>
      <c r="T16" s="73">
        <v>920881.08</v>
      </c>
      <c r="X16" s="73">
        <v>822057.5</v>
      </c>
      <c r="Y16" s="90">
        <v>112100</v>
      </c>
      <c r="Z16" s="90">
        <v>1244659.5</v>
      </c>
      <c r="AC16" s="90">
        <v>770761.84</v>
      </c>
      <c r="AD16" s="90">
        <v>189807.14</v>
      </c>
    </row>
    <row r="17" spans="1:34" x14ac:dyDescent="0.2">
      <c r="A17" s="251" t="s">
        <v>2628</v>
      </c>
      <c r="B17" s="89">
        <v>349350.3</v>
      </c>
      <c r="C17" s="89">
        <v>9708</v>
      </c>
      <c r="D17" s="89">
        <v>253988.42</v>
      </c>
      <c r="G17" s="251">
        <v>640683.47</v>
      </c>
      <c r="H17" s="251">
        <v>2064.31</v>
      </c>
      <c r="L17" s="232">
        <v>98271.76</v>
      </c>
      <c r="R17" s="251">
        <v>117448.24</v>
      </c>
      <c r="S17" s="73">
        <v>2287723.02</v>
      </c>
      <c r="T17" s="73">
        <v>608345.85</v>
      </c>
      <c r="X17" s="73">
        <v>602962.5</v>
      </c>
      <c r="Y17" s="90">
        <v>10400</v>
      </c>
      <c r="Z17" s="90">
        <v>908152.5</v>
      </c>
      <c r="AC17" s="90">
        <v>336897.87</v>
      </c>
      <c r="AD17" s="90">
        <v>52490</v>
      </c>
    </row>
    <row r="18" spans="1:34" x14ac:dyDescent="0.2">
      <c r="A18" s="251" t="s">
        <v>2629</v>
      </c>
      <c r="B18" s="89">
        <v>808223.75</v>
      </c>
      <c r="C18" s="89">
        <v>0</v>
      </c>
      <c r="D18" s="89">
        <v>617162.84</v>
      </c>
      <c r="G18" s="251">
        <v>628326.74</v>
      </c>
      <c r="H18" s="251">
        <v>761989.85</v>
      </c>
      <c r="K18" s="232">
        <v>0</v>
      </c>
      <c r="L18" s="232">
        <v>193535.82</v>
      </c>
      <c r="N18" s="232">
        <v>534.75</v>
      </c>
      <c r="R18" s="251">
        <v>197550.49</v>
      </c>
      <c r="S18" s="73">
        <v>312292.87</v>
      </c>
      <c r="T18" s="73">
        <v>860203.33</v>
      </c>
      <c r="X18" s="73">
        <v>1326372.5</v>
      </c>
      <c r="Y18" s="90">
        <v>78490</v>
      </c>
      <c r="Z18" s="90">
        <v>1759521.5</v>
      </c>
      <c r="AC18" s="90">
        <v>587138.68999999994</v>
      </c>
      <c r="AD18" s="90">
        <v>58657.760000000002</v>
      </c>
    </row>
    <row r="19" spans="1:34" x14ac:dyDescent="0.2">
      <c r="A19" s="251" t="s">
        <v>2630</v>
      </c>
      <c r="B19" s="89">
        <v>1985068.36</v>
      </c>
      <c r="C19" s="89">
        <v>3800</v>
      </c>
      <c r="D19" s="89">
        <v>443885.61</v>
      </c>
      <c r="G19" s="251">
        <v>307255.71999999997</v>
      </c>
      <c r="H19" s="251">
        <v>534594.73</v>
      </c>
      <c r="L19" s="232">
        <v>112178.98</v>
      </c>
      <c r="M19" s="232">
        <v>15000</v>
      </c>
      <c r="N19" s="232">
        <v>1370.06</v>
      </c>
      <c r="R19" s="251">
        <v>157620.26</v>
      </c>
      <c r="S19" s="73">
        <v>928313.81</v>
      </c>
      <c r="T19" s="73">
        <v>708889.18</v>
      </c>
      <c r="V19" s="73">
        <v>146.97</v>
      </c>
      <c r="X19" s="73">
        <v>1572805</v>
      </c>
      <c r="Y19" s="90">
        <v>89800</v>
      </c>
      <c r="Z19" s="90">
        <v>2066782</v>
      </c>
      <c r="AC19" s="90">
        <v>531306.64</v>
      </c>
      <c r="AD19" s="90">
        <v>3989.65</v>
      </c>
    </row>
    <row r="20" spans="1:34" x14ac:dyDescent="0.2">
      <c r="A20" s="251" t="s">
        <v>2631</v>
      </c>
      <c r="B20" s="89">
        <v>1669459.06</v>
      </c>
      <c r="D20" s="89">
        <v>404085.9</v>
      </c>
      <c r="G20" s="251">
        <v>295030.06</v>
      </c>
      <c r="H20" s="251">
        <v>618733.31999999995</v>
      </c>
      <c r="K20" s="232">
        <v>61841</v>
      </c>
      <c r="L20" s="232">
        <v>63006</v>
      </c>
      <c r="P20" s="251">
        <v>217250</v>
      </c>
      <c r="R20" s="251">
        <v>243523.24</v>
      </c>
      <c r="S20" s="73">
        <v>955989.15</v>
      </c>
      <c r="T20" s="73">
        <v>647032.94999999995</v>
      </c>
      <c r="X20" s="73">
        <v>1142178.5</v>
      </c>
      <c r="Y20" s="90">
        <v>117300</v>
      </c>
      <c r="Z20" s="90">
        <v>1443837.5</v>
      </c>
      <c r="AB20" s="90">
        <v>8208</v>
      </c>
      <c r="AC20" s="90">
        <v>506566.67</v>
      </c>
      <c r="AD20" s="90">
        <v>333107.56</v>
      </c>
    </row>
    <row r="21" spans="1:34" x14ac:dyDescent="0.2">
      <c r="A21" s="251" t="s">
        <v>2632</v>
      </c>
      <c r="B21" s="89">
        <v>254509.51</v>
      </c>
      <c r="C21" s="89">
        <v>3800</v>
      </c>
      <c r="D21" s="89">
        <v>311146.94</v>
      </c>
      <c r="G21" s="251">
        <v>720848.12</v>
      </c>
      <c r="H21" s="251">
        <v>187454.94</v>
      </c>
      <c r="K21" s="232">
        <v>29100</v>
      </c>
      <c r="L21" s="232">
        <v>58954.559999999998</v>
      </c>
      <c r="R21" s="251">
        <v>159470.54999999999</v>
      </c>
      <c r="S21" s="73">
        <v>1540469.93</v>
      </c>
      <c r="T21" s="73">
        <v>552217.91</v>
      </c>
      <c r="X21" s="73">
        <v>359210</v>
      </c>
      <c r="Y21" s="90">
        <v>27200</v>
      </c>
      <c r="Z21" s="90">
        <v>658332</v>
      </c>
      <c r="AC21" s="90">
        <v>387865.64</v>
      </c>
      <c r="AD21" s="90">
        <v>119032.2</v>
      </c>
    </row>
    <row r="22" spans="1:34" x14ac:dyDescent="0.2">
      <c r="A22" s="251" t="s">
        <v>2633</v>
      </c>
      <c r="B22" s="89">
        <v>2391555.21</v>
      </c>
      <c r="D22" s="89">
        <v>639980.97</v>
      </c>
      <c r="G22" s="251">
        <v>398542.28</v>
      </c>
      <c r="H22" s="251">
        <v>92962.86</v>
      </c>
      <c r="L22" s="232">
        <v>95629.15</v>
      </c>
      <c r="R22" s="251">
        <v>1489930.93</v>
      </c>
      <c r="S22" s="73">
        <v>2399548.4500000002</v>
      </c>
      <c r="T22" s="73">
        <v>801618.88</v>
      </c>
      <c r="W22" s="73">
        <v>10000</v>
      </c>
      <c r="X22" s="73">
        <v>2118830</v>
      </c>
      <c r="Y22" s="90">
        <v>97732.73</v>
      </c>
      <c r="Z22" s="90">
        <v>2751774</v>
      </c>
      <c r="AC22" s="90">
        <v>669207.19999999995</v>
      </c>
      <c r="AD22" s="90">
        <v>18880.12</v>
      </c>
      <c r="AG22" s="251">
        <v>10000</v>
      </c>
    </row>
    <row r="23" spans="1:34" x14ac:dyDescent="0.2">
      <c r="A23" s="251" t="s">
        <v>2634</v>
      </c>
      <c r="B23" s="89">
        <v>774449.65</v>
      </c>
      <c r="D23" s="89">
        <v>466085.18</v>
      </c>
      <c r="G23" s="251">
        <v>453827.45</v>
      </c>
      <c r="H23" s="251">
        <v>1248175.18</v>
      </c>
      <c r="K23" s="232">
        <v>80228</v>
      </c>
      <c r="L23" s="232">
        <v>94590.76</v>
      </c>
      <c r="M23" s="232">
        <v>26066</v>
      </c>
      <c r="N23" s="232">
        <v>0</v>
      </c>
      <c r="R23" s="251">
        <v>205251.69</v>
      </c>
      <c r="S23" s="73">
        <v>3847094.62</v>
      </c>
      <c r="T23" s="73">
        <v>927769.03</v>
      </c>
      <c r="U23" s="73">
        <v>135200</v>
      </c>
      <c r="X23" s="73">
        <v>1593134.5</v>
      </c>
      <c r="Y23" s="90">
        <v>81660</v>
      </c>
      <c r="Z23" s="90">
        <v>2148944.5</v>
      </c>
      <c r="AA23" s="90">
        <v>8603</v>
      </c>
      <c r="AB23" s="90">
        <v>4104</v>
      </c>
      <c r="AC23" s="90">
        <v>562283.66</v>
      </c>
      <c r="AD23" s="90">
        <v>213882.2</v>
      </c>
    </row>
    <row r="24" spans="1:34" x14ac:dyDescent="0.2">
      <c r="A24" s="251" t="s">
        <v>2635</v>
      </c>
      <c r="B24" s="89">
        <v>1477215.13</v>
      </c>
      <c r="C24" s="89">
        <v>0</v>
      </c>
      <c r="D24" s="89">
        <v>590426.14</v>
      </c>
      <c r="G24" s="251">
        <v>4</v>
      </c>
      <c r="H24" s="251">
        <v>838851.85</v>
      </c>
      <c r="K24" s="232">
        <v>4500</v>
      </c>
      <c r="L24" s="232">
        <v>106641.51</v>
      </c>
      <c r="R24" s="251">
        <v>390177.55</v>
      </c>
      <c r="S24" s="73">
        <v>2781867.7</v>
      </c>
      <c r="T24" s="73">
        <v>715633.73</v>
      </c>
      <c r="X24" s="73">
        <v>1806532.5</v>
      </c>
      <c r="Y24" s="90">
        <v>134630</v>
      </c>
      <c r="Z24" s="90">
        <v>2355256.5</v>
      </c>
      <c r="AC24" s="90">
        <v>788412.68</v>
      </c>
      <c r="AD24" s="90">
        <v>110517.84</v>
      </c>
    </row>
    <row r="25" spans="1:34" x14ac:dyDescent="0.2">
      <c r="A25" s="251" t="s">
        <v>2636</v>
      </c>
      <c r="B25" s="89">
        <v>1058278.82</v>
      </c>
      <c r="C25" s="89">
        <v>10500</v>
      </c>
      <c r="D25" s="89">
        <v>439023.34</v>
      </c>
      <c r="G25" s="251">
        <v>481269.81</v>
      </c>
      <c r="H25" s="251">
        <v>272757.65999999997</v>
      </c>
      <c r="L25" s="232">
        <v>178614.98</v>
      </c>
      <c r="M25" s="232">
        <v>200</v>
      </c>
      <c r="R25" s="251">
        <v>351960.7</v>
      </c>
      <c r="S25" s="73">
        <v>1887309.56</v>
      </c>
      <c r="T25" s="73">
        <v>543645.71</v>
      </c>
      <c r="X25" s="73">
        <v>1644137.5</v>
      </c>
      <c r="Y25" s="90">
        <v>60628</v>
      </c>
      <c r="Z25" s="90">
        <v>1925387.5</v>
      </c>
      <c r="AC25" s="90">
        <v>439577.72</v>
      </c>
      <c r="AD25" s="90">
        <v>74766.64</v>
      </c>
    </row>
    <row r="26" spans="1:34" x14ac:dyDescent="0.2">
      <c r="A26" s="251" t="s">
        <v>2637</v>
      </c>
      <c r="B26" s="89">
        <v>963812.85</v>
      </c>
      <c r="C26" s="89">
        <v>0</v>
      </c>
      <c r="D26" s="89">
        <v>360581.14</v>
      </c>
      <c r="G26" s="251">
        <v>1037676.48</v>
      </c>
      <c r="H26" s="251">
        <v>239888.05</v>
      </c>
      <c r="L26" s="232">
        <v>83599.88</v>
      </c>
      <c r="M26" s="232">
        <v>5996</v>
      </c>
      <c r="R26" s="251">
        <v>264803.89</v>
      </c>
      <c r="S26" s="73">
        <v>2302867.0299999998</v>
      </c>
      <c r="T26" s="73">
        <v>568801.9</v>
      </c>
      <c r="X26" s="73">
        <v>836602.5</v>
      </c>
      <c r="Y26" s="90">
        <v>42300</v>
      </c>
      <c r="Z26" s="90">
        <v>1051514.5</v>
      </c>
      <c r="AA26" s="90">
        <v>1900</v>
      </c>
      <c r="AC26" s="90">
        <v>422745.07</v>
      </c>
      <c r="AD26" s="90">
        <v>106528.76</v>
      </c>
    </row>
    <row r="27" spans="1:34" x14ac:dyDescent="0.2">
      <c r="A27" s="251" t="s">
        <v>2638</v>
      </c>
      <c r="B27" s="89">
        <v>411876.41</v>
      </c>
      <c r="C27" s="89">
        <v>3800</v>
      </c>
      <c r="D27" s="89">
        <v>422772.31</v>
      </c>
      <c r="G27" s="251">
        <v>200632</v>
      </c>
      <c r="H27" s="251">
        <v>499972.91</v>
      </c>
      <c r="L27" s="232">
        <v>55197.120000000003</v>
      </c>
      <c r="R27" s="251">
        <v>122804.48</v>
      </c>
      <c r="S27" s="73">
        <v>1722667.58</v>
      </c>
      <c r="T27" s="73">
        <v>607537.5</v>
      </c>
      <c r="U27" s="73">
        <v>30000</v>
      </c>
      <c r="X27" s="73">
        <v>613577.5</v>
      </c>
      <c r="Y27" s="90">
        <v>29650</v>
      </c>
      <c r="Z27" s="90">
        <v>915249</v>
      </c>
      <c r="AC27" s="90">
        <v>394319.66</v>
      </c>
      <c r="AD27" s="90">
        <v>37815.74</v>
      </c>
      <c r="AH27" s="251">
        <v>1500</v>
      </c>
    </row>
    <row r="28" spans="1:34" x14ac:dyDescent="0.2">
      <c r="A28" s="251" t="s">
        <v>2639</v>
      </c>
      <c r="B28" s="89">
        <v>1074298.5900000001</v>
      </c>
      <c r="C28" s="89">
        <v>1900</v>
      </c>
      <c r="D28" s="89">
        <v>454606.43</v>
      </c>
      <c r="G28" s="251">
        <v>159805.67000000001</v>
      </c>
      <c r="H28" s="251">
        <v>458061.52</v>
      </c>
      <c r="L28" s="232">
        <v>298940.83</v>
      </c>
      <c r="M28" s="232">
        <v>19587</v>
      </c>
      <c r="R28" s="251">
        <v>175979.39</v>
      </c>
      <c r="S28" s="73">
        <v>2074532.05</v>
      </c>
      <c r="T28" s="73">
        <v>524926.68999999994</v>
      </c>
      <c r="U28" s="73">
        <v>90000</v>
      </c>
      <c r="X28" s="73">
        <v>1054134.5</v>
      </c>
      <c r="Y28" s="90">
        <v>34400</v>
      </c>
      <c r="Z28" s="90">
        <v>1244435.5</v>
      </c>
      <c r="AC28" s="90">
        <v>396506.4</v>
      </c>
      <c r="AD28" s="90">
        <v>62048.31</v>
      </c>
    </row>
    <row r="29" spans="1:34" x14ac:dyDescent="0.2">
      <c r="A29" s="251" t="s">
        <v>2640</v>
      </c>
      <c r="B29" s="89">
        <v>316045.31</v>
      </c>
      <c r="C29" s="89">
        <v>1900</v>
      </c>
      <c r="D29" s="89">
        <v>53437.02</v>
      </c>
      <c r="G29" s="251">
        <v>563575.54</v>
      </c>
      <c r="H29" s="251">
        <v>246683.58</v>
      </c>
      <c r="K29" s="232">
        <v>9150</v>
      </c>
      <c r="L29" s="232">
        <v>79921.509999999995</v>
      </c>
      <c r="R29" s="251">
        <v>975978.44</v>
      </c>
      <c r="T29" s="73">
        <v>487346.09</v>
      </c>
      <c r="X29" s="73">
        <v>789971</v>
      </c>
      <c r="Y29" s="90">
        <v>51600</v>
      </c>
      <c r="Z29" s="90">
        <v>960058</v>
      </c>
      <c r="AC29" s="90">
        <v>323926.59999999998</v>
      </c>
      <c r="AD29" s="90">
        <v>99278.44</v>
      </c>
    </row>
    <row r="30" spans="1:34" x14ac:dyDescent="0.2">
      <c r="A30" s="251" t="s">
        <v>2641</v>
      </c>
      <c r="B30" s="89">
        <v>815678.46</v>
      </c>
      <c r="C30" s="89">
        <v>3800</v>
      </c>
      <c r="D30" s="89">
        <v>282945</v>
      </c>
      <c r="G30" s="251">
        <v>534743.29</v>
      </c>
      <c r="H30" s="251">
        <v>825424.26</v>
      </c>
      <c r="K30" s="232">
        <v>84250</v>
      </c>
      <c r="L30" s="232">
        <v>81243.070000000007</v>
      </c>
      <c r="R30" s="251">
        <v>162709.88</v>
      </c>
      <c r="S30" s="73">
        <v>2673935.1</v>
      </c>
      <c r="T30" s="73">
        <v>681014.42</v>
      </c>
      <c r="U30" s="73">
        <v>126404</v>
      </c>
      <c r="W30" s="73">
        <v>10000</v>
      </c>
      <c r="X30" s="73">
        <v>790175</v>
      </c>
      <c r="Y30" s="90">
        <v>108350</v>
      </c>
      <c r="Z30" s="90">
        <v>1183141</v>
      </c>
      <c r="AC30" s="90">
        <v>433331.18</v>
      </c>
      <c r="AD30" s="90">
        <v>180469.95</v>
      </c>
      <c r="AG30" s="251">
        <v>10000</v>
      </c>
    </row>
    <row r="31" spans="1:34" x14ac:dyDescent="0.2">
      <c r="A31" s="251" t="s">
        <v>2642</v>
      </c>
      <c r="B31" s="89">
        <v>1788463.04</v>
      </c>
      <c r="D31" s="89">
        <v>258463.78</v>
      </c>
      <c r="G31" s="251">
        <v>495272.04</v>
      </c>
      <c r="H31" s="251">
        <v>159608.79</v>
      </c>
      <c r="K31" s="232">
        <v>28075</v>
      </c>
      <c r="L31" s="232">
        <v>57685.01</v>
      </c>
      <c r="R31" s="251">
        <v>101237.71</v>
      </c>
      <c r="S31" s="73">
        <v>1942985.43</v>
      </c>
      <c r="T31" s="73">
        <v>540123.88</v>
      </c>
      <c r="X31" s="73">
        <v>556015</v>
      </c>
      <c r="Y31" s="90">
        <v>49200</v>
      </c>
      <c r="Z31" s="90">
        <v>771959</v>
      </c>
      <c r="AC31" s="90">
        <v>404054.02</v>
      </c>
      <c r="AD31" s="90">
        <v>39177.89</v>
      </c>
    </row>
    <row r="32" spans="1:34" x14ac:dyDescent="0.2">
      <c r="A32" s="251" t="s">
        <v>2643</v>
      </c>
      <c r="B32" s="89">
        <v>925154.09</v>
      </c>
      <c r="D32" s="89">
        <v>312473.78000000003</v>
      </c>
      <c r="G32" s="251">
        <v>8332.27</v>
      </c>
      <c r="H32" s="251">
        <v>133449.53</v>
      </c>
      <c r="K32" s="232">
        <v>3000</v>
      </c>
      <c r="L32" s="232">
        <v>101368.25</v>
      </c>
      <c r="M32" s="232">
        <v>11000</v>
      </c>
      <c r="N32" s="232">
        <v>2604.5</v>
      </c>
      <c r="R32" s="251">
        <v>142509.65</v>
      </c>
      <c r="S32" s="73">
        <v>2306439.37</v>
      </c>
      <c r="T32" s="73">
        <v>689244.74</v>
      </c>
      <c r="U32" s="73">
        <v>260450</v>
      </c>
      <c r="X32" s="73">
        <v>1103250.5</v>
      </c>
      <c r="Y32" s="90">
        <v>43584</v>
      </c>
      <c r="Z32" s="90">
        <v>1330821.5</v>
      </c>
      <c r="AC32" s="90">
        <v>439315.62</v>
      </c>
      <c r="AD32" s="90">
        <v>7020.61</v>
      </c>
    </row>
    <row r="33" spans="1:34" x14ac:dyDescent="0.2">
      <c r="A33" s="251" t="s">
        <v>2644</v>
      </c>
      <c r="B33" s="89">
        <v>934007.18</v>
      </c>
      <c r="D33" s="89">
        <v>176879.56</v>
      </c>
      <c r="G33" s="251">
        <v>279308.25</v>
      </c>
      <c r="H33" s="251">
        <v>446370.25</v>
      </c>
      <c r="L33" s="232">
        <v>55286.94</v>
      </c>
      <c r="M33" s="232">
        <v>5000</v>
      </c>
      <c r="R33" s="251">
        <v>98351.43</v>
      </c>
      <c r="S33" s="73">
        <v>1600056.47</v>
      </c>
      <c r="T33" s="73">
        <v>462944.95</v>
      </c>
      <c r="X33" s="73">
        <v>840312.5</v>
      </c>
      <c r="Y33" s="90">
        <v>59381</v>
      </c>
      <c r="Z33" s="90">
        <v>1041845.5</v>
      </c>
      <c r="AC33" s="90">
        <v>299009.5</v>
      </c>
      <c r="AD33" s="90">
        <v>79156.95</v>
      </c>
    </row>
    <row r="34" spans="1:34" x14ac:dyDescent="0.2">
      <c r="A34" s="251" t="s">
        <v>2790</v>
      </c>
      <c r="B34" s="89">
        <v>793899.01</v>
      </c>
      <c r="D34" s="89">
        <v>476463.61</v>
      </c>
      <c r="G34" s="251">
        <v>21190.02</v>
      </c>
      <c r="H34" s="251">
        <v>547262.57999999996</v>
      </c>
      <c r="K34" s="232">
        <v>8280</v>
      </c>
      <c r="L34" s="232">
        <v>70172.38</v>
      </c>
      <c r="R34" s="251">
        <v>193630.01</v>
      </c>
      <c r="S34" s="73">
        <v>2970314.75</v>
      </c>
      <c r="T34" s="73">
        <v>677659.73</v>
      </c>
      <c r="U34" s="73">
        <v>99800</v>
      </c>
      <c r="X34" s="73">
        <v>789550</v>
      </c>
      <c r="Y34" s="90">
        <v>78200</v>
      </c>
      <c r="Z34" s="90">
        <v>1143241.5</v>
      </c>
      <c r="AC34" s="90">
        <v>471404.44</v>
      </c>
      <c r="AD34" s="90">
        <v>114222.39999999999</v>
      </c>
    </row>
    <row r="35" spans="1:34" x14ac:dyDescent="0.2">
      <c r="A35" s="251" t="s">
        <v>2791</v>
      </c>
      <c r="B35" s="89">
        <v>1315419.1399999999</v>
      </c>
      <c r="C35" s="89">
        <v>3800</v>
      </c>
      <c r="D35" s="89">
        <v>268908.93</v>
      </c>
      <c r="G35" s="251">
        <v>1136431.9099999999</v>
      </c>
      <c r="H35" s="251">
        <v>744112.13</v>
      </c>
      <c r="K35" s="232">
        <v>0</v>
      </c>
      <c r="L35" s="232">
        <v>77230.759999999995</v>
      </c>
      <c r="P35" s="251">
        <v>15000</v>
      </c>
      <c r="R35" s="251">
        <v>221075.88</v>
      </c>
      <c r="S35" s="73">
        <v>3203233.17</v>
      </c>
      <c r="T35" s="73">
        <v>889992.18</v>
      </c>
      <c r="U35" s="73">
        <v>197475</v>
      </c>
      <c r="X35" s="73">
        <v>483761</v>
      </c>
      <c r="Y35" s="90">
        <v>73672</v>
      </c>
      <c r="Z35" s="90">
        <v>992838</v>
      </c>
      <c r="AC35" s="90">
        <v>592130.18999999994</v>
      </c>
      <c r="AD35" s="90">
        <v>111835.06</v>
      </c>
    </row>
    <row r="36" spans="1:34" x14ac:dyDescent="0.2">
      <c r="A36" s="251" t="s">
        <v>2792</v>
      </c>
      <c r="B36" s="89">
        <v>578331.30000000005</v>
      </c>
      <c r="D36" s="89">
        <v>145757.74</v>
      </c>
      <c r="G36" s="251">
        <v>46793.5</v>
      </c>
      <c r="H36" s="251">
        <v>97066.34</v>
      </c>
      <c r="L36" s="232">
        <v>51878.16</v>
      </c>
      <c r="M36" s="232">
        <v>15346</v>
      </c>
      <c r="R36" s="251">
        <v>23089.200000000001</v>
      </c>
      <c r="S36" s="73">
        <v>2001291.5</v>
      </c>
      <c r="T36" s="73">
        <v>380474.28</v>
      </c>
      <c r="X36" s="73">
        <v>737585</v>
      </c>
      <c r="Y36" s="90">
        <v>34800</v>
      </c>
      <c r="Z36" s="90">
        <v>830515</v>
      </c>
      <c r="AC36" s="90">
        <v>292680.95</v>
      </c>
      <c r="AD36" s="90">
        <v>35998.660000000003</v>
      </c>
    </row>
    <row r="37" spans="1:34" x14ac:dyDescent="0.2">
      <c r="A37" s="251" t="s">
        <v>2818</v>
      </c>
      <c r="B37" s="89">
        <v>694279.9</v>
      </c>
      <c r="C37" s="89">
        <v>27684</v>
      </c>
      <c r="D37" s="89">
        <v>351409.86</v>
      </c>
      <c r="G37" s="251">
        <v>1484421.92</v>
      </c>
      <c r="H37" s="251">
        <v>739543.94</v>
      </c>
      <c r="L37" s="232">
        <v>113208.72</v>
      </c>
      <c r="N37" s="232">
        <v>40372.71</v>
      </c>
      <c r="R37" s="251">
        <v>145010.82999999999</v>
      </c>
      <c r="S37" s="73">
        <v>3800882.66</v>
      </c>
      <c r="T37" s="73">
        <v>833924.04</v>
      </c>
      <c r="X37" s="73">
        <v>85220</v>
      </c>
      <c r="Z37" s="90">
        <v>287548</v>
      </c>
      <c r="AC37" s="90">
        <v>456652.37</v>
      </c>
      <c r="AD37" s="90">
        <v>117450.8</v>
      </c>
    </row>
    <row r="38" spans="1:34" x14ac:dyDescent="0.2">
      <c r="A38" s="251" t="s">
        <v>2645</v>
      </c>
      <c r="B38" s="89">
        <v>780885.67</v>
      </c>
      <c r="D38" s="89">
        <v>95511.14</v>
      </c>
      <c r="G38" s="251">
        <v>704773.97</v>
      </c>
      <c r="H38" s="251">
        <v>765774.99</v>
      </c>
      <c r="K38" s="232">
        <v>0</v>
      </c>
      <c r="L38" s="232">
        <v>46400</v>
      </c>
      <c r="N38" s="232">
        <v>148.69</v>
      </c>
      <c r="P38" s="251">
        <v>172176</v>
      </c>
      <c r="S38" s="73">
        <v>2024806.3999999999</v>
      </c>
      <c r="T38" s="73">
        <v>1236135.57</v>
      </c>
      <c r="X38" s="73">
        <v>651034.5</v>
      </c>
      <c r="Y38" s="90">
        <v>41507.040000000001</v>
      </c>
      <c r="Z38" s="90">
        <v>855146.5</v>
      </c>
      <c r="AC38" s="90">
        <v>301717.48</v>
      </c>
      <c r="AD38" s="90">
        <v>74481.39</v>
      </c>
      <c r="AH38" s="251">
        <v>12891.5</v>
      </c>
    </row>
    <row r="39" spans="1:34" x14ac:dyDescent="0.2">
      <c r="A39" s="251" t="s">
        <v>2646</v>
      </c>
      <c r="B39" s="89">
        <v>1339137.58</v>
      </c>
      <c r="D39" s="89">
        <v>76678.77</v>
      </c>
      <c r="G39" s="251">
        <v>252783.16</v>
      </c>
      <c r="H39" s="251">
        <v>232905.02</v>
      </c>
      <c r="K39" s="232">
        <v>1000</v>
      </c>
      <c r="L39" s="232">
        <v>40621.18</v>
      </c>
      <c r="M39" s="232">
        <v>84000</v>
      </c>
      <c r="N39" s="232">
        <v>520.80999999999995</v>
      </c>
      <c r="R39" s="251">
        <v>43195.46</v>
      </c>
      <c r="S39" s="73">
        <v>2381908.6800000002</v>
      </c>
      <c r="T39" s="73">
        <v>523381.27</v>
      </c>
      <c r="X39" s="73">
        <v>643854.4</v>
      </c>
      <c r="Y39" s="90">
        <v>72091.97</v>
      </c>
      <c r="Z39" s="90">
        <v>864882.4</v>
      </c>
      <c r="AC39" s="90">
        <v>359007.83</v>
      </c>
      <c r="AD39" s="90">
        <v>88151.85</v>
      </c>
      <c r="AH39" s="251">
        <v>12942.5</v>
      </c>
    </row>
    <row r="40" spans="1:34" x14ac:dyDescent="0.2">
      <c r="A40" s="251" t="s">
        <v>2647</v>
      </c>
      <c r="B40" s="89">
        <v>547881</v>
      </c>
      <c r="D40" s="89">
        <v>118048.44</v>
      </c>
      <c r="G40" s="251">
        <v>874835.02</v>
      </c>
      <c r="H40" s="251">
        <v>219397.72</v>
      </c>
      <c r="K40" s="232">
        <v>0</v>
      </c>
      <c r="L40" s="232">
        <v>75718.37</v>
      </c>
      <c r="N40" s="232">
        <v>122</v>
      </c>
      <c r="R40" s="251">
        <v>-2974.9</v>
      </c>
      <c r="S40" s="73">
        <v>2692203.68</v>
      </c>
      <c r="T40" s="73">
        <v>682366.39</v>
      </c>
      <c r="X40" s="73">
        <v>1150432.5</v>
      </c>
      <c r="Y40" s="90">
        <v>31650</v>
      </c>
      <c r="Z40" s="90">
        <v>1342882.5</v>
      </c>
      <c r="AC40" s="90">
        <v>499340.22</v>
      </c>
      <c r="AD40" s="90">
        <v>105649.24</v>
      </c>
      <c r="AH40" s="251">
        <v>85825</v>
      </c>
    </row>
    <row r="41" spans="1:34" x14ac:dyDescent="0.2">
      <c r="A41" s="251" t="s">
        <v>2648</v>
      </c>
      <c r="B41" s="89">
        <v>415439.17</v>
      </c>
      <c r="D41" s="89">
        <v>126102.86</v>
      </c>
      <c r="G41" s="251">
        <v>220035.24</v>
      </c>
      <c r="H41" s="251">
        <v>140623.57999999999</v>
      </c>
      <c r="K41" s="232">
        <v>3500</v>
      </c>
      <c r="L41" s="232">
        <v>49565</v>
      </c>
      <c r="M41" s="232">
        <v>13040</v>
      </c>
      <c r="N41" s="232">
        <v>0</v>
      </c>
      <c r="P41" s="251">
        <v>15300</v>
      </c>
      <c r="S41" s="73">
        <v>2888756.2</v>
      </c>
      <c r="T41" s="73">
        <v>659705.37</v>
      </c>
      <c r="X41" s="73">
        <v>722695.5</v>
      </c>
      <c r="Y41" s="90">
        <v>39950.14</v>
      </c>
      <c r="Z41" s="90">
        <v>1052955.5</v>
      </c>
      <c r="AB41" s="90">
        <v>8720</v>
      </c>
      <c r="AC41" s="90">
        <v>290271.5</v>
      </c>
      <c r="AD41" s="90">
        <v>92936.95</v>
      </c>
      <c r="AH41" s="251">
        <v>15300</v>
      </c>
    </row>
    <row r="42" spans="1:34" x14ac:dyDescent="0.2">
      <c r="A42" s="251" t="s">
        <v>2649</v>
      </c>
      <c r="B42" s="89">
        <v>1396762.26</v>
      </c>
      <c r="D42" s="89">
        <v>76061.83</v>
      </c>
      <c r="G42" s="251">
        <v>509284.06</v>
      </c>
      <c r="H42" s="251">
        <v>247133.53</v>
      </c>
      <c r="K42" s="232">
        <v>4000</v>
      </c>
      <c r="L42" s="232">
        <v>66351.53</v>
      </c>
      <c r="N42" s="232">
        <v>896.46</v>
      </c>
      <c r="P42" s="251">
        <v>24080</v>
      </c>
      <c r="S42" s="73">
        <v>3281518.85</v>
      </c>
      <c r="T42" s="73">
        <v>1223261.3999999999</v>
      </c>
      <c r="V42" s="73">
        <v>1741.86</v>
      </c>
      <c r="X42" s="73">
        <v>1363548.3</v>
      </c>
      <c r="Y42" s="90">
        <v>102546.2</v>
      </c>
      <c r="Z42" s="90">
        <v>1853938.3</v>
      </c>
      <c r="AC42" s="90">
        <v>574103.67000000004</v>
      </c>
      <c r="AD42" s="90">
        <v>97893.75</v>
      </c>
      <c r="AF42" s="90">
        <v>18418</v>
      </c>
      <c r="AH42" s="251">
        <v>16439.5</v>
      </c>
    </row>
    <row r="43" spans="1:34" x14ac:dyDescent="0.2">
      <c r="A43" s="251" t="s">
        <v>2650</v>
      </c>
      <c r="B43" s="89">
        <v>1225951.77</v>
      </c>
      <c r="D43" s="89">
        <v>119943.49</v>
      </c>
      <c r="G43" s="251">
        <v>352381.49</v>
      </c>
      <c r="H43" s="251">
        <v>808322.67</v>
      </c>
      <c r="K43" s="232">
        <v>6000</v>
      </c>
      <c r="L43" s="232">
        <v>76981.3</v>
      </c>
      <c r="N43" s="232">
        <v>78.27</v>
      </c>
      <c r="P43" s="251">
        <v>279570</v>
      </c>
      <c r="R43" s="251">
        <v>103375.45</v>
      </c>
      <c r="S43" s="73">
        <v>3750097.45</v>
      </c>
      <c r="T43" s="73">
        <v>1106134.77</v>
      </c>
      <c r="U43" s="73">
        <v>266000</v>
      </c>
      <c r="X43" s="73">
        <v>1064199.5</v>
      </c>
      <c r="Y43" s="90">
        <v>169506.92</v>
      </c>
      <c r="Z43" s="90">
        <v>1545319.5</v>
      </c>
      <c r="AA43" s="90">
        <v>14565</v>
      </c>
      <c r="AC43" s="90">
        <v>1013386.72</v>
      </c>
      <c r="AD43" s="90">
        <v>151979.38</v>
      </c>
      <c r="AH43" s="251">
        <v>21350.5</v>
      </c>
    </row>
    <row r="44" spans="1:34" x14ac:dyDescent="0.2">
      <c r="A44" s="251" t="s">
        <v>2651</v>
      </c>
      <c r="B44" s="89">
        <v>762950.36</v>
      </c>
      <c r="D44" s="89">
        <v>71770.009999999995</v>
      </c>
      <c r="G44" s="251">
        <v>333040.19</v>
      </c>
      <c r="H44" s="251">
        <v>774717.67</v>
      </c>
      <c r="K44" s="232">
        <v>25449</v>
      </c>
      <c r="L44" s="232">
        <v>36125</v>
      </c>
      <c r="M44" s="232">
        <v>40000</v>
      </c>
      <c r="N44" s="232">
        <v>1057.95</v>
      </c>
      <c r="R44" s="251">
        <v>1808</v>
      </c>
      <c r="S44" s="73">
        <v>1851653.95</v>
      </c>
      <c r="T44" s="73">
        <v>1495908.02</v>
      </c>
      <c r="X44" s="73">
        <v>532479</v>
      </c>
      <c r="Y44" s="90">
        <v>45166.8</v>
      </c>
      <c r="Z44" s="90">
        <v>871959</v>
      </c>
      <c r="AC44" s="90">
        <v>526733.26</v>
      </c>
      <c r="AD44" s="90">
        <v>80949.75</v>
      </c>
      <c r="AH44" s="251">
        <v>13378</v>
      </c>
    </row>
    <row r="45" spans="1:34" x14ac:dyDescent="0.2">
      <c r="A45" s="251" t="s">
        <v>2793</v>
      </c>
      <c r="B45" s="89">
        <v>306835.64</v>
      </c>
      <c r="D45" s="89">
        <v>53357.83</v>
      </c>
      <c r="G45" s="251">
        <v>218231.51</v>
      </c>
      <c r="H45" s="251">
        <v>326946.48</v>
      </c>
      <c r="K45" s="232">
        <v>3000</v>
      </c>
      <c r="L45" s="232">
        <v>53800</v>
      </c>
      <c r="M45" s="232">
        <v>-68000</v>
      </c>
      <c r="N45" s="232">
        <v>600</v>
      </c>
      <c r="P45" s="251">
        <v>140000</v>
      </c>
      <c r="R45" s="251">
        <v>-56340.84</v>
      </c>
      <c r="S45" s="73">
        <v>1865771.67</v>
      </c>
      <c r="T45" s="73">
        <v>546843.19999999995</v>
      </c>
      <c r="X45" s="73">
        <v>633112.5</v>
      </c>
      <c r="Y45" s="90">
        <v>62779.5</v>
      </c>
      <c r="Z45" s="90">
        <v>920844.5</v>
      </c>
      <c r="AA45" s="90">
        <v>10920</v>
      </c>
      <c r="AC45" s="90">
        <v>422016.68</v>
      </c>
      <c r="AD45" s="90">
        <v>89883.27</v>
      </c>
      <c r="AH45" s="251">
        <v>23725</v>
      </c>
    </row>
    <row r="46" spans="1:34" x14ac:dyDescent="0.2">
      <c r="A46" s="251" t="s">
        <v>2794</v>
      </c>
      <c r="B46" s="89">
        <v>401175.48</v>
      </c>
      <c r="D46" s="89">
        <v>67512.91</v>
      </c>
      <c r="G46" s="251">
        <v>525306.26</v>
      </c>
      <c r="H46" s="251">
        <v>14608.02</v>
      </c>
      <c r="K46" s="232">
        <v>0</v>
      </c>
      <c r="L46" s="232">
        <v>14976.6</v>
      </c>
      <c r="N46" s="232">
        <v>0</v>
      </c>
      <c r="S46" s="73">
        <v>1234901.48</v>
      </c>
      <c r="T46" s="73">
        <v>333064.25</v>
      </c>
      <c r="X46" s="73">
        <v>710480</v>
      </c>
      <c r="Y46" s="90">
        <v>123303.95</v>
      </c>
      <c r="Z46" s="90">
        <v>891144</v>
      </c>
      <c r="AC46" s="90">
        <v>309367.38</v>
      </c>
      <c r="AD46" s="90">
        <v>59503.67</v>
      </c>
      <c r="AE46" s="90">
        <v>500</v>
      </c>
      <c r="AH46" s="251">
        <v>4397</v>
      </c>
    </row>
    <row r="47" spans="1:34" x14ac:dyDescent="0.2">
      <c r="A47" s="251" t="s">
        <v>2812</v>
      </c>
      <c r="B47" s="89">
        <v>499115.4</v>
      </c>
      <c r="D47" s="89">
        <v>85952.48</v>
      </c>
      <c r="G47" s="251">
        <v>979129.48</v>
      </c>
      <c r="H47" s="251">
        <v>295214.49</v>
      </c>
      <c r="K47" s="232">
        <v>7440</v>
      </c>
      <c r="L47" s="232">
        <v>45755</v>
      </c>
      <c r="N47" s="232">
        <v>156.30000000000001</v>
      </c>
      <c r="P47" s="251">
        <v>198200</v>
      </c>
      <c r="R47" s="251">
        <v>10593.23</v>
      </c>
      <c r="S47" s="73">
        <v>2300894.7000000002</v>
      </c>
      <c r="T47" s="73">
        <v>625422.22</v>
      </c>
      <c r="X47" s="73">
        <v>495393.9</v>
      </c>
      <c r="Y47" s="90">
        <v>43063.6</v>
      </c>
      <c r="Z47" s="90">
        <v>763843.9</v>
      </c>
      <c r="AC47" s="90">
        <v>451814.51</v>
      </c>
      <c r="AD47" s="90">
        <v>102610.92</v>
      </c>
      <c r="AH47" s="251">
        <v>5890</v>
      </c>
    </row>
    <row r="48" spans="1:34" x14ac:dyDescent="0.2">
      <c r="A48" s="251" t="s">
        <v>2819</v>
      </c>
      <c r="B48" s="89">
        <v>930454.31</v>
      </c>
      <c r="D48" s="89">
        <v>122498.28</v>
      </c>
      <c r="G48" s="251">
        <v>3956453.78</v>
      </c>
      <c r="H48" s="251">
        <v>211629.38</v>
      </c>
      <c r="K48" s="232">
        <v>3000</v>
      </c>
      <c r="L48" s="232">
        <v>43402.5</v>
      </c>
      <c r="N48" s="232">
        <v>406</v>
      </c>
      <c r="R48" s="251">
        <v>14817.63</v>
      </c>
      <c r="S48" s="73">
        <v>4006426</v>
      </c>
      <c r="T48" s="73">
        <v>635488.55000000005</v>
      </c>
      <c r="X48" s="73">
        <v>613127.4</v>
      </c>
      <c r="Y48" s="90">
        <v>42000</v>
      </c>
      <c r="Z48" s="90">
        <v>879327.4</v>
      </c>
      <c r="AC48" s="90">
        <v>296534.28999999998</v>
      </c>
      <c r="AD48" s="90">
        <v>131679.4</v>
      </c>
      <c r="AH48" s="251">
        <v>5514.5</v>
      </c>
    </row>
    <row r="49" spans="1:34" x14ac:dyDescent="0.2">
      <c r="A49" s="251" t="s">
        <v>2652</v>
      </c>
      <c r="B49" s="89">
        <v>365215.84</v>
      </c>
      <c r="D49" s="89">
        <v>120387.97</v>
      </c>
      <c r="G49" s="251">
        <v>262858.03999999998</v>
      </c>
      <c r="H49" s="251">
        <v>240582.3</v>
      </c>
      <c r="K49" s="232">
        <v>16000</v>
      </c>
      <c r="L49" s="232">
        <v>52131.03</v>
      </c>
      <c r="R49" s="251">
        <v>-260448.68</v>
      </c>
      <c r="S49" s="73">
        <v>1877057.75</v>
      </c>
      <c r="T49" s="73">
        <v>476618.16</v>
      </c>
      <c r="U49" s="73">
        <v>135000</v>
      </c>
      <c r="X49" s="73">
        <v>525332.5</v>
      </c>
      <c r="Y49" s="90">
        <v>15000</v>
      </c>
      <c r="Z49" s="90">
        <v>588434.5</v>
      </c>
      <c r="AC49" s="90">
        <v>336379.48</v>
      </c>
      <c r="AD49" s="90">
        <v>64240.78</v>
      </c>
    </row>
    <row r="50" spans="1:34" x14ac:dyDescent="0.2">
      <c r="A50" s="251" t="s">
        <v>2653</v>
      </c>
      <c r="B50" s="89">
        <v>227719.11</v>
      </c>
      <c r="D50" s="89">
        <v>30116.17</v>
      </c>
      <c r="G50" s="251">
        <v>465732.6</v>
      </c>
      <c r="H50" s="251">
        <v>256557.86</v>
      </c>
      <c r="K50" s="232">
        <v>87500</v>
      </c>
      <c r="L50" s="232">
        <v>51909.14</v>
      </c>
      <c r="M50" s="232">
        <v>6500</v>
      </c>
      <c r="R50" s="251">
        <v>-12534.49</v>
      </c>
      <c r="S50" s="73">
        <v>2506199.65</v>
      </c>
      <c r="T50" s="73">
        <v>504374.58</v>
      </c>
      <c r="U50" s="73">
        <v>80000</v>
      </c>
      <c r="X50" s="73">
        <v>1117464.5</v>
      </c>
      <c r="Y50" s="90">
        <v>25479</v>
      </c>
      <c r="Z50" s="90">
        <v>1242974.5</v>
      </c>
      <c r="AC50" s="90">
        <v>298836.34000000003</v>
      </c>
      <c r="AD50" s="90">
        <v>32097.1</v>
      </c>
      <c r="AH50" s="251">
        <v>1200</v>
      </c>
    </row>
    <row r="51" spans="1:34" x14ac:dyDescent="0.2">
      <c r="A51" s="251" t="s">
        <v>2654</v>
      </c>
      <c r="B51" s="89">
        <v>214128.08</v>
      </c>
      <c r="D51" s="89">
        <v>54366.94</v>
      </c>
      <c r="G51" s="251">
        <v>3</v>
      </c>
      <c r="H51" s="251">
        <v>95724.45</v>
      </c>
      <c r="K51" s="232">
        <v>16201</v>
      </c>
      <c r="L51" s="232">
        <v>55044.54</v>
      </c>
      <c r="Q51" s="251">
        <v>-238853.94</v>
      </c>
      <c r="R51" s="251">
        <v>3435</v>
      </c>
      <c r="S51" s="73">
        <v>1985151.03</v>
      </c>
      <c r="T51" s="73">
        <v>529213.9</v>
      </c>
      <c r="U51" s="73">
        <v>34860</v>
      </c>
      <c r="X51" s="73">
        <v>650944</v>
      </c>
      <c r="Y51" s="90">
        <v>53053</v>
      </c>
      <c r="Z51" s="90">
        <v>827944</v>
      </c>
      <c r="AC51" s="90">
        <v>242239.64</v>
      </c>
      <c r="AD51" s="90">
        <v>27217.75</v>
      </c>
    </row>
    <row r="52" spans="1:34" x14ac:dyDescent="0.2">
      <c r="A52" s="251" t="s">
        <v>2655</v>
      </c>
      <c r="B52" s="89">
        <v>288196.59000000003</v>
      </c>
      <c r="D52" s="89">
        <v>229136.63</v>
      </c>
      <c r="G52" s="251">
        <v>769272.9</v>
      </c>
      <c r="H52" s="251">
        <v>181458.11</v>
      </c>
      <c r="K52" s="232">
        <v>77423</v>
      </c>
      <c r="L52" s="232">
        <v>54000</v>
      </c>
      <c r="P52" s="251">
        <v>1200</v>
      </c>
      <c r="S52" s="73">
        <v>1821817.03</v>
      </c>
      <c r="T52" s="73">
        <v>687881.11</v>
      </c>
      <c r="U52" s="73">
        <v>140000</v>
      </c>
      <c r="X52" s="73">
        <v>1051382.5</v>
      </c>
      <c r="Y52" s="90">
        <v>11800</v>
      </c>
      <c r="Z52" s="90">
        <v>1264532.5</v>
      </c>
      <c r="AA52" s="90">
        <v>4750</v>
      </c>
      <c r="AC52" s="90">
        <v>317766.49</v>
      </c>
      <c r="AD52" s="90">
        <v>29892.45</v>
      </c>
    </row>
    <row r="53" spans="1:34" x14ac:dyDescent="0.2">
      <c r="A53" s="251" t="s">
        <v>2656</v>
      </c>
      <c r="B53" s="89">
        <v>329939.59000000003</v>
      </c>
      <c r="C53" s="89">
        <v>-3800</v>
      </c>
      <c r="D53" s="89">
        <v>98852.479999999996</v>
      </c>
      <c r="G53" s="251">
        <v>515592.15</v>
      </c>
      <c r="H53" s="251">
        <v>518036.35</v>
      </c>
      <c r="K53" s="232">
        <v>4285</v>
      </c>
      <c r="L53" s="232">
        <v>43440</v>
      </c>
      <c r="R53" s="251">
        <v>-258229.25</v>
      </c>
      <c r="S53" s="73">
        <v>1102265.42</v>
      </c>
      <c r="T53" s="73">
        <v>825468.81</v>
      </c>
      <c r="X53" s="73">
        <v>1004415</v>
      </c>
      <c r="Z53" s="90">
        <v>1359622</v>
      </c>
      <c r="AC53" s="90">
        <v>476504.63</v>
      </c>
      <c r="AD53" s="90">
        <v>54590</v>
      </c>
      <c r="AH53" s="251">
        <v>240</v>
      </c>
    </row>
    <row r="54" spans="1:34" x14ac:dyDescent="0.2">
      <c r="A54" s="251" t="s">
        <v>2657</v>
      </c>
      <c r="B54" s="89">
        <v>180269.77</v>
      </c>
      <c r="D54" s="89">
        <v>91780.37</v>
      </c>
      <c r="G54" s="251">
        <v>84749.55</v>
      </c>
      <c r="H54" s="251">
        <v>392278.86</v>
      </c>
      <c r="K54" s="232">
        <v>0</v>
      </c>
      <c r="L54" s="232">
        <v>41640</v>
      </c>
      <c r="Q54" s="251">
        <v>-10797.58</v>
      </c>
      <c r="R54" s="251">
        <v>500</v>
      </c>
      <c r="S54" s="73">
        <v>2172216.88</v>
      </c>
      <c r="T54" s="73">
        <v>354269.43</v>
      </c>
      <c r="U54" s="73">
        <v>17000</v>
      </c>
      <c r="X54" s="73">
        <v>570466</v>
      </c>
      <c r="Z54" s="90">
        <v>687363</v>
      </c>
      <c r="AC54" s="90">
        <v>289380.77</v>
      </c>
      <c r="AD54" s="90">
        <v>40719.1</v>
      </c>
    </row>
    <row r="55" spans="1:34" x14ac:dyDescent="0.2">
      <c r="A55" s="251" t="s">
        <v>2658</v>
      </c>
      <c r="B55" s="89">
        <v>162678.69</v>
      </c>
      <c r="D55" s="89">
        <v>117520.44</v>
      </c>
      <c r="G55" s="251">
        <v>1217980.48</v>
      </c>
      <c r="H55" s="251">
        <v>466381.09</v>
      </c>
      <c r="L55" s="232">
        <v>25400</v>
      </c>
      <c r="S55" s="73">
        <v>1936400.69</v>
      </c>
      <c r="T55" s="73">
        <v>393407.6</v>
      </c>
      <c r="X55" s="73">
        <v>602120</v>
      </c>
      <c r="Z55" s="90">
        <v>730284</v>
      </c>
      <c r="AC55" s="90">
        <v>212688.91</v>
      </c>
      <c r="AD55" s="90">
        <v>55092.3</v>
      </c>
    </row>
    <row r="56" spans="1:34" x14ac:dyDescent="0.2">
      <c r="A56" s="251" t="s">
        <v>2659</v>
      </c>
      <c r="B56" s="89">
        <v>759294.17</v>
      </c>
      <c r="D56" s="89">
        <v>249476.02</v>
      </c>
      <c r="G56" s="251">
        <v>37066.239999999998</v>
      </c>
      <c r="H56" s="251">
        <v>289641.09999999998</v>
      </c>
      <c r="K56" s="232">
        <v>8500</v>
      </c>
      <c r="L56" s="232">
        <v>87800.02</v>
      </c>
      <c r="Q56" s="251">
        <v>297917.32</v>
      </c>
      <c r="S56" s="73">
        <v>1262941.0900000001</v>
      </c>
      <c r="T56" s="73">
        <v>1015158.54</v>
      </c>
      <c r="X56" s="73">
        <v>1156001</v>
      </c>
      <c r="Y56" s="90">
        <v>101553</v>
      </c>
      <c r="Z56" s="90">
        <v>1498451</v>
      </c>
      <c r="AB56" s="90">
        <v>9572</v>
      </c>
      <c r="AC56" s="90">
        <v>346371.3</v>
      </c>
      <c r="AD56" s="90">
        <v>52658.9</v>
      </c>
    </row>
    <row r="57" spans="1:34" x14ac:dyDescent="0.2">
      <c r="A57" s="251" t="s">
        <v>2795</v>
      </c>
      <c r="B57" s="89">
        <v>334591.89</v>
      </c>
      <c r="C57" s="89">
        <v>1900</v>
      </c>
      <c r="D57" s="89">
        <v>119357.3</v>
      </c>
      <c r="G57" s="251">
        <v>496791.12</v>
      </c>
      <c r="H57" s="251">
        <v>572599.51</v>
      </c>
      <c r="K57" s="232">
        <v>103000</v>
      </c>
      <c r="L57" s="232">
        <v>61168.98</v>
      </c>
      <c r="P57" s="251">
        <v>1300</v>
      </c>
      <c r="S57" s="73">
        <v>2033596.36</v>
      </c>
      <c r="T57" s="73">
        <v>561085.09</v>
      </c>
      <c r="U57" s="73">
        <v>23000</v>
      </c>
      <c r="X57" s="73">
        <v>974800</v>
      </c>
      <c r="Y57" s="90">
        <v>282080</v>
      </c>
      <c r="Z57" s="90">
        <v>1314584</v>
      </c>
      <c r="AC57" s="90">
        <v>288527.46000000002</v>
      </c>
      <c r="AD57" s="90">
        <v>34179.949999999997</v>
      </c>
    </row>
    <row r="58" spans="1:34" x14ac:dyDescent="0.2">
      <c r="A58" s="251" t="s">
        <v>2796</v>
      </c>
      <c r="B58" s="89">
        <v>227489.39</v>
      </c>
      <c r="D58" s="89">
        <v>737238.15</v>
      </c>
      <c r="G58" s="251">
        <v>520654.23</v>
      </c>
      <c r="H58" s="251">
        <v>20404.150000000001</v>
      </c>
      <c r="K58" s="232">
        <v>22720</v>
      </c>
      <c r="L58" s="232">
        <v>351039.69</v>
      </c>
      <c r="Q58" s="251">
        <v>367602.08</v>
      </c>
      <c r="S58" s="73">
        <v>2378594.3199999998</v>
      </c>
      <c r="T58" s="73">
        <v>1159104.3899999999</v>
      </c>
      <c r="X58" s="73">
        <v>618467.5</v>
      </c>
      <c r="Z58" s="90">
        <v>837210.5</v>
      </c>
      <c r="AC58" s="90">
        <v>528946.19999999995</v>
      </c>
      <c r="AD58" s="90">
        <v>117625.45</v>
      </c>
    </row>
    <row r="59" spans="1:34" x14ac:dyDescent="0.2">
      <c r="A59" s="251" t="s">
        <v>2797</v>
      </c>
      <c r="B59" s="89">
        <v>153907.79</v>
      </c>
      <c r="D59" s="89">
        <v>297662.15000000002</v>
      </c>
      <c r="G59" s="251">
        <v>1665942.61</v>
      </c>
      <c r="H59" s="251">
        <v>418773.77</v>
      </c>
      <c r="K59" s="232">
        <v>4000</v>
      </c>
      <c r="L59" s="232">
        <v>43815.56</v>
      </c>
      <c r="Q59" s="251">
        <v>193379.24</v>
      </c>
      <c r="S59" s="73">
        <v>2522084.4900000002</v>
      </c>
      <c r="T59" s="73">
        <v>464190.47</v>
      </c>
      <c r="U59" s="73">
        <v>32800</v>
      </c>
      <c r="X59" s="73">
        <v>422380</v>
      </c>
      <c r="Y59" s="90">
        <v>108559</v>
      </c>
      <c r="Z59" s="90">
        <v>572780</v>
      </c>
      <c r="AC59" s="90">
        <v>328003.96000000002</v>
      </c>
      <c r="AD59" s="90">
        <v>21326.3</v>
      </c>
    </row>
    <row r="60" spans="1:34" x14ac:dyDescent="0.2">
      <c r="A60" s="251" t="s">
        <v>2660</v>
      </c>
      <c r="B60" s="89">
        <v>1766528.55</v>
      </c>
      <c r="D60" s="89">
        <v>79878.69</v>
      </c>
      <c r="G60" s="251">
        <v>409706.42</v>
      </c>
      <c r="H60" s="251">
        <v>340163.13</v>
      </c>
      <c r="K60" s="232">
        <v>0</v>
      </c>
      <c r="L60" s="232">
        <v>96290.03</v>
      </c>
      <c r="N60" s="232">
        <v>30</v>
      </c>
      <c r="S60" s="73">
        <v>2222830.3199999998</v>
      </c>
      <c r="T60" s="73">
        <v>1345174.99</v>
      </c>
      <c r="U60" s="73">
        <v>65000</v>
      </c>
      <c r="X60" s="73">
        <v>420557.5</v>
      </c>
      <c r="Y60" s="90">
        <v>7500</v>
      </c>
      <c r="Z60" s="90">
        <v>726367.5</v>
      </c>
      <c r="AC60" s="90">
        <v>487704.53</v>
      </c>
      <c r="AD60" s="90">
        <v>99799.94</v>
      </c>
    </row>
    <row r="61" spans="1:34" x14ac:dyDescent="0.2">
      <c r="A61" s="251" t="s">
        <v>2661</v>
      </c>
      <c r="B61" s="89">
        <v>3511843.35</v>
      </c>
      <c r="C61" s="89">
        <v>16420</v>
      </c>
      <c r="D61" s="89">
        <v>173937.15</v>
      </c>
      <c r="G61" s="251">
        <v>2559219.7200000002</v>
      </c>
      <c r="H61" s="251">
        <v>1527221.68</v>
      </c>
      <c r="K61" s="232">
        <v>21500</v>
      </c>
      <c r="L61" s="232">
        <v>148071.39000000001</v>
      </c>
      <c r="N61" s="232">
        <v>8851.51</v>
      </c>
      <c r="S61" s="73">
        <v>7696912.6699999999</v>
      </c>
      <c r="T61" s="73">
        <v>1943913.29</v>
      </c>
      <c r="U61" s="73">
        <v>503285</v>
      </c>
      <c r="X61" s="73">
        <v>1791267.5</v>
      </c>
      <c r="Y61" s="90">
        <v>28000</v>
      </c>
      <c r="Z61" s="90">
        <v>2202035.69</v>
      </c>
      <c r="AC61" s="90">
        <v>1843480.56</v>
      </c>
      <c r="AD61" s="90">
        <v>93762.74</v>
      </c>
    </row>
    <row r="62" spans="1:34" x14ac:dyDescent="0.2">
      <c r="A62" s="251" t="s">
        <v>2662</v>
      </c>
      <c r="B62" s="89">
        <v>474101.73</v>
      </c>
      <c r="C62" s="89">
        <v>0</v>
      </c>
      <c r="D62" s="89">
        <v>368831.16</v>
      </c>
      <c r="G62" s="251">
        <v>582170.72</v>
      </c>
      <c r="H62" s="251">
        <v>562511.93999999994</v>
      </c>
      <c r="K62" s="232">
        <v>1500</v>
      </c>
      <c r="L62" s="232">
        <v>97338.95</v>
      </c>
      <c r="N62" s="232">
        <v>754.56</v>
      </c>
      <c r="R62" s="251">
        <v>273</v>
      </c>
      <c r="S62" s="73">
        <v>2266667.36</v>
      </c>
      <c r="T62" s="73">
        <v>942305.14</v>
      </c>
      <c r="X62" s="73">
        <v>746823</v>
      </c>
      <c r="Y62" s="90">
        <v>4500</v>
      </c>
      <c r="Z62" s="90">
        <v>933497</v>
      </c>
      <c r="AC62" s="90">
        <v>264601.38</v>
      </c>
      <c r="AD62" s="90">
        <v>89576.49</v>
      </c>
      <c r="AG62" s="251">
        <v>0</v>
      </c>
    </row>
    <row r="63" spans="1:34" x14ac:dyDescent="0.2">
      <c r="A63" s="251" t="s">
        <v>2663</v>
      </c>
      <c r="B63" s="89">
        <v>772506.62</v>
      </c>
      <c r="D63" s="89">
        <v>59347.88</v>
      </c>
      <c r="G63" s="251">
        <v>82240.23</v>
      </c>
      <c r="H63" s="251">
        <v>206860.98</v>
      </c>
      <c r="K63" s="232">
        <v>3500</v>
      </c>
      <c r="L63" s="232">
        <v>31021.21</v>
      </c>
      <c r="N63" s="232">
        <v>433.66</v>
      </c>
      <c r="S63" s="73">
        <v>817347.69</v>
      </c>
      <c r="T63" s="73">
        <v>859042.12</v>
      </c>
      <c r="X63" s="73">
        <v>415520</v>
      </c>
      <c r="Y63" s="90">
        <v>29700</v>
      </c>
      <c r="Z63" s="90">
        <v>591160</v>
      </c>
      <c r="AC63" s="90">
        <v>233759.12</v>
      </c>
      <c r="AD63" s="90">
        <v>70519.81</v>
      </c>
      <c r="AH63" s="251">
        <v>960</v>
      </c>
    </row>
    <row r="64" spans="1:34" x14ac:dyDescent="0.2">
      <c r="A64" s="251" t="s">
        <v>2664</v>
      </c>
      <c r="B64" s="89">
        <v>960011.46</v>
      </c>
      <c r="D64" s="89">
        <v>86950.14</v>
      </c>
      <c r="G64" s="251">
        <v>154612.98000000001</v>
      </c>
      <c r="H64" s="251">
        <v>582492</v>
      </c>
      <c r="K64" s="232">
        <v>6942</v>
      </c>
      <c r="L64" s="232">
        <v>59446.12</v>
      </c>
      <c r="N64" s="232">
        <v>2213.2600000000002</v>
      </c>
      <c r="S64" s="73">
        <v>1211807.73</v>
      </c>
      <c r="T64" s="73">
        <v>1483388.32</v>
      </c>
      <c r="X64" s="73">
        <v>333813</v>
      </c>
      <c r="Y64" s="90">
        <v>116000</v>
      </c>
      <c r="Z64" s="90">
        <v>632852.76</v>
      </c>
      <c r="AA64" s="90">
        <v>8110</v>
      </c>
      <c r="AC64" s="90">
        <v>619233.85</v>
      </c>
      <c r="AD64" s="90">
        <v>32934</v>
      </c>
      <c r="AG64" s="251">
        <v>642</v>
      </c>
      <c r="AH64" s="251">
        <v>19160</v>
      </c>
    </row>
    <row r="65" spans="1:34" x14ac:dyDescent="0.2">
      <c r="A65" s="251" t="s">
        <v>2666</v>
      </c>
      <c r="B65" s="89">
        <v>920349.93</v>
      </c>
      <c r="C65" s="89">
        <v>0</v>
      </c>
      <c r="D65" s="89">
        <v>380683.48</v>
      </c>
      <c r="G65" s="251">
        <v>369934.47</v>
      </c>
      <c r="H65" s="251">
        <v>339190.83</v>
      </c>
      <c r="K65" s="232">
        <v>0</v>
      </c>
      <c r="L65" s="232">
        <v>50892.46</v>
      </c>
      <c r="N65" s="232">
        <v>307.01</v>
      </c>
      <c r="R65" s="251">
        <v>158850</v>
      </c>
      <c r="S65" s="73">
        <v>2590732.39</v>
      </c>
      <c r="T65" s="73">
        <v>1276216.1599999999</v>
      </c>
      <c r="U65" s="73">
        <v>76020</v>
      </c>
      <c r="X65" s="73">
        <v>1138637.5</v>
      </c>
      <c r="Y65" s="90">
        <v>157860</v>
      </c>
      <c r="Z65" s="90">
        <v>1518463.5</v>
      </c>
      <c r="AC65" s="90">
        <v>525776.23</v>
      </c>
      <c r="AD65" s="90">
        <v>20725.150000000001</v>
      </c>
    </row>
    <row r="66" spans="1:34" x14ac:dyDescent="0.2">
      <c r="A66" s="251" t="s">
        <v>2667</v>
      </c>
      <c r="B66" s="89">
        <v>1896092.84</v>
      </c>
      <c r="D66" s="89">
        <v>35449.279999999999</v>
      </c>
      <c r="G66" s="251">
        <v>1019107.64</v>
      </c>
      <c r="H66" s="251">
        <v>353408.26</v>
      </c>
      <c r="K66" s="232">
        <v>1500</v>
      </c>
      <c r="L66" s="232">
        <v>43951.43</v>
      </c>
      <c r="N66" s="232">
        <v>1739.01</v>
      </c>
      <c r="R66" s="251">
        <v>279157.05</v>
      </c>
      <c r="S66" s="73">
        <v>2642678.98</v>
      </c>
      <c r="T66" s="73">
        <v>1150575.6200000001</v>
      </c>
      <c r="X66" s="73">
        <v>765121</v>
      </c>
      <c r="Y66" s="90">
        <v>48600</v>
      </c>
      <c r="Z66" s="90">
        <v>907271</v>
      </c>
      <c r="AC66" s="90">
        <v>427370.61</v>
      </c>
      <c r="AD66" s="90">
        <v>115868.7</v>
      </c>
      <c r="AF66" s="90">
        <v>45563.85</v>
      </c>
    </row>
    <row r="67" spans="1:34" x14ac:dyDescent="0.2">
      <c r="A67" s="251" t="s">
        <v>2670</v>
      </c>
      <c r="B67" s="89">
        <v>974090.45</v>
      </c>
      <c r="D67" s="89">
        <v>116312.41</v>
      </c>
      <c r="G67" s="251">
        <v>777327</v>
      </c>
      <c r="H67" s="251">
        <v>385822.16</v>
      </c>
      <c r="K67" s="232">
        <v>3500</v>
      </c>
      <c r="L67" s="232">
        <v>96679.89</v>
      </c>
      <c r="N67" s="232">
        <v>1400.5</v>
      </c>
      <c r="R67" s="251">
        <v>240854.65</v>
      </c>
      <c r="S67" s="73">
        <v>1770327</v>
      </c>
      <c r="T67" s="73">
        <v>787374.99</v>
      </c>
      <c r="U67" s="73">
        <v>25000</v>
      </c>
      <c r="X67" s="73">
        <v>456085</v>
      </c>
      <c r="Y67" s="90">
        <v>7500</v>
      </c>
      <c r="Z67" s="90">
        <v>718219</v>
      </c>
      <c r="AC67" s="90">
        <v>498000.76</v>
      </c>
      <c r="AD67" s="90">
        <v>57133.08</v>
      </c>
      <c r="AF67" s="90">
        <v>2459.5</v>
      </c>
    </row>
    <row r="68" spans="1:34" x14ac:dyDescent="0.2">
      <c r="A68" s="251" t="s">
        <v>2671</v>
      </c>
      <c r="B68" s="89">
        <v>1023481.94</v>
      </c>
      <c r="C68" s="89">
        <v>0</v>
      </c>
      <c r="D68" s="89">
        <v>152272.41</v>
      </c>
      <c r="G68" s="251">
        <v>843617.01</v>
      </c>
      <c r="H68" s="251">
        <v>727923.22</v>
      </c>
      <c r="K68" s="232">
        <v>14400</v>
      </c>
      <c r="L68" s="232">
        <v>41906.910000000003</v>
      </c>
      <c r="N68" s="232">
        <v>2122.66</v>
      </c>
      <c r="S68" s="73">
        <v>3470807.24</v>
      </c>
      <c r="T68" s="73">
        <v>704449.61</v>
      </c>
      <c r="U68" s="73">
        <v>125000</v>
      </c>
      <c r="X68" s="73">
        <v>453704.5</v>
      </c>
      <c r="Y68" s="90">
        <v>1500</v>
      </c>
      <c r="Z68" s="90">
        <v>623344.5</v>
      </c>
      <c r="AA68" s="90">
        <v>5460</v>
      </c>
      <c r="AC68" s="90">
        <v>485783.97</v>
      </c>
      <c r="AD68" s="90">
        <v>31146.33</v>
      </c>
    </row>
    <row r="69" spans="1:34" x14ac:dyDescent="0.2">
      <c r="A69" s="251" t="s">
        <v>2672</v>
      </c>
      <c r="B69" s="89">
        <v>287739.28000000003</v>
      </c>
      <c r="C69" s="89">
        <v>5860</v>
      </c>
      <c r="D69" s="89">
        <v>64187.4</v>
      </c>
      <c r="G69" s="251">
        <v>164188.29999999999</v>
      </c>
      <c r="H69" s="251">
        <v>652831.22</v>
      </c>
      <c r="K69" s="232">
        <v>4500</v>
      </c>
      <c r="L69" s="232">
        <v>67471.570000000007</v>
      </c>
      <c r="N69" s="232">
        <v>464.01</v>
      </c>
      <c r="S69" s="73">
        <v>1201384.94</v>
      </c>
      <c r="T69" s="73">
        <v>686575.93</v>
      </c>
      <c r="U69" s="73">
        <v>100000</v>
      </c>
      <c r="X69" s="73">
        <v>606150</v>
      </c>
      <c r="Y69" s="90">
        <v>1500</v>
      </c>
      <c r="Z69" s="90">
        <v>812649</v>
      </c>
      <c r="AC69" s="90">
        <v>342563.44</v>
      </c>
      <c r="AD69" s="90">
        <v>30575.75</v>
      </c>
    </row>
    <row r="70" spans="1:34" x14ac:dyDescent="0.2">
      <c r="A70" s="251" t="s">
        <v>2674</v>
      </c>
      <c r="B70" s="89">
        <v>396987.89</v>
      </c>
      <c r="C70" s="89">
        <v>3940</v>
      </c>
      <c r="D70" s="89">
        <v>163064.85</v>
      </c>
      <c r="G70" s="251">
        <v>349543.48</v>
      </c>
      <c r="H70" s="251">
        <v>309240.46999999997</v>
      </c>
      <c r="K70" s="232">
        <v>7255</v>
      </c>
      <c r="L70" s="232">
        <v>85900</v>
      </c>
      <c r="N70" s="232">
        <v>220.13</v>
      </c>
      <c r="S70" s="73">
        <v>934454.85</v>
      </c>
      <c r="T70" s="73">
        <v>864177.46</v>
      </c>
      <c r="X70" s="73">
        <v>1052800</v>
      </c>
      <c r="Y70" s="90">
        <v>4500</v>
      </c>
      <c r="Z70" s="90">
        <v>1253904</v>
      </c>
      <c r="AA70" s="90">
        <v>10640</v>
      </c>
      <c r="AC70" s="90">
        <v>400877.04</v>
      </c>
      <c r="AD70" s="90">
        <v>11789.95</v>
      </c>
      <c r="AH70" s="251">
        <v>8460</v>
      </c>
    </row>
    <row r="71" spans="1:34" x14ac:dyDescent="0.2">
      <c r="A71" s="251" t="s">
        <v>2675</v>
      </c>
      <c r="B71" s="89">
        <v>510880.69</v>
      </c>
      <c r="C71" s="89">
        <v>4200</v>
      </c>
      <c r="D71" s="89">
        <v>67909.3</v>
      </c>
      <c r="G71" s="251">
        <v>188627.15</v>
      </c>
      <c r="H71" s="251">
        <v>364979.96</v>
      </c>
      <c r="K71" s="232">
        <v>3320</v>
      </c>
      <c r="L71" s="232">
        <v>44700</v>
      </c>
      <c r="R71" s="251">
        <v>-2536</v>
      </c>
      <c r="S71" s="73">
        <v>1881601.57</v>
      </c>
      <c r="T71" s="73">
        <v>963708.92</v>
      </c>
      <c r="X71" s="73">
        <v>597061.6</v>
      </c>
      <c r="Y71" s="90">
        <v>57600</v>
      </c>
      <c r="Z71" s="90">
        <v>800725.6</v>
      </c>
      <c r="AC71" s="90">
        <v>268682</v>
      </c>
      <c r="AD71" s="90">
        <v>117111.3</v>
      </c>
      <c r="AH71" s="251">
        <v>8460</v>
      </c>
    </row>
    <row r="72" spans="1:34" x14ac:dyDescent="0.2">
      <c r="A72" s="251" t="s">
        <v>2676</v>
      </c>
      <c r="B72" s="89">
        <v>642364.87</v>
      </c>
      <c r="C72" s="89">
        <v>0</v>
      </c>
      <c r="D72" s="89">
        <v>50922.3</v>
      </c>
      <c r="G72" s="251">
        <v>404487.82</v>
      </c>
      <c r="H72" s="251">
        <v>221744.59</v>
      </c>
      <c r="K72" s="232">
        <v>4500</v>
      </c>
      <c r="L72" s="232">
        <v>35173.32</v>
      </c>
      <c r="N72" s="232">
        <v>129.11000000000001</v>
      </c>
      <c r="S72" s="73">
        <v>2618687.59</v>
      </c>
      <c r="T72" s="73">
        <v>826728.68</v>
      </c>
      <c r="X72" s="73">
        <v>360325</v>
      </c>
      <c r="Y72" s="90">
        <v>35360</v>
      </c>
      <c r="Z72" s="90">
        <v>567279</v>
      </c>
      <c r="AC72" s="90">
        <v>226804.63</v>
      </c>
      <c r="AD72" s="90">
        <v>75941.3</v>
      </c>
    </row>
    <row r="73" spans="1:34" x14ac:dyDescent="0.2">
      <c r="A73" s="251" t="s">
        <v>2677</v>
      </c>
      <c r="B73" s="89">
        <v>559524.99</v>
      </c>
      <c r="D73" s="89">
        <v>36188.239999999998</v>
      </c>
      <c r="G73" s="251">
        <v>25526.92</v>
      </c>
      <c r="H73" s="251">
        <v>717047.41</v>
      </c>
      <c r="K73" s="232">
        <v>3500</v>
      </c>
      <c r="L73" s="232">
        <v>40546.15</v>
      </c>
      <c r="S73" s="73">
        <v>2255161.35</v>
      </c>
      <c r="T73" s="73">
        <v>667191.65</v>
      </c>
      <c r="U73" s="73">
        <v>325000</v>
      </c>
      <c r="X73" s="73">
        <v>556360</v>
      </c>
      <c r="Y73" s="90">
        <v>40800</v>
      </c>
      <c r="Z73" s="90">
        <v>661160</v>
      </c>
      <c r="AC73" s="90">
        <v>340386.38</v>
      </c>
      <c r="AD73" s="90">
        <v>90483.55</v>
      </c>
      <c r="AH73" s="251">
        <v>8460</v>
      </c>
    </row>
    <row r="74" spans="1:34" x14ac:dyDescent="0.2">
      <c r="A74" s="251" t="s">
        <v>2678</v>
      </c>
      <c r="B74" s="89">
        <v>458475.58</v>
      </c>
      <c r="C74" s="89">
        <v>9640</v>
      </c>
      <c r="D74" s="89">
        <v>44939.75</v>
      </c>
      <c r="G74" s="251">
        <v>574477.25</v>
      </c>
      <c r="H74" s="251">
        <v>186212.04</v>
      </c>
      <c r="K74" s="232">
        <v>4900</v>
      </c>
      <c r="L74" s="232">
        <v>91916.38</v>
      </c>
      <c r="N74" s="232">
        <v>1739.53</v>
      </c>
      <c r="S74" s="73">
        <v>2065017.96</v>
      </c>
      <c r="T74" s="73">
        <v>1198163.77</v>
      </c>
      <c r="X74" s="73">
        <v>514280</v>
      </c>
      <c r="Y74" s="90">
        <v>4945</v>
      </c>
      <c r="Z74" s="90">
        <v>799431</v>
      </c>
      <c r="AC74" s="90">
        <v>567227.56999999995</v>
      </c>
      <c r="AD74" s="90">
        <v>38836.9</v>
      </c>
      <c r="AH74" s="251">
        <v>14487.95</v>
      </c>
    </row>
    <row r="75" spans="1:34" x14ac:dyDescent="0.2">
      <c r="A75" s="251" t="s">
        <v>2679</v>
      </c>
      <c r="B75" s="89">
        <v>1221363.6599999999</v>
      </c>
      <c r="C75" s="89">
        <v>24572</v>
      </c>
      <c r="D75" s="89">
        <v>225014.55</v>
      </c>
      <c r="G75" s="251">
        <v>356162.55</v>
      </c>
      <c r="H75" s="251">
        <v>478594.1</v>
      </c>
      <c r="K75" s="232">
        <v>8000</v>
      </c>
      <c r="L75" s="232">
        <v>48243.519999999997</v>
      </c>
      <c r="S75" s="73">
        <v>2127187.88</v>
      </c>
      <c r="T75" s="73">
        <v>1700689.88</v>
      </c>
      <c r="U75" s="73">
        <v>165800</v>
      </c>
      <c r="X75" s="73">
        <v>648130</v>
      </c>
      <c r="Y75" s="90">
        <v>81000</v>
      </c>
      <c r="Z75" s="90">
        <v>1013403</v>
      </c>
      <c r="AC75" s="90">
        <v>412894.55</v>
      </c>
      <c r="AD75" s="90">
        <v>116141.95</v>
      </c>
    </row>
    <row r="76" spans="1:34" x14ac:dyDescent="0.2">
      <c r="A76" s="251" t="s">
        <v>2813</v>
      </c>
      <c r="B76" s="89">
        <v>1535505.07</v>
      </c>
      <c r="D76" s="89">
        <v>77786.070000000007</v>
      </c>
      <c r="G76" s="251">
        <v>718397.62</v>
      </c>
      <c r="H76" s="251">
        <v>829887.77</v>
      </c>
      <c r="K76" s="232">
        <v>34702</v>
      </c>
      <c r="L76" s="232">
        <v>70434.759999999995</v>
      </c>
      <c r="R76" s="251">
        <v>228847.92</v>
      </c>
      <c r="S76" s="73">
        <v>3692657.78</v>
      </c>
      <c r="T76" s="73">
        <v>707883.19</v>
      </c>
      <c r="U76" s="73">
        <v>125818</v>
      </c>
      <c r="X76" s="73">
        <v>836482.5</v>
      </c>
      <c r="Y76" s="90">
        <v>46500</v>
      </c>
      <c r="Z76" s="90">
        <v>1060956.5</v>
      </c>
      <c r="AC76" s="90">
        <v>389558.21</v>
      </c>
      <c r="AD76" s="90">
        <v>266172.14</v>
      </c>
    </row>
    <row r="77" spans="1:34" x14ac:dyDescent="0.2">
      <c r="A77" s="251" t="s">
        <v>2680</v>
      </c>
      <c r="B77" s="89">
        <v>327047.03999999998</v>
      </c>
      <c r="D77" s="89">
        <v>57507.7</v>
      </c>
      <c r="G77" s="251">
        <v>2441148.02</v>
      </c>
      <c r="H77" s="251">
        <v>182062.96</v>
      </c>
      <c r="L77" s="232">
        <v>55427.46</v>
      </c>
      <c r="M77" s="232">
        <v>66600</v>
      </c>
      <c r="N77" s="232">
        <v>0</v>
      </c>
      <c r="R77" s="251">
        <v>28533.360000000001</v>
      </c>
      <c r="S77" s="73">
        <v>2241713.0099999998</v>
      </c>
      <c r="T77" s="73">
        <v>760794.88</v>
      </c>
      <c r="U77" s="73">
        <v>142400</v>
      </c>
      <c r="X77" s="73">
        <v>436100</v>
      </c>
      <c r="Y77" s="90">
        <v>20930</v>
      </c>
      <c r="Z77" s="90">
        <v>683950</v>
      </c>
      <c r="AC77" s="90">
        <v>684928.66</v>
      </c>
      <c r="AD77" s="90">
        <v>108874.71</v>
      </c>
    </row>
    <row r="78" spans="1:34" x14ac:dyDescent="0.2">
      <c r="A78" s="251" t="s">
        <v>2681</v>
      </c>
      <c r="B78" s="89">
        <v>618074.12</v>
      </c>
      <c r="C78" s="89">
        <v>0</v>
      </c>
      <c r="D78" s="89">
        <v>53744.08</v>
      </c>
      <c r="G78" s="251">
        <v>606097.42000000004</v>
      </c>
      <c r="H78" s="251">
        <v>291268.3</v>
      </c>
      <c r="K78" s="232">
        <v>2500</v>
      </c>
      <c r="L78" s="232">
        <v>130126.71</v>
      </c>
      <c r="M78" s="232">
        <v>75715</v>
      </c>
      <c r="N78" s="232">
        <v>31575.77</v>
      </c>
      <c r="P78" s="251">
        <v>444</v>
      </c>
      <c r="S78" s="73">
        <v>1881918.88</v>
      </c>
      <c r="T78" s="73">
        <v>1191131.1499999999</v>
      </c>
      <c r="X78" s="73">
        <v>996227.5</v>
      </c>
      <c r="Y78" s="90">
        <v>12000</v>
      </c>
      <c r="Z78" s="90">
        <v>1284743.5</v>
      </c>
      <c r="AC78" s="90">
        <v>979244.69</v>
      </c>
      <c r="AD78" s="90">
        <v>91314.94</v>
      </c>
      <c r="AH78" s="251">
        <v>123350</v>
      </c>
    </row>
    <row r="79" spans="1:34" x14ac:dyDescent="0.2">
      <c r="A79" s="251" t="s">
        <v>2682</v>
      </c>
      <c r="B79" s="89">
        <v>675741.3</v>
      </c>
      <c r="D79" s="89">
        <v>98658.39</v>
      </c>
      <c r="G79" s="251">
        <v>569373.36</v>
      </c>
      <c r="H79" s="251">
        <v>1106102.21</v>
      </c>
      <c r="K79" s="232">
        <v>7768</v>
      </c>
      <c r="L79" s="232">
        <v>43144.3</v>
      </c>
      <c r="M79" s="232">
        <v>160385</v>
      </c>
      <c r="N79" s="232">
        <v>0</v>
      </c>
      <c r="P79" s="251">
        <v>5000</v>
      </c>
      <c r="S79" s="73">
        <v>1941230.36</v>
      </c>
      <c r="T79" s="73">
        <v>959220.01</v>
      </c>
      <c r="X79" s="73">
        <v>429994</v>
      </c>
      <c r="Y79" s="90">
        <v>250000</v>
      </c>
      <c r="Z79" s="90">
        <v>697834</v>
      </c>
      <c r="AC79" s="90">
        <v>592962.93000000005</v>
      </c>
      <c r="AD79" s="90">
        <v>78582.5</v>
      </c>
      <c r="AH79" s="251">
        <v>11720</v>
      </c>
    </row>
    <row r="80" spans="1:34" x14ac:dyDescent="0.2">
      <c r="A80" s="251" t="s">
        <v>2683</v>
      </c>
      <c r="B80" s="89">
        <v>1000244.36</v>
      </c>
      <c r="C80" s="89">
        <v>18960</v>
      </c>
      <c r="D80" s="89">
        <v>242505.60000000001</v>
      </c>
      <c r="G80" s="251">
        <v>262225.36</v>
      </c>
      <c r="H80" s="251">
        <v>298706.23</v>
      </c>
      <c r="K80" s="232">
        <v>150904.22</v>
      </c>
      <c r="L80" s="232">
        <v>69204.350000000006</v>
      </c>
      <c r="N80" s="232">
        <v>0</v>
      </c>
      <c r="P80" s="251">
        <v>5000</v>
      </c>
      <c r="S80" s="73">
        <v>1940061.77</v>
      </c>
      <c r="T80" s="73">
        <v>1380287.13</v>
      </c>
      <c r="X80" s="73">
        <v>362477.5</v>
      </c>
      <c r="Y80" s="90">
        <v>28400</v>
      </c>
      <c r="Z80" s="90">
        <v>759287.5</v>
      </c>
      <c r="AC80" s="90">
        <v>314789.43</v>
      </c>
      <c r="AD80" s="90">
        <v>52413.14</v>
      </c>
    </row>
    <row r="81" spans="1:34" x14ac:dyDescent="0.2">
      <c r="A81" s="251" t="s">
        <v>2684</v>
      </c>
      <c r="B81" s="89">
        <v>176949.49</v>
      </c>
      <c r="C81" s="89">
        <v>4300</v>
      </c>
      <c r="D81" s="89">
        <v>20344.72</v>
      </c>
      <c r="G81" s="251">
        <v>457002</v>
      </c>
      <c r="H81" s="251">
        <v>281544.24</v>
      </c>
      <c r="L81" s="232">
        <v>60376.6</v>
      </c>
      <c r="R81" s="251">
        <v>776160.38</v>
      </c>
      <c r="S81" s="73">
        <v>2076384.94</v>
      </c>
      <c r="T81" s="73">
        <v>611094.81000000006</v>
      </c>
      <c r="X81" s="73">
        <v>63577.5</v>
      </c>
      <c r="Z81" s="90">
        <v>261123.5</v>
      </c>
      <c r="AC81" s="90">
        <v>292226.38</v>
      </c>
      <c r="AD81" s="90">
        <v>79237.95</v>
      </c>
    </row>
    <row r="82" spans="1:34" x14ac:dyDescent="0.2">
      <c r="A82" s="251" t="s">
        <v>2685</v>
      </c>
      <c r="B82" s="89">
        <v>555718.06000000006</v>
      </c>
      <c r="C82" s="89">
        <v>18360</v>
      </c>
      <c r="D82" s="89">
        <v>336906.84</v>
      </c>
      <c r="G82" s="251">
        <v>-122167.78</v>
      </c>
      <c r="H82" s="251">
        <v>100989.93</v>
      </c>
      <c r="K82" s="232">
        <v>53995</v>
      </c>
      <c r="L82" s="232">
        <v>10259.27</v>
      </c>
      <c r="M82" s="232">
        <v>70000</v>
      </c>
      <c r="P82" s="251">
        <v>10000</v>
      </c>
      <c r="S82" s="73">
        <v>1879892.65</v>
      </c>
      <c r="T82" s="73">
        <v>1070384.0900000001</v>
      </c>
      <c r="V82" s="73">
        <v>2065</v>
      </c>
      <c r="X82" s="73">
        <v>396312</v>
      </c>
      <c r="Z82" s="90">
        <v>573582</v>
      </c>
      <c r="AA82" s="90">
        <v>7120</v>
      </c>
      <c r="AC82" s="90">
        <v>609129.11</v>
      </c>
      <c r="AD82" s="90">
        <v>102843.25</v>
      </c>
    </row>
    <row r="83" spans="1:34" x14ac:dyDescent="0.2">
      <c r="A83" s="251" t="s">
        <v>2686</v>
      </c>
      <c r="B83" s="89">
        <v>474477.9</v>
      </c>
      <c r="C83" s="89">
        <v>31200</v>
      </c>
      <c r="D83" s="89">
        <v>29345.07</v>
      </c>
      <c r="G83" s="251">
        <v>210877.2</v>
      </c>
      <c r="H83" s="251">
        <v>354059.32</v>
      </c>
      <c r="K83" s="232">
        <v>2000</v>
      </c>
      <c r="L83" s="232">
        <v>97756.5</v>
      </c>
      <c r="M83" s="232">
        <v>196645</v>
      </c>
      <c r="N83" s="232">
        <v>2620</v>
      </c>
      <c r="R83" s="251">
        <v>67787.38</v>
      </c>
      <c r="S83" s="73">
        <v>1840507.51</v>
      </c>
      <c r="T83" s="73">
        <v>518774.04</v>
      </c>
      <c r="U83" s="73">
        <v>20000</v>
      </c>
      <c r="X83" s="73">
        <v>728143</v>
      </c>
      <c r="Y83" s="90">
        <v>30542</v>
      </c>
      <c r="Z83" s="90">
        <v>949250</v>
      </c>
      <c r="AC83" s="90">
        <v>355829.62</v>
      </c>
      <c r="AD83" s="90">
        <v>42205.85</v>
      </c>
      <c r="AH83" s="251">
        <v>3250</v>
      </c>
    </row>
    <row r="84" spans="1:34" x14ac:dyDescent="0.2">
      <c r="A84" s="251" t="s">
        <v>2687</v>
      </c>
      <c r="B84" s="89">
        <v>196187.48</v>
      </c>
      <c r="C84" s="89">
        <v>0</v>
      </c>
      <c r="D84" s="89">
        <v>20954.2</v>
      </c>
      <c r="G84" s="251">
        <v>694337.41</v>
      </c>
      <c r="H84" s="251">
        <v>35618.050000000003</v>
      </c>
      <c r="K84" s="232">
        <v>1360.1</v>
      </c>
      <c r="L84" s="232">
        <v>18530.87</v>
      </c>
      <c r="N84" s="232">
        <v>0</v>
      </c>
      <c r="R84" s="251">
        <v>102900</v>
      </c>
      <c r="S84" s="73">
        <v>2651073.88</v>
      </c>
      <c r="T84" s="73">
        <v>840684.75</v>
      </c>
      <c r="X84" s="73">
        <v>287641</v>
      </c>
      <c r="Z84" s="90">
        <v>500941</v>
      </c>
      <c r="AC84" s="90">
        <v>219685.72</v>
      </c>
      <c r="AD84" s="90">
        <v>23492.2</v>
      </c>
    </row>
    <row r="85" spans="1:34" x14ac:dyDescent="0.2">
      <c r="A85" s="251" t="s">
        <v>2798</v>
      </c>
      <c r="B85" s="89">
        <v>392338.45</v>
      </c>
      <c r="C85" s="89">
        <v>7520</v>
      </c>
      <c r="D85" s="89">
        <v>15648.44</v>
      </c>
      <c r="G85" s="251">
        <v>280650.55</v>
      </c>
      <c r="H85" s="251">
        <v>68568.95</v>
      </c>
      <c r="K85" s="232">
        <v>2000</v>
      </c>
      <c r="L85" s="232">
        <v>42434.13</v>
      </c>
      <c r="M85" s="232">
        <v>42500</v>
      </c>
      <c r="P85" s="251">
        <v>15000</v>
      </c>
      <c r="S85" s="73">
        <v>3200752.69</v>
      </c>
      <c r="T85" s="73">
        <v>543546.34</v>
      </c>
      <c r="U85" s="73">
        <v>20000</v>
      </c>
      <c r="X85" s="73">
        <v>335050</v>
      </c>
      <c r="Y85" s="90">
        <v>18000</v>
      </c>
      <c r="Z85" s="90">
        <v>454278</v>
      </c>
      <c r="AC85" s="90">
        <v>268183.18</v>
      </c>
      <c r="AD85" s="90">
        <v>118520.15</v>
      </c>
    </row>
    <row r="86" spans="1:34" x14ac:dyDescent="0.2">
      <c r="A86" s="251" t="s">
        <v>2688</v>
      </c>
      <c r="B86" s="89">
        <v>1102307.7</v>
      </c>
      <c r="D86" s="89">
        <v>59847.03</v>
      </c>
      <c r="G86" s="251">
        <v>68048.36</v>
      </c>
      <c r="H86" s="251">
        <v>778501.86</v>
      </c>
      <c r="K86" s="232">
        <v>1500</v>
      </c>
      <c r="L86" s="232">
        <v>39766.980000000003</v>
      </c>
      <c r="N86" s="232">
        <v>17.760000000000002</v>
      </c>
      <c r="P86" s="251">
        <v>404602</v>
      </c>
      <c r="R86" s="251">
        <v>379036.06</v>
      </c>
      <c r="S86" s="73">
        <v>1975689.39</v>
      </c>
      <c r="T86" s="73">
        <v>502774.72</v>
      </c>
      <c r="W86" s="73">
        <v>705416</v>
      </c>
      <c r="X86" s="73">
        <v>34570.800000000003</v>
      </c>
      <c r="Y86" s="90">
        <v>-674216</v>
      </c>
      <c r="Z86" s="90">
        <v>330779.8</v>
      </c>
      <c r="AC86" s="90">
        <v>172013.89</v>
      </c>
      <c r="AD86" s="90">
        <v>156455.35</v>
      </c>
    </row>
    <row r="87" spans="1:34" x14ac:dyDescent="0.2">
      <c r="A87" s="251" t="s">
        <v>2689</v>
      </c>
      <c r="B87" s="89">
        <v>2716559.53</v>
      </c>
      <c r="D87" s="89">
        <v>71806.66</v>
      </c>
      <c r="G87" s="251">
        <v>1481942.88</v>
      </c>
      <c r="H87" s="251">
        <v>556366.94999999995</v>
      </c>
      <c r="K87" s="232">
        <v>2000</v>
      </c>
      <c r="L87" s="232">
        <v>50905.18</v>
      </c>
      <c r="N87" s="232">
        <v>383836.61</v>
      </c>
      <c r="R87" s="251">
        <v>728847.49</v>
      </c>
      <c r="S87" s="73">
        <v>3812204.74</v>
      </c>
      <c r="T87" s="73">
        <v>994194.9</v>
      </c>
      <c r="U87" s="73">
        <v>182597.75</v>
      </c>
      <c r="X87" s="73">
        <v>646844.80000000005</v>
      </c>
      <c r="Y87" s="90">
        <v>69000</v>
      </c>
      <c r="Z87" s="90">
        <v>1144032.8</v>
      </c>
      <c r="AA87" s="90">
        <v>2490</v>
      </c>
      <c r="AB87" s="90">
        <v>2000</v>
      </c>
      <c r="AC87" s="90">
        <v>762643.86</v>
      </c>
      <c r="AD87" s="90">
        <v>211005.87</v>
      </c>
    </row>
    <row r="88" spans="1:34" x14ac:dyDescent="0.2">
      <c r="A88" s="251" t="s">
        <v>2690</v>
      </c>
      <c r="B88" s="89">
        <v>1820420.82</v>
      </c>
      <c r="D88" s="89">
        <v>53522.14</v>
      </c>
      <c r="F88" s="251">
        <v>321513</v>
      </c>
      <c r="G88" s="251">
        <v>1638176.01</v>
      </c>
      <c r="H88" s="251">
        <v>148693.48000000001</v>
      </c>
      <c r="K88" s="232">
        <v>5467</v>
      </c>
      <c r="L88" s="232">
        <v>140671.29999999999</v>
      </c>
      <c r="N88" s="232">
        <v>5728.61</v>
      </c>
      <c r="P88" s="251">
        <v>10940</v>
      </c>
      <c r="R88" s="251">
        <v>4214993.95</v>
      </c>
      <c r="T88" s="73">
        <v>732149.82</v>
      </c>
      <c r="U88" s="73">
        <v>3000</v>
      </c>
      <c r="X88" s="73">
        <v>748476</v>
      </c>
      <c r="Y88" s="90">
        <v>41736.800000000003</v>
      </c>
      <c r="Z88" s="90">
        <v>1046736.8</v>
      </c>
      <c r="AC88" s="90">
        <v>441451.41</v>
      </c>
      <c r="AD88" s="90">
        <v>138775.29999999999</v>
      </c>
      <c r="AG88" s="251">
        <v>28738.5</v>
      </c>
    </row>
    <row r="89" spans="1:34" x14ac:dyDescent="0.2">
      <c r="A89" s="251" t="s">
        <v>2691</v>
      </c>
      <c r="B89" s="89">
        <v>1834095.72</v>
      </c>
      <c r="D89" s="89">
        <v>47321.760000000002</v>
      </c>
      <c r="G89" s="251">
        <v>908937.66</v>
      </c>
      <c r="H89" s="251">
        <v>366462.2</v>
      </c>
      <c r="K89" s="232">
        <v>3130</v>
      </c>
      <c r="L89" s="232">
        <v>44880.18</v>
      </c>
      <c r="N89" s="232">
        <v>50.77</v>
      </c>
      <c r="P89" s="251">
        <v>126868.8</v>
      </c>
      <c r="R89" s="251">
        <v>600666.39</v>
      </c>
      <c r="S89" s="73">
        <v>2080906</v>
      </c>
      <c r="T89" s="73">
        <v>640272.07999999996</v>
      </c>
      <c r="U89" s="73">
        <v>156833.32</v>
      </c>
      <c r="X89" s="73">
        <v>987741</v>
      </c>
      <c r="Y89" s="90">
        <v>40800</v>
      </c>
      <c r="Z89" s="90">
        <v>1212941</v>
      </c>
      <c r="AA89" s="90">
        <v>4850</v>
      </c>
      <c r="AC89" s="90">
        <v>622285.35</v>
      </c>
      <c r="AD89" s="90">
        <v>103309.3</v>
      </c>
    </row>
    <row r="90" spans="1:34" x14ac:dyDescent="0.2">
      <c r="A90" s="251" t="s">
        <v>2692</v>
      </c>
      <c r="B90" s="89">
        <v>1104652.73</v>
      </c>
      <c r="D90" s="89">
        <v>202069.2</v>
      </c>
      <c r="G90" s="251">
        <v>900154.16</v>
      </c>
      <c r="H90" s="251">
        <v>232838.35</v>
      </c>
      <c r="K90" s="232">
        <v>1600</v>
      </c>
      <c r="L90" s="232">
        <v>26800</v>
      </c>
      <c r="N90" s="232">
        <v>503.8</v>
      </c>
      <c r="P90" s="251">
        <v>111983</v>
      </c>
      <c r="R90" s="251">
        <v>416702.55</v>
      </c>
      <c r="S90" s="73">
        <v>2304026.96</v>
      </c>
      <c r="T90" s="73">
        <v>455680.77</v>
      </c>
      <c r="X90" s="73">
        <v>369585.9</v>
      </c>
      <c r="Y90" s="90">
        <v>25943.75</v>
      </c>
      <c r="Z90" s="90">
        <v>615654.15</v>
      </c>
      <c r="AC90" s="90">
        <v>347701.13</v>
      </c>
      <c r="AD90" s="90">
        <v>107221.52</v>
      </c>
    </row>
    <row r="91" spans="1:34" x14ac:dyDescent="0.2">
      <c r="A91" s="251" t="s">
        <v>2693</v>
      </c>
      <c r="B91" s="89">
        <v>2039669.03</v>
      </c>
      <c r="D91" s="89">
        <v>194218.42</v>
      </c>
      <c r="G91" s="251">
        <v>623719.39</v>
      </c>
      <c r="H91" s="251">
        <v>725233.98</v>
      </c>
      <c r="K91" s="232">
        <v>0</v>
      </c>
      <c r="L91" s="232">
        <v>62388.1</v>
      </c>
      <c r="N91" s="232">
        <v>491523.45</v>
      </c>
      <c r="R91" s="251">
        <v>614322.29</v>
      </c>
      <c r="S91" s="73">
        <v>2345661.54</v>
      </c>
      <c r="T91" s="73">
        <v>1054380.42</v>
      </c>
      <c r="U91" s="73">
        <v>117850</v>
      </c>
      <c r="X91" s="73">
        <v>773256.4</v>
      </c>
      <c r="Y91" s="90">
        <v>36379</v>
      </c>
      <c r="Z91" s="90">
        <v>1237503.3999999999</v>
      </c>
      <c r="AA91" s="90">
        <v>11070</v>
      </c>
      <c r="AC91" s="90">
        <v>646946.86</v>
      </c>
      <c r="AD91" s="90">
        <v>124138.65</v>
      </c>
    </row>
    <row r="92" spans="1:34" x14ac:dyDescent="0.2">
      <c r="A92" s="251" t="s">
        <v>2694</v>
      </c>
      <c r="B92" s="89">
        <v>1096231.94</v>
      </c>
      <c r="D92" s="89">
        <v>84480.84</v>
      </c>
      <c r="G92" s="251">
        <v>584677.64</v>
      </c>
      <c r="H92" s="251">
        <v>203825.94</v>
      </c>
      <c r="K92" s="232">
        <v>2000</v>
      </c>
      <c r="L92" s="232">
        <v>62127.28</v>
      </c>
      <c r="N92" s="232">
        <v>162983.71</v>
      </c>
      <c r="P92" s="251">
        <v>4005</v>
      </c>
      <c r="R92" s="251">
        <v>571662.81000000006</v>
      </c>
      <c r="S92" s="73">
        <v>4378498.51</v>
      </c>
      <c r="T92" s="73">
        <v>495472.24</v>
      </c>
      <c r="X92" s="73">
        <v>444290.59</v>
      </c>
      <c r="Y92" s="90">
        <v>9200</v>
      </c>
      <c r="Z92" s="90">
        <v>665882.59</v>
      </c>
      <c r="AA92" s="90">
        <v>4490</v>
      </c>
      <c r="AC92" s="90">
        <v>286506.46999999997</v>
      </c>
      <c r="AD92" s="90">
        <v>97194.59</v>
      </c>
    </row>
    <row r="93" spans="1:34" x14ac:dyDescent="0.2">
      <c r="A93" s="251" t="s">
        <v>2695</v>
      </c>
      <c r="B93" s="89">
        <v>1382343.03</v>
      </c>
      <c r="D93" s="89">
        <v>47083.18</v>
      </c>
      <c r="G93" s="251">
        <v>866256.82</v>
      </c>
      <c r="H93" s="251">
        <v>1005409.87</v>
      </c>
      <c r="K93" s="232">
        <v>1000</v>
      </c>
      <c r="L93" s="232">
        <v>52732.5</v>
      </c>
      <c r="N93" s="232">
        <v>145951.85</v>
      </c>
      <c r="R93" s="251">
        <v>506771.99</v>
      </c>
      <c r="T93" s="73">
        <v>562197.36</v>
      </c>
      <c r="U93" s="73">
        <v>155050</v>
      </c>
      <c r="X93" s="73">
        <v>1171846.8</v>
      </c>
      <c r="Y93" s="90">
        <v>33672</v>
      </c>
      <c r="Z93" s="90">
        <v>1462014.8</v>
      </c>
      <c r="AB93" s="90">
        <v>480</v>
      </c>
      <c r="AC93" s="90">
        <v>463048.1</v>
      </c>
      <c r="AD93" s="90">
        <v>196449.6</v>
      </c>
      <c r="AH93" s="251">
        <v>0.03</v>
      </c>
    </row>
    <row r="94" spans="1:34" x14ac:dyDescent="0.2">
      <c r="A94" s="251" t="s">
        <v>2696</v>
      </c>
      <c r="B94" s="89">
        <v>756414.48</v>
      </c>
      <c r="D94" s="89">
        <v>48769.94</v>
      </c>
      <c r="G94" s="251">
        <v>820043.91</v>
      </c>
      <c r="H94" s="251">
        <v>474412.89</v>
      </c>
      <c r="K94" s="232">
        <v>4000</v>
      </c>
      <c r="L94" s="232">
        <v>48700.43</v>
      </c>
      <c r="N94" s="232">
        <v>212768.04</v>
      </c>
      <c r="R94" s="251">
        <v>413092.4</v>
      </c>
      <c r="S94" s="73">
        <v>2028099.35</v>
      </c>
      <c r="T94" s="73">
        <v>541266.63</v>
      </c>
      <c r="U94" s="73">
        <v>262500</v>
      </c>
      <c r="X94" s="73">
        <v>893303</v>
      </c>
      <c r="Y94" s="90">
        <v>45300</v>
      </c>
      <c r="Z94" s="90">
        <v>1236085</v>
      </c>
      <c r="AC94" s="90">
        <v>578211.44999999995</v>
      </c>
      <c r="AD94" s="90">
        <v>94573.5</v>
      </c>
    </row>
    <row r="95" spans="1:34" x14ac:dyDescent="0.2">
      <c r="A95" s="251" t="s">
        <v>2697</v>
      </c>
      <c r="B95" s="89">
        <v>752860.43</v>
      </c>
      <c r="D95" s="89">
        <v>110776.78</v>
      </c>
      <c r="G95" s="251">
        <v>1550744.6</v>
      </c>
      <c r="H95" s="251">
        <v>159117.46</v>
      </c>
      <c r="K95" s="232">
        <v>2550</v>
      </c>
      <c r="L95" s="232">
        <v>66570.490000000005</v>
      </c>
      <c r="M95" s="232">
        <v>79524</v>
      </c>
      <c r="N95" s="232">
        <v>434.12</v>
      </c>
      <c r="P95" s="251">
        <v>41718</v>
      </c>
      <c r="R95" s="251">
        <v>407964.88</v>
      </c>
      <c r="S95" s="73">
        <v>4808766.24</v>
      </c>
      <c r="T95" s="73">
        <v>742585.95</v>
      </c>
      <c r="X95" s="73">
        <v>795998.9</v>
      </c>
      <c r="Y95" s="90">
        <v>28600</v>
      </c>
      <c r="Z95" s="90">
        <v>1096018.8999999999</v>
      </c>
      <c r="AC95" s="90">
        <v>455219.73</v>
      </c>
      <c r="AD95" s="90">
        <v>192475.4</v>
      </c>
    </row>
    <row r="96" spans="1:34" x14ac:dyDescent="0.2">
      <c r="A96" s="251" t="s">
        <v>2698</v>
      </c>
      <c r="B96" s="89">
        <v>909805.48</v>
      </c>
      <c r="D96" s="89">
        <v>32364.51</v>
      </c>
      <c r="G96" s="251">
        <v>878182.84</v>
      </c>
      <c r="H96" s="251">
        <v>327183.31</v>
      </c>
      <c r="K96" s="232">
        <v>4500</v>
      </c>
      <c r="L96" s="232">
        <v>35387.040000000001</v>
      </c>
      <c r="N96" s="232">
        <v>9050</v>
      </c>
      <c r="P96" s="251">
        <v>30792</v>
      </c>
      <c r="R96" s="251">
        <v>384992.43</v>
      </c>
      <c r="S96" s="73">
        <v>2574871.5499999998</v>
      </c>
      <c r="T96" s="73">
        <v>472812.3</v>
      </c>
      <c r="U96" s="73">
        <v>39155</v>
      </c>
      <c r="X96" s="73">
        <v>522142.4</v>
      </c>
      <c r="Y96" s="90">
        <v>20200</v>
      </c>
      <c r="Z96" s="90">
        <v>705508.4</v>
      </c>
      <c r="AA96" s="90">
        <v>2000</v>
      </c>
      <c r="AB96" s="90">
        <v>480</v>
      </c>
      <c r="AC96" s="90">
        <v>259452.15</v>
      </c>
      <c r="AD96" s="90">
        <v>118265.44</v>
      </c>
    </row>
    <row r="97" spans="1:30" x14ac:dyDescent="0.2">
      <c r="A97" s="251" t="s">
        <v>2699</v>
      </c>
      <c r="B97" s="89">
        <v>786482.34</v>
      </c>
      <c r="D97" s="89">
        <v>48910.77</v>
      </c>
      <c r="G97" s="251">
        <v>1067556.73</v>
      </c>
      <c r="H97" s="251">
        <v>252379.69</v>
      </c>
      <c r="K97" s="232">
        <v>1850</v>
      </c>
      <c r="L97" s="232">
        <v>41392.089999999997</v>
      </c>
      <c r="M97" s="232">
        <v>144600</v>
      </c>
      <c r="N97" s="232">
        <v>75.709999999999994</v>
      </c>
      <c r="R97" s="251">
        <v>289556.92</v>
      </c>
      <c r="S97" s="73">
        <v>2326634.9900000002</v>
      </c>
      <c r="T97" s="73">
        <v>740631</v>
      </c>
      <c r="X97" s="73">
        <v>844450.8</v>
      </c>
      <c r="Y97" s="90">
        <v>35100</v>
      </c>
      <c r="Z97" s="90">
        <v>959500.80000000005</v>
      </c>
      <c r="AA97" s="90">
        <v>2000</v>
      </c>
      <c r="AC97" s="90">
        <v>512912.7</v>
      </c>
      <c r="AD97" s="90">
        <v>43015.45</v>
      </c>
    </row>
    <row r="98" spans="1:30" x14ac:dyDescent="0.2">
      <c r="A98" s="251" t="s">
        <v>2700</v>
      </c>
      <c r="B98" s="89">
        <v>804321.46</v>
      </c>
      <c r="D98" s="89">
        <v>83659.98</v>
      </c>
      <c r="G98" s="251">
        <v>2549026.65</v>
      </c>
      <c r="H98" s="251">
        <v>1050412.06</v>
      </c>
      <c r="K98" s="232">
        <v>8040</v>
      </c>
      <c r="L98" s="232">
        <v>48169.22</v>
      </c>
      <c r="N98" s="232">
        <v>64.959999999999994</v>
      </c>
      <c r="P98" s="251">
        <v>102000</v>
      </c>
      <c r="R98" s="251">
        <v>268545.03999999998</v>
      </c>
      <c r="S98" s="73">
        <v>2310530.36</v>
      </c>
      <c r="T98" s="73">
        <v>652676.48</v>
      </c>
      <c r="U98" s="73">
        <v>4500</v>
      </c>
      <c r="X98" s="73">
        <v>670412.6</v>
      </c>
      <c r="Y98" s="90">
        <v>15500</v>
      </c>
      <c r="Z98" s="90">
        <v>1018070.6</v>
      </c>
      <c r="AA98" s="90">
        <v>4490</v>
      </c>
      <c r="AC98" s="90">
        <v>360673.13</v>
      </c>
      <c r="AD98" s="90">
        <v>181142.8</v>
      </c>
    </row>
    <row r="99" spans="1:30" x14ac:dyDescent="0.2">
      <c r="A99" s="251" t="s">
        <v>2799</v>
      </c>
      <c r="B99" s="89">
        <v>759608.1</v>
      </c>
      <c r="D99" s="89">
        <v>16550.990000000002</v>
      </c>
      <c r="G99" s="251">
        <v>936113.43</v>
      </c>
      <c r="H99" s="251">
        <v>123531.45</v>
      </c>
      <c r="K99" s="232">
        <v>1730</v>
      </c>
      <c r="L99" s="232">
        <v>32821.1</v>
      </c>
      <c r="N99" s="232">
        <v>216760.33</v>
      </c>
      <c r="R99" s="251">
        <v>269957.87</v>
      </c>
      <c r="S99" s="73">
        <v>2166873.39</v>
      </c>
      <c r="T99" s="73">
        <v>542478.98</v>
      </c>
      <c r="X99" s="73">
        <v>372884</v>
      </c>
      <c r="Y99" s="90">
        <v>22200</v>
      </c>
      <c r="Z99" s="90">
        <v>667284</v>
      </c>
      <c r="AB99" s="90">
        <v>4490</v>
      </c>
      <c r="AC99" s="90">
        <v>331249.39</v>
      </c>
      <c r="AD99" s="90">
        <v>109852.43</v>
      </c>
    </row>
    <row r="100" spans="1:30" x14ac:dyDescent="0.2">
      <c r="A100" s="251" t="s">
        <v>2701</v>
      </c>
      <c r="B100" s="89">
        <v>395189.38</v>
      </c>
      <c r="D100" s="89">
        <v>164142.71</v>
      </c>
      <c r="G100" s="251">
        <v>1116446.1499999999</v>
      </c>
      <c r="H100" s="251">
        <v>76317.850000000006</v>
      </c>
      <c r="K100" s="232">
        <v>0</v>
      </c>
      <c r="L100" s="232">
        <v>42500</v>
      </c>
      <c r="R100" s="251">
        <v>6135.4</v>
      </c>
      <c r="T100" s="73">
        <v>474116.39</v>
      </c>
      <c r="X100" s="73">
        <v>463995</v>
      </c>
      <c r="Y100" s="90">
        <v>24600</v>
      </c>
      <c r="Z100" s="90">
        <v>587335</v>
      </c>
      <c r="AC100" s="90">
        <v>265570.77</v>
      </c>
      <c r="AD100" s="90">
        <v>104245.84</v>
      </c>
    </row>
    <row r="101" spans="1:30" x14ac:dyDescent="0.2">
      <c r="A101" s="251" t="s">
        <v>2702</v>
      </c>
      <c r="B101" s="89">
        <v>714034.21</v>
      </c>
      <c r="C101" s="89">
        <v>0</v>
      </c>
      <c r="D101" s="89">
        <v>55098.12</v>
      </c>
      <c r="G101" s="251">
        <v>230358.71</v>
      </c>
      <c r="H101" s="251">
        <v>287006.90000000002</v>
      </c>
      <c r="K101" s="232">
        <v>0</v>
      </c>
      <c r="L101" s="232">
        <v>43200</v>
      </c>
      <c r="R101" s="251">
        <v>120356.81</v>
      </c>
      <c r="S101" s="73">
        <v>1563007.5</v>
      </c>
      <c r="T101" s="73">
        <v>576517.85</v>
      </c>
      <c r="X101" s="73">
        <v>664937</v>
      </c>
      <c r="Y101" s="90">
        <v>9000</v>
      </c>
      <c r="Z101" s="90">
        <v>863776</v>
      </c>
      <c r="AC101" s="90">
        <v>367489.74</v>
      </c>
      <c r="AD101" s="90">
        <v>70534.67</v>
      </c>
    </row>
    <row r="102" spans="1:30" x14ac:dyDescent="0.2">
      <c r="A102" s="251" t="s">
        <v>2703</v>
      </c>
      <c r="B102" s="89">
        <v>350921.03</v>
      </c>
      <c r="D102" s="89">
        <v>68509.600000000006</v>
      </c>
      <c r="G102" s="251">
        <v>623999.74</v>
      </c>
      <c r="H102" s="251">
        <v>212842.82</v>
      </c>
      <c r="K102" s="232">
        <v>5000</v>
      </c>
      <c r="L102" s="232">
        <v>43170</v>
      </c>
      <c r="R102" s="251">
        <v>-1410.48</v>
      </c>
      <c r="S102" s="73">
        <v>2046781.46</v>
      </c>
      <c r="T102" s="73">
        <v>524833.69999999995</v>
      </c>
      <c r="X102" s="73">
        <v>548320.5</v>
      </c>
      <c r="Y102" s="90">
        <v>13500</v>
      </c>
      <c r="Z102" s="90">
        <v>674454.37</v>
      </c>
      <c r="AA102" s="90">
        <v>5270</v>
      </c>
      <c r="AC102" s="90">
        <v>222541.76</v>
      </c>
      <c r="AD102" s="90">
        <v>83233.36</v>
      </c>
    </row>
    <row r="103" spans="1:30" x14ac:dyDescent="0.2">
      <c r="A103" s="251" t="s">
        <v>2704</v>
      </c>
      <c r="B103" s="89">
        <v>423499.46</v>
      </c>
      <c r="D103" s="89">
        <v>23973.57</v>
      </c>
      <c r="G103" s="251">
        <v>791515.22</v>
      </c>
      <c r="H103" s="251">
        <v>298874.52</v>
      </c>
      <c r="K103" s="232">
        <v>0</v>
      </c>
      <c r="L103" s="232">
        <v>89000</v>
      </c>
      <c r="R103" s="251">
        <v>66001.919999999998</v>
      </c>
      <c r="S103" s="73">
        <v>3243756.17</v>
      </c>
      <c r="T103" s="73">
        <v>460422.02</v>
      </c>
      <c r="X103" s="73">
        <v>383002.5</v>
      </c>
      <c r="Z103" s="90">
        <v>576261.5</v>
      </c>
      <c r="AC103" s="90">
        <v>250023.69</v>
      </c>
      <c r="AD103" s="90">
        <v>112257.98</v>
      </c>
    </row>
    <row r="104" spans="1:30" x14ac:dyDescent="0.2">
      <c r="A104" s="251" t="s">
        <v>2705</v>
      </c>
      <c r="B104" s="89">
        <v>242998.72</v>
      </c>
      <c r="D104" s="89">
        <v>31294.79</v>
      </c>
      <c r="G104" s="251">
        <v>379864.56</v>
      </c>
      <c r="H104" s="251">
        <v>145975.94</v>
      </c>
      <c r="K104" s="232">
        <v>4000</v>
      </c>
      <c r="L104" s="232">
        <v>37700</v>
      </c>
      <c r="M104" s="232">
        <v>7800</v>
      </c>
      <c r="R104" s="251">
        <v>22745.279999999999</v>
      </c>
      <c r="S104" s="73">
        <v>2614880.33</v>
      </c>
      <c r="T104" s="73">
        <v>465173.78</v>
      </c>
      <c r="X104" s="73">
        <v>355414.5</v>
      </c>
      <c r="Y104" s="90">
        <v>9400</v>
      </c>
      <c r="Z104" s="90">
        <v>446014.5</v>
      </c>
      <c r="AC104" s="90">
        <v>189998.7</v>
      </c>
      <c r="AD104" s="90">
        <v>78728.72</v>
      </c>
    </row>
    <row r="105" spans="1:30" x14ac:dyDescent="0.2">
      <c r="A105" s="251" t="s">
        <v>2800</v>
      </c>
      <c r="B105" s="89">
        <v>247216.75</v>
      </c>
      <c r="D105" s="89">
        <v>16674.86</v>
      </c>
      <c r="G105" s="251">
        <v>486544.35</v>
      </c>
      <c r="H105" s="251">
        <v>215940.54</v>
      </c>
      <c r="K105" s="232">
        <v>-6750</v>
      </c>
      <c r="L105" s="232">
        <v>32439.67</v>
      </c>
      <c r="M105" s="232">
        <v>34800</v>
      </c>
      <c r="S105" s="73">
        <v>1695120.4</v>
      </c>
      <c r="T105" s="73">
        <v>338673.47</v>
      </c>
      <c r="X105" s="73">
        <v>828381.5</v>
      </c>
      <c r="Z105" s="90">
        <v>989036.5</v>
      </c>
      <c r="AC105" s="90">
        <v>152566.47</v>
      </c>
      <c r="AD105" s="90">
        <v>93374.35</v>
      </c>
    </row>
    <row r="106" spans="1:30" x14ac:dyDescent="0.2">
      <c r="A106" s="251" t="s">
        <v>2706</v>
      </c>
      <c r="B106" s="89">
        <v>294647.78999999998</v>
      </c>
      <c r="C106" s="89">
        <v>36600</v>
      </c>
      <c r="D106" s="89">
        <v>33106.39</v>
      </c>
      <c r="G106" s="251">
        <v>625489.46</v>
      </c>
      <c r="H106" s="251">
        <v>213001.89</v>
      </c>
      <c r="K106" s="232">
        <v>-3000</v>
      </c>
      <c r="L106" s="232">
        <v>111460</v>
      </c>
      <c r="M106" s="232">
        <v>4</v>
      </c>
      <c r="N106" s="232">
        <v>865.27</v>
      </c>
      <c r="S106" s="73">
        <v>1187793.3799999999</v>
      </c>
      <c r="T106" s="73">
        <v>449254.75</v>
      </c>
      <c r="X106" s="73">
        <v>523790</v>
      </c>
      <c r="Y106" s="90">
        <v>48800</v>
      </c>
      <c r="Z106" s="90">
        <v>729040</v>
      </c>
      <c r="AA106" s="90">
        <v>936</v>
      </c>
      <c r="AC106" s="90">
        <v>294925.59000000003</v>
      </c>
      <c r="AD106" s="90">
        <v>96451.6</v>
      </c>
    </row>
    <row r="107" spans="1:30" x14ac:dyDescent="0.2">
      <c r="A107" s="251" t="s">
        <v>2707</v>
      </c>
      <c r="B107" s="89">
        <v>692296.53</v>
      </c>
      <c r="C107" s="89">
        <v>178880</v>
      </c>
      <c r="D107" s="89">
        <v>131274.97</v>
      </c>
      <c r="G107" s="251">
        <v>-1650894.79</v>
      </c>
      <c r="H107" s="251">
        <v>1060559.4099999999</v>
      </c>
      <c r="K107" s="232">
        <v>227742</v>
      </c>
      <c r="L107" s="232">
        <v>206220</v>
      </c>
      <c r="M107" s="232">
        <v>330000</v>
      </c>
      <c r="N107" s="232">
        <v>1961.46</v>
      </c>
      <c r="R107" s="251">
        <v>60000</v>
      </c>
      <c r="S107" s="73">
        <v>4005245.62</v>
      </c>
      <c r="T107" s="73">
        <v>1177251.1100000001</v>
      </c>
      <c r="X107" s="73">
        <v>700772</v>
      </c>
      <c r="Y107" s="90">
        <v>93600</v>
      </c>
      <c r="Z107" s="90">
        <v>1095580</v>
      </c>
      <c r="AC107" s="90">
        <v>1101756.6100000001</v>
      </c>
      <c r="AD107" s="90">
        <v>138761.82999999999</v>
      </c>
    </row>
    <row r="108" spans="1:30" x14ac:dyDescent="0.2">
      <c r="A108" s="251" t="s">
        <v>2708</v>
      </c>
      <c r="B108" s="89">
        <v>67777.899999999994</v>
      </c>
      <c r="C108" s="89">
        <v>57300</v>
      </c>
      <c r="D108" s="89">
        <v>22273.11</v>
      </c>
      <c r="G108" s="251">
        <v>923963.46</v>
      </c>
      <c r="H108" s="251">
        <v>1292659.27</v>
      </c>
      <c r="K108" s="232">
        <v>113560</v>
      </c>
      <c r="L108" s="232">
        <v>96035</v>
      </c>
      <c r="N108" s="232">
        <v>1482.88</v>
      </c>
      <c r="R108" s="251">
        <v>-3295.5</v>
      </c>
      <c r="S108" s="73">
        <v>2324775.44</v>
      </c>
      <c r="T108" s="73">
        <v>812674.81</v>
      </c>
      <c r="X108" s="73">
        <v>1051478</v>
      </c>
      <c r="Y108" s="90">
        <v>57300</v>
      </c>
      <c r="Z108" s="90">
        <v>1500908</v>
      </c>
      <c r="AC108" s="90">
        <v>447924.47</v>
      </c>
      <c r="AD108" s="90">
        <v>221653.1</v>
      </c>
    </row>
    <row r="109" spans="1:30" x14ac:dyDescent="0.2">
      <c r="A109" s="251" t="s">
        <v>2709</v>
      </c>
      <c r="B109" s="89">
        <v>632205.09</v>
      </c>
      <c r="C109" s="89">
        <v>24550</v>
      </c>
      <c r="D109" s="89">
        <v>100316.29</v>
      </c>
      <c r="G109" s="251">
        <v>849675.63</v>
      </c>
      <c r="H109" s="251">
        <v>300254.36</v>
      </c>
      <c r="K109" s="232">
        <v>9500</v>
      </c>
      <c r="L109" s="232">
        <v>97567.21</v>
      </c>
      <c r="M109" s="232">
        <v>366550</v>
      </c>
      <c r="N109" s="232">
        <v>50.37</v>
      </c>
      <c r="R109" s="251">
        <v>-539</v>
      </c>
      <c r="S109" s="73">
        <v>2600171.63</v>
      </c>
      <c r="T109" s="73">
        <v>1096607.44</v>
      </c>
      <c r="X109" s="73">
        <v>581680</v>
      </c>
      <c r="Y109" s="90">
        <v>9875</v>
      </c>
      <c r="Z109" s="90">
        <v>942918</v>
      </c>
      <c r="AC109" s="90">
        <v>440114.53</v>
      </c>
      <c r="AD109" s="90">
        <v>156672.42000000001</v>
      </c>
    </row>
    <row r="110" spans="1:30" x14ac:dyDescent="0.2">
      <c r="A110" s="251" t="s">
        <v>2710</v>
      </c>
      <c r="B110" s="89">
        <v>265144.15999999997</v>
      </c>
      <c r="C110" s="89">
        <v>110680</v>
      </c>
      <c r="D110" s="89">
        <v>56334</v>
      </c>
      <c r="G110" s="251">
        <v>21697.75</v>
      </c>
      <c r="H110" s="251">
        <v>210194.38</v>
      </c>
      <c r="K110" s="232">
        <v>0</v>
      </c>
      <c r="L110" s="232">
        <v>45629.43</v>
      </c>
      <c r="M110" s="232">
        <v>21020</v>
      </c>
      <c r="P110" s="251">
        <v>125000</v>
      </c>
      <c r="R110" s="251">
        <v>-19535.29</v>
      </c>
      <c r="S110" s="73">
        <v>961037.76</v>
      </c>
      <c r="T110" s="73">
        <v>460729.34</v>
      </c>
      <c r="X110" s="73">
        <v>351113.3</v>
      </c>
      <c r="Y110" s="90">
        <v>54272.24</v>
      </c>
      <c r="Z110" s="90">
        <v>583513.30000000005</v>
      </c>
      <c r="AC110" s="90">
        <v>535341.5</v>
      </c>
      <c r="AD110" s="90">
        <v>42347.39</v>
      </c>
    </row>
    <row r="111" spans="1:30" x14ac:dyDescent="0.2">
      <c r="A111" s="251" t="s">
        <v>2711</v>
      </c>
      <c r="B111" s="89">
        <v>88967.97</v>
      </c>
      <c r="D111" s="89">
        <v>143943.26999999999</v>
      </c>
      <c r="G111" s="251">
        <v>2</v>
      </c>
      <c r="H111" s="251">
        <v>335152.06</v>
      </c>
      <c r="K111" s="232">
        <v>0</v>
      </c>
      <c r="L111" s="232">
        <v>44998.21</v>
      </c>
      <c r="M111" s="232">
        <v>13830</v>
      </c>
      <c r="P111" s="251">
        <v>191320</v>
      </c>
      <c r="R111" s="251">
        <v>1075.3599999999999</v>
      </c>
      <c r="S111" s="73">
        <v>852668.5</v>
      </c>
      <c r="T111" s="73">
        <v>528270.92000000004</v>
      </c>
      <c r="U111" s="73">
        <v>59500</v>
      </c>
      <c r="X111" s="73">
        <v>657510</v>
      </c>
      <c r="Y111" s="90">
        <v>48339.61</v>
      </c>
      <c r="Z111" s="90">
        <v>812360</v>
      </c>
      <c r="AC111" s="90">
        <v>547688.24</v>
      </c>
      <c r="AD111" s="90">
        <v>26353.43</v>
      </c>
    </row>
    <row r="112" spans="1:30" x14ac:dyDescent="0.2">
      <c r="A112" s="251" t="s">
        <v>2712</v>
      </c>
      <c r="B112" s="89">
        <v>315123.28999999998</v>
      </c>
      <c r="C112" s="89">
        <v>100000</v>
      </c>
      <c r="D112" s="89">
        <v>112103.5</v>
      </c>
      <c r="G112" s="251">
        <v>566119.47</v>
      </c>
      <c r="H112" s="251">
        <v>138211.57</v>
      </c>
      <c r="K112" s="232">
        <v>0</v>
      </c>
      <c r="L112" s="232">
        <v>36512.720000000001</v>
      </c>
      <c r="M112" s="232">
        <v>3130</v>
      </c>
      <c r="P112" s="251">
        <v>202100</v>
      </c>
      <c r="R112" s="251">
        <v>10060.219999999999</v>
      </c>
      <c r="S112" s="73">
        <v>1993338.97</v>
      </c>
      <c r="T112" s="73">
        <v>648853.23</v>
      </c>
      <c r="X112" s="73">
        <v>663936</v>
      </c>
      <c r="Y112" s="90">
        <v>42026.17</v>
      </c>
      <c r="Z112" s="90">
        <v>798486</v>
      </c>
      <c r="AC112" s="90">
        <v>261767.45</v>
      </c>
      <c r="AD112" s="90">
        <v>49458.79</v>
      </c>
    </row>
    <row r="113" spans="1:34" x14ac:dyDescent="0.2">
      <c r="A113" s="251" t="s">
        <v>2713</v>
      </c>
      <c r="B113" s="89">
        <v>522967.07</v>
      </c>
      <c r="C113" s="89">
        <v>130000</v>
      </c>
      <c r="D113" s="89">
        <v>170385.44</v>
      </c>
      <c r="G113" s="251">
        <v>5</v>
      </c>
      <c r="H113" s="251">
        <v>173813.52</v>
      </c>
      <c r="K113" s="232">
        <v>0</v>
      </c>
      <c r="L113" s="232">
        <v>43493.7</v>
      </c>
      <c r="M113" s="232">
        <v>18980</v>
      </c>
      <c r="P113" s="251">
        <v>86826</v>
      </c>
      <c r="R113" s="251">
        <v>-4391.62</v>
      </c>
      <c r="S113" s="73">
        <v>3276385.87</v>
      </c>
      <c r="T113" s="73">
        <v>539571.36</v>
      </c>
      <c r="X113" s="73">
        <v>442984.5</v>
      </c>
      <c r="Y113" s="90">
        <v>34730.51</v>
      </c>
      <c r="Z113" s="90">
        <v>655434.5</v>
      </c>
      <c r="AC113" s="90">
        <v>210956.1</v>
      </c>
      <c r="AD113" s="90">
        <v>18005.88</v>
      </c>
      <c r="AE113" s="90">
        <v>6454.3</v>
      </c>
    </row>
    <row r="114" spans="1:34" x14ac:dyDescent="0.2">
      <c r="A114" s="251" t="s">
        <v>2714</v>
      </c>
      <c r="B114" s="89">
        <v>281948.77</v>
      </c>
      <c r="C114" s="89">
        <v>9800</v>
      </c>
      <c r="D114" s="89">
        <v>339964.17</v>
      </c>
      <c r="G114" s="251">
        <v>708157.11</v>
      </c>
      <c r="H114" s="251">
        <v>676403.65</v>
      </c>
      <c r="K114" s="232">
        <v>0</v>
      </c>
      <c r="L114" s="232">
        <v>44727.05</v>
      </c>
      <c r="N114" s="232">
        <v>0</v>
      </c>
      <c r="P114" s="251">
        <v>4500</v>
      </c>
      <c r="R114" s="251">
        <v>1452.88</v>
      </c>
      <c r="S114" s="73">
        <v>3690825.96</v>
      </c>
      <c r="T114" s="73">
        <v>503758.05</v>
      </c>
      <c r="X114" s="73">
        <v>684155.5</v>
      </c>
      <c r="Y114" s="90">
        <v>58223.6</v>
      </c>
      <c r="Z114" s="90">
        <v>853035.5</v>
      </c>
      <c r="AC114" s="90">
        <v>278309.90000000002</v>
      </c>
      <c r="AD114" s="90">
        <v>144577.17000000001</v>
      </c>
      <c r="AH114" s="251">
        <v>0.01</v>
      </c>
    </row>
    <row r="115" spans="1:34" x14ac:dyDescent="0.2">
      <c r="A115" s="251" t="s">
        <v>2715</v>
      </c>
      <c r="B115" s="89">
        <v>707336.83</v>
      </c>
      <c r="C115" s="89">
        <v>110000</v>
      </c>
      <c r="D115" s="89">
        <v>188893</v>
      </c>
      <c r="G115" s="251">
        <v>131029.29</v>
      </c>
      <c r="H115" s="251">
        <v>257351.58</v>
      </c>
      <c r="K115" s="232">
        <v>0</v>
      </c>
      <c r="L115" s="232">
        <v>34293.9</v>
      </c>
      <c r="M115" s="232">
        <v>3590</v>
      </c>
      <c r="P115" s="251">
        <v>58850</v>
      </c>
      <c r="R115" s="251">
        <v>17575.77</v>
      </c>
      <c r="S115" s="73">
        <v>1854865.59</v>
      </c>
      <c r="T115" s="73">
        <v>527562.81000000006</v>
      </c>
      <c r="X115" s="73">
        <v>391414</v>
      </c>
      <c r="Y115" s="90">
        <v>46504.76</v>
      </c>
      <c r="Z115" s="90">
        <v>562786</v>
      </c>
      <c r="AC115" s="90">
        <v>451697.26</v>
      </c>
      <c r="AD115" s="90">
        <v>29867.65</v>
      </c>
    </row>
    <row r="116" spans="1:34" x14ac:dyDescent="0.2">
      <c r="A116" s="251" t="s">
        <v>2716</v>
      </c>
      <c r="B116" s="89">
        <v>383813.73</v>
      </c>
      <c r="C116" s="89">
        <v>109800</v>
      </c>
      <c r="D116" s="89">
        <v>346775.7</v>
      </c>
      <c r="G116" s="251">
        <v>258523.61</v>
      </c>
      <c r="H116" s="251">
        <v>862205.47</v>
      </c>
      <c r="K116" s="232">
        <v>0</v>
      </c>
      <c r="L116" s="232">
        <v>32231.3</v>
      </c>
      <c r="M116" s="232">
        <v>5000</v>
      </c>
      <c r="P116" s="251">
        <v>164164.79999999999</v>
      </c>
      <c r="R116" s="251">
        <v>1830.4</v>
      </c>
      <c r="S116" s="73">
        <v>1808375.97</v>
      </c>
      <c r="T116" s="73">
        <v>348241.21</v>
      </c>
      <c r="U116" s="73">
        <v>152285</v>
      </c>
      <c r="X116" s="73">
        <v>609756</v>
      </c>
      <c r="Y116" s="90">
        <v>35836.86</v>
      </c>
      <c r="Z116" s="90">
        <v>803806</v>
      </c>
      <c r="AC116" s="90">
        <v>339139.75</v>
      </c>
      <c r="AD116" s="90">
        <v>99679.65</v>
      </c>
      <c r="AE116" s="90">
        <v>6530.3</v>
      </c>
    </row>
    <row r="117" spans="1:34" x14ac:dyDescent="0.2">
      <c r="A117" s="251" t="s">
        <v>2717</v>
      </c>
      <c r="B117" s="89">
        <v>1398814.56</v>
      </c>
      <c r="C117" s="89">
        <v>13500</v>
      </c>
      <c r="D117" s="89">
        <v>299439.87</v>
      </c>
      <c r="G117" s="251">
        <v>309045.02</v>
      </c>
      <c r="H117" s="251">
        <v>322730.59000000003</v>
      </c>
      <c r="K117" s="232">
        <v>0</v>
      </c>
      <c r="L117" s="232">
        <v>45192.639999999999</v>
      </c>
      <c r="M117" s="232">
        <v>22890</v>
      </c>
      <c r="N117" s="232">
        <v>98.13</v>
      </c>
      <c r="P117" s="251">
        <v>270461</v>
      </c>
      <c r="R117" s="251">
        <v>22490.57</v>
      </c>
      <c r="S117" s="73">
        <v>2329931.42</v>
      </c>
      <c r="T117" s="73">
        <v>617731.61</v>
      </c>
      <c r="X117" s="73">
        <v>617291.5</v>
      </c>
      <c r="Y117" s="90">
        <v>53327.81</v>
      </c>
      <c r="Z117" s="90">
        <v>794191.5</v>
      </c>
      <c r="AC117" s="90">
        <v>366953.25</v>
      </c>
      <c r="AD117" s="90">
        <v>86310.48</v>
      </c>
    </row>
    <row r="118" spans="1:34" x14ac:dyDescent="0.2">
      <c r="A118" s="251" t="s">
        <v>2718</v>
      </c>
      <c r="B118" s="89">
        <v>163375.29999999999</v>
      </c>
      <c r="D118" s="89">
        <v>34933.279999999999</v>
      </c>
      <c r="G118" s="251">
        <v>1333213.79</v>
      </c>
      <c r="H118" s="251">
        <v>386360.53</v>
      </c>
      <c r="K118" s="232">
        <v>350000</v>
      </c>
      <c r="L118" s="232">
        <v>39115.56</v>
      </c>
      <c r="M118" s="232">
        <v>18420</v>
      </c>
      <c r="P118" s="251">
        <v>140980</v>
      </c>
      <c r="R118" s="251">
        <v>1647.36</v>
      </c>
      <c r="S118" s="73">
        <v>857017.52</v>
      </c>
      <c r="T118" s="73">
        <v>557822.16</v>
      </c>
      <c r="U118" s="73">
        <v>14000</v>
      </c>
      <c r="X118" s="73">
        <v>632474.5</v>
      </c>
      <c r="Y118" s="90">
        <v>37861.519999999997</v>
      </c>
      <c r="Z118" s="90">
        <v>787566.5</v>
      </c>
      <c r="AC118" s="90">
        <v>375065.19</v>
      </c>
      <c r="AD118" s="90">
        <v>84088.91</v>
      </c>
    </row>
    <row r="119" spans="1:34" x14ac:dyDescent="0.2">
      <c r="A119" s="251" t="s">
        <v>2801</v>
      </c>
      <c r="B119" s="89">
        <v>107562.06</v>
      </c>
      <c r="D119" s="89">
        <v>146041.32</v>
      </c>
      <c r="G119" s="251">
        <v>810615.92</v>
      </c>
      <c r="H119" s="251">
        <v>129131.62</v>
      </c>
      <c r="K119" s="232">
        <v>137920</v>
      </c>
      <c r="L119" s="232">
        <v>34711.06</v>
      </c>
      <c r="P119" s="251">
        <v>56140</v>
      </c>
      <c r="R119" s="251">
        <v>2676.96</v>
      </c>
      <c r="S119" s="73">
        <v>2768353.45</v>
      </c>
      <c r="T119" s="73">
        <v>324152.46000000002</v>
      </c>
      <c r="U119" s="73">
        <v>14400</v>
      </c>
      <c r="X119" s="73">
        <v>276696</v>
      </c>
      <c r="Y119" s="90">
        <v>45506.75</v>
      </c>
      <c r="Z119" s="90">
        <v>407896</v>
      </c>
      <c r="AC119" s="90">
        <v>216174.12</v>
      </c>
      <c r="AD119" s="90">
        <v>78904.3</v>
      </c>
      <c r="AE119" s="90">
        <v>1520.95</v>
      </c>
    </row>
    <row r="120" spans="1:34" x14ac:dyDescent="0.2">
      <c r="A120" s="251" t="s">
        <v>2802</v>
      </c>
      <c r="B120" s="89">
        <v>684471.52</v>
      </c>
      <c r="D120" s="89">
        <v>23746.32</v>
      </c>
      <c r="G120" s="251">
        <v>316105.99</v>
      </c>
      <c r="H120" s="251">
        <v>120424.42</v>
      </c>
      <c r="K120" s="232">
        <v>60000</v>
      </c>
      <c r="L120" s="232">
        <v>48296.93</v>
      </c>
      <c r="M120" s="232">
        <v>5120</v>
      </c>
      <c r="R120" s="251">
        <v>1887.6</v>
      </c>
      <c r="S120" s="73">
        <v>3313708.59</v>
      </c>
      <c r="T120" s="73">
        <v>325265.33</v>
      </c>
      <c r="X120" s="73">
        <v>908971</v>
      </c>
      <c r="Y120" s="90">
        <v>43006.58</v>
      </c>
      <c r="Z120" s="90">
        <v>1019871</v>
      </c>
      <c r="AC120" s="90">
        <v>215012.33</v>
      </c>
      <c r="AD120" s="90">
        <v>39792.46</v>
      </c>
      <c r="AE120" s="90">
        <v>14698.88</v>
      </c>
    </row>
    <row r="121" spans="1:34" x14ac:dyDescent="0.2">
      <c r="A121" s="251" t="s">
        <v>2814</v>
      </c>
      <c r="B121" s="89">
        <v>285164.61</v>
      </c>
      <c r="D121" s="89">
        <v>81604.070000000007</v>
      </c>
      <c r="G121" s="251">
        <v>491853.54</v>
      </c>
      <c r="H121" s="251">
        <v>161112.01</v>
      </c>
      <c r="K121" s="232">
        <v>0</v>
      </c>
      <c r="L121" s="232">
        <v>22891.3</v>
      </c>
      <c r="M121" s="232">
        <v>120000</v>
      </c>
      <c r="P121" s="251">
        <v>3865</v>
      </c>
      <c r="R121" s="251">
        <v>82025.11</v>
      </c>
      <c r="S121" s="73">
        <v>3532326.06</v>
      </c>
      <c r="T121" s="73">
        <v>354783.88</v>
      </c>
      <c r="X121" s="73">
        <v>201516</v>
      </c>
      <c r="Y121" s="90">
        <v>38748.720000000001</v>
      </c>
      <c r="Z121" s="90">
        <v>364876</v>
      </c>
      <c r="AC121" s="90">
        <v>286376.15000000002</v>
      </c>
      <c r="AD121" s="90">
        <v>83501.59</v>
      </c>
    </row>
    <row r="122" spans="1:34" x14ac:dyDescent="0.2">
      <c r="A122" s="251" t="s">
        <v>2719</v>
      </c>
      <c r="B122" s="89">
        <v>433358.75</v>
      </c>
      <c r="C122" s="89">
        <v>25820</v>
      </c>
      <c r="D122" s="89">
        <v>148946.16</v>
      </c>
      <c r="G122" s="251">
        <v>1071200.05</v>
      </c>
      <c r="H122" s="251">
        <v>428205.36</v>
      </c>
      <c r="K122" s="232">
        <v>0</v>
      </c>
      <c r="L122" s="232">
        <v>110560</v>
      </c>
      <c r="N122" s="232">
        <v>1115.5999999999999</v>
      </c>
      <c r="P122" s="251">
        <v>335000</v>
      </c>
      <c r="Q122" s="251">
        <v>327391.69</v>
      </c>
      <c r="R122" s="251">
        <v>380722.05</v>
      </c>
      <c r="S122" s="73">
        <v>1454124.22</v>
      </c>
      <c r="T122" s="73">
        <v>610315.14</v>
      </c>
      <c r="X122" s="73">
        <v>525834.1</v>
      </c>
      <c r="Y122" s="90">
        <v>5000</v>
      </c>
      <c r="Z122" s="90">
        <v>878973.1</v>
      </c>
      <c r="AC122" s="90">
        <v>417171.73</v>
      </c>
      <c r="AD122" s="90">
        <v>123741.65</v>
      </c>
    </row>
    <row r="123" spans="1:34" x14ac:dyDescent="0.2">
      <c r="A123" s="251" t="s">
        <v>2720</v>
      </c>
      <c r="B123" s="89">
        <v>612258.32999999996</v>
      </c>
      <c r="D123" s="89">
        <v>65534.26</v>
      </c>
      <c r="G123" s="251">
        <v>128276.14</v>
      </c>
      <c r="H123" s="251">
        <v>191233.72</v>
      </c>
      <c r="K123" s="232">
        <v>3000</v>
      </c>
      <c r="L123" s="232">
        <v>63877.82</v>
      </c>
      <c r="N123" s="232">
        <v>13.8</v>
      </c>
      <c r="Q123" s="251">
        <v>344369.91999999998</v>
      </c>
      <c r="S123" s="73">
        <v>5145573.0199999996</v>
      </c>
      <c r="T123" s="73">
        <v>634892.48</v>
      </c>
      <c r="X123" s="73">
        <v>1033678</v>
      </c>
      <c r="Y123" s="90">
        <v>8500</v>
      </c>
      <c r="Z123" s="90">
        <v>1323128</v>
      </c>
      <c r="AC123" s="90">
        <v>216739.03</v>
      </c>
      <c r="AD123" s="90">
        <v>46416.15</v>
      </c>
    </row>
    <row r="124" spans="1:34" x14ac:dyDescent="0.2">
      <c r="A124" s="251" t="s">
        <v>2721</v>
      </c>
      <c r="B124" s="89">
        <v>95919.17</v>
      </c>
      <c r="C124" s="89">
        <v>13200</v>
      </c>
      <c r="D124" s="89">
        <v>61571.32</v>
      </c>
      <c r="G124" s="251">
        <v>2</v>
      </c>
      <c r="H124" s="251">
        <v>7407.02</v>
      </c>
      <c r="K124" s="232">
        <v>-4500</v>
      </c>
      <c r="L124" s="232">
        <v>-27309.03</v>
      </c>
      <c r="N124" s="232">
        <v>-179000</v>
      </c>
      <c r="R124" s="251">
        <v>240</v>
      </c>
      <c r="S124" s="73">
        <v>2682356.15</v>
      </c>
      <c r="T124" s="73">
        <v>296546.69</v>
      </c>
      <c r="X124" s="73">
        <v>82564</v>
      </c>
      <c r="Y124" s="90">
        <v>6000</v>
      </c>
      <c r="Z124" s="90">
        <v>208780</v>
      </c>
      <c r="AC124" s="90">
        <v>227587.88</v>
      </c>
      <c r="AD124" s="90">
        <v>2083.3000000000002</v>
      </c>
    </row>
    <row r="125" spans="1:34" x14ac:dyDescent="0.2">
      <c r="A125" s="251" t="s">
        <v>2722</v>
      </c>
      <c r="B125" s="89">
        <v>414936.62</v>
      </c>
      <c r="C125" s="89">
        <v>14000</v>
      </c>
      <c r="D125" s="89">
        <v>146661.35</v>
      </c>
      <c r="G125" s="251">
        <v>425448.21</v>
      </c>
      <c r="H125" s="251">
        <v>29324.23</v>
      </c>
      <c r="K125" s="232">
        <v>4890</v>
      </c>
      <c r="L125" s="232">
        <v>147889.63</v>
      </c>
      <c r="Q125" s="251">
        <v>102744.46</v>
      </c>
      <c r="R125" s="251">
        <v>8800</v>
      </c>
      <c r="S125" s="73">
        <v>2132666.9300000002</v>
      </c>
      <c r="T125" s="73">
        <v>409428.17</v>
      </c>
      <c r="X125" s="73">
        <v>524380.5</v>
      </c>
      <c r="Y125" s="90">
        <v>8000</v>
      </c>
      <c r="Z125" s="90">
        <v>742530.5</v>
      </c>
      <c r="AC125" s="90">
        <v>279372.55</v>
      </c>
      <c r="AD125" s="90">
        <v>63578.83</v>
      </c>
    </row>
    <row r="126" spans="1:34" x14ac:dyDescent="0.2">
      <c r="A126" s="251" t="s">
        <v>2723</v>
      </c>
      <c r="B126" s="89">
        <v>712505.37</v>
      </c>
      <c r="D126" s="89">
        <v>83538</v>
      </c>
      <c r="G126" s="251">
        <v>891716.87</v>
      </c>
      <c r="H126" s="251">
        <v>146782.09</v>
      </c>
      <c r="K126" s="232">
        <v>0</v>
      </c>
      <c r="L126" s="232">
        <v>105895.41</v>
      </c>
      <c r="N126" s="232">
        <v>12.6</v>
      </c>
      <c r="S126" s="73">
        <v>2748053.22</v>
      </c>
      <c r="T126" s="73">
        <v>817479.97</v>
      </c>
      <c r="X126" s="73">
        <v>738041.5</v>
      </c>
      <c r="Y126" s="90">
        <v>5500</v>
      </c>
      <c r="Z126" s="90">
        <v>1005170.5</v>
      </c>
      <c r="AC126" s="90">
        <v>371253.9</v>
      </c>
      <c r="AD126" s="90">
        <v>67856.100000000006</v>
      </c>
    </row>
    <row r="127" spans="1:34" x14ac:dyDescent="0.2">
      <c r="A127" s="251" t="s">
        <v>2724</v>
      </c>
      <c r="B127" s="89">
        <v>948102.07</v>
      </c>
      <c r="C127" s="89">
        <v>9720</v>
      </c>
      <c r="D127" s="89">
        <v>6187.58</v>
      </c>
      <c r="G127" s="251">
        <v>282128.88</v>
      </c>
      <c r="H127" s="251">
        <v>486830.09</v>
      </c>
      <c r="K127" s="232">
        <v>0</v>
      </c>
      <c r="L127" s="232">
        <v>121481.31</v>
      </c>
      <c r="N127" s="232">
        <v>5000</v>
      </c>
      <c r="Q127" s="251">
        <v>596494.93999999994</v>
      </c>
      <c r="R127" s="251">
        <v>-10</v>
      </c>
      <c r="S127" s="73">
        <v>2407634.36</v>
      </c>
      <c r="T127" s="73">
        <v>420798.37</v>
      </c>
      <c r="X127" s="73">
        <v>347400</v>
      </c>
      <c r="Z127" s="90">
        <v>575805</v>
      </c>
      <c r="AC127" s="90">
        <v>246044.5</v>
      </c>
      <c r="AD127" s="90">
        <v>24255.35</v>
      </c>
      <c r="AH127" s="251">
        <v>1900</v>
      </c>
    </row>
    <row r="128" spans="1:34" x14ac:dyDescent="0.2">
      <c r="A128" s="251" t="s">
        <v>2725</v>
      </c>
      <c r="B128" s="89">
        <v>359548.27</v>
      </c>
      <c r="C128" s="89">
        <v>2960</v>
      </c>
      <c r="D128" s="89">
        <v>66875.55</v>
      </c>
      <c r="G128" s="251">
        <v>2233525.41</v>
      </c>
      <c r="H128" s="251">
        <v>-418018.2</v>
      </c>
      <c r="K128" s="232">
        <v>4490</v>
      </c>
      <c r="L128" s="232">
        <v>86140</v>
      </c>
      <c r="N128" s="232">
        <v>48.2</v>
      </c>
      <c r="S128" s="73">
        <v>3580405.02</v>
      </c>
      <c r="T128" s="73">
        <v>305963.5</v>
      </c>
      <c r="X128" s="73">
        <v>664016.5</v>
      </c>
      <c r="Y128" s="90">
        <v>1000</v>
      </c>
      <c r="Z128" s="90">
        <v>920985.5</v>
      </c>
      <c r="AC128" s="90">
        <v>317064.32000000001</v>
      </c>
      <c r="AD128" s="90">
        <v>36732.400000000001</v>
      </c>
      <c r="AH128" s="251">
        <v>4000</v>
      </c>
    </row>
    <row r="129" spans="1:34" x14ac:dyDescent="0.2">
      <c r="A129" s="251" t="s">
        <v>2726</v>
      </c>
      <c r="B129" s="89">
        <v>1065657.29</v>
      </c>
      <c r="D129" s="89">
        <v>79814.39</v>
      </c>
      <c r="G129" s="251">
        <v>320366.58</v>
      </c>
      <c r="H129" s="251">
        <v>29036.52</v>
      </c>
      <c r="L129" s="232">
        <v>51200</v>
      </c>
      <c r="N129" s="232">
        <v>215000</v>
      </c>
      <c r="Q129" s="251">
        <v>1275271.24</v>
      </c>
      <c r="S129" s="73">
        <v>2242898.44</v>
      </c>
      <c r="T129" s="73">
        <v>427705.54</v>
      </c>
      <c r="U129" s="73">
        <v>60500</v>
      </c>
      <c r="X129" s="73">
        <v>764350</v>
      </c>
      <c r="Z129" s="90">
        <v>859550</v>
      </c>
      <c r="AC129" s="90">
        <v>216575.69</v>
      </c>
      <c r="AD129" s="90">
        <v>38117.5</v>
      </c>
      <c r="AH129" s="251">
        <v>4665</v>
      </c>
    </row>
    <row r="130" spans="1:34" x14ac:dyDescent="0.2">
      <c r="A130" s="251" t="s">
        <v>2803</v>
      </c>
      <c r="B130" s="89">
        <v>470016.51</v>
      </c>
      <c r="C130" s="89">
        <v>4860</v>
      </c>
      <c r="D130" s="89">
        <v>20369.080000000002</v>
      </c>
      <c r="G130" s="251">
        <v>-3455</v>
      </c>
      <c r="H130" s="251">
        <v>567590.22</v>
      </c>
      <c r="L130" s="232">
        <v>81501.679999999993</v>
      </c>
      <c r="N130" s="232">
        <v>64136</v>
      </c>
      <c r="Q130" s="251">
        <v>-4189079.08</v>
      </c>
      <c r="S130" s="73">
        <v>3888577.01</v>
      </c>
      <c r="T130" s="73">
        <v>348660.38</v>
      </c>
      <c r="X130" s="73">
        <v>567785.80000000005</v>
      </c>
      <c r="Z130" s="90">
        <v>696906.8</v>
      </c>
      <c r="AC130" s="90">
        <v>238609.8</v>
      </c>
      <c r="AD130" s="90">
        <v>28620</v>
      </c>
      <c r="AH130" s="251">
        <v>2860</v>
      </c>
    </row>
    <row r="131" spans="1:34" x14ac:dyDescent="0.2">
      <c r="A131" s="251" t="s">
        <v>2804</v>
      </c>
      <c r="B131" s="89">
        <v>95174.45</v>
      </c>
      <c r="D131" s="89">
        <v>99702.76</v>
      </c>
      <c r="G131" s="251">
        <v>3492805.58</v>
      </c>
      <c r="H131" s="251">
        <v>279500.36</v>
      </c>
      <c r="K131" s="232">
        <v>0</v>
      </c>
      <c r="L131" s="232">
        <v>16650</v>
      </c>
      <c r="N131" s="232">
        <v>56150</v>
      </c>
      <c r="Q131" s="251">
        <v>-3262091.58</v>
      </c>
      <c r="R131" s="251">
        <v>139500</v>
      </c>
      <c r="S131" s="73">
        <v>6097995.7300000004</v>
      </c>
      <c r="T131" s="73">
        <v>374492.66</v>
      </c>
      <c r="X131" s="73">
        <v>303840</v>
      </c>
      <c r="Z131" s="90">
        <v>391688</v>
      </c>
      <c r="AC131" s="90">
        <v>304360.71999999997</v>
      </c>
      <c r="AD131" s="90">
        <v>124862.47</v>
      </c>
      <c r="AH131" s="251">
        <v>4000</v>
      </c>
    </row>
    <row r="132" spans="1:34" x14ac:dyDescent="0.2">
      <c r="A132" s="251" t="s">
        <v>2727</v>
      </c>
      <c r="B132" s="89">
        <v>485211.7</v>
      </c>
      <c r="C132" s="89">
        <v>5100</v>
      </c>
      <c r="D132" s="89">
        <v>229260.06</v>
      </c>
      <c r="G132" s="251">
        <v>508784.76</v>
      </c>
      <c r="H132" s="251">
        <v>93325.06</v>
      </c>
      <c r="K132" s="232">
        <v>0</v>
      </c>
      <c r="L132" s="232">
        <v>52559.839999999997</v>
      </c>
      <c r="N132" s="232">
        <v>1531</v>
      </c>
      <c r="P132" s="251">
        <v>61620</v>
      </c>
      <c r="R132" s="251">
        <v>-3000</v>
      </c>
      <c r="S132" s="73">
        <v>3801436</v>
      </c>
      <c r="T132" s="73">
        <v>856794.08</v>
      </c>
      <c r="X132" s="73">
        <v>609962</v>
      </c>
      <c r="Y132" s="90">
        <v>30565.53</v>
      </c>
      <c r="Z132" s="90">
        <v>1039092</v>
      </c>
      <c r="AC132" s="90">
        <v>613362.1</v>
      </c>
      <c r="AD132" s="90">
        <v>79878.460000000006</v>
      </c>
    </row>
    <row r="133" spans="1:34" x14ac:dyDescent="0.2">
      <c r="A133" s="251" t="s">
        <v>2728</v>
      </c>
      <c r="B133" s="89">
        <v>678719.76</v>
      </c>
      <c r="D133" s="89">
        <v>203947.92</v>
      </c>
      <c r="G133" s="251">
        <v>400248.95</v>
      </c>
      <c r="H133" s="251">
        <v>17822.310000000001</v>
      </c>
      <c r="K133" s="232">
        <v>0</v>
      </c>
      <c r="L133" s="232">
        <v>62867.89</v>
      </c>
      <c r="N133" s="232">
        <v>1773</v>
      </c>
      <c r="P133" s="251">
        <v>75000</v>
      </c>
      <c r="R133" s="251">
        <v>1400</v>
      </c>
      <c r="S133" s="73">
        <v>2453088.7400000002</v>
      </c>
      <c r="T133" s="73">
        <v>709483.77</v>
      </c>
      <c r="X133" s="73">
        <v>446997.5</v>
      </c>
      <c r="Y133" s="90">
        <v>32800</v>
      </c>
      <c r="Z133" s="90">
        <v>834290.5</v>
      </c>
      <c r="AC133" s="90">
        <v>540884.5</v>
      </c>
      <c r="AD133" s="90">
        <v>16200.3</v>
      </c>
    </row>
    <row r="134" spans="1:34" x14ac:dyDescent="0.2">
      <c r="A134" s="251" t="s">
        <v>2729</v>
      </c>
      <c r="B134" s="89">
        <v>503096.53</v>
      </c>
      <c r="C134" s="89">
        <v>10200</v>
      </c>
      <c r="D134" s="89">
        <v>317963.88</v>
      </c>
      <c r="G134" s="251">
        <v>324980.05</v>
      </c>
      <c r="H134" s="251">
        <v>656975.91</v>
      </c>
      <c r="K134" s="232">
        <v>0</v>
      </c>
      <c r="L134" s="232">
        <v>69757.19</v>
      </c>
      <c r="N134" s="232">
        <v>610.5</v>
      </c>
      <c r="P134" s="251">
        <v>16000</v>
      </c>
      <c r="S134" s="73">
        <v>3154882.42</v>
      </c>
      <c r="T134" s="73">
        <v>984576.35</v>
      </c>
      <c r="U134" s="73">
        <v>181200</v>
      </c>
      <c r="X134" s="73">
        <v>1076885.5</v>
      </c>
      <c r="Y134" s="90">
        <v>4500</v>
      </c>
      <c r="Z134" s="90">
        <v>1465903.5</v>
      </c>
      <c r="AA134" s="90">
        <v>920</v>
      </c>
      <c r="AC134" s="90">
        <v>802969.21</v>
      </c>
      <c r="AD134" s="90">
        <v>65979.649999999994</v>
      </c>
    </row>
    <row r="135" spans="1:34" x14ac:dyDescent="0.2">
      <c r="A135" s="251" t="s">
        <v>2730</v>
      </c>
      <c r="B135" s="89">
        <v>510431.81</v>
      </c>
      <c r="C135" s="89">
        <v>159600</v>
      </c>
      <c r="D135" s="89">
        <v>172205.33</v>
      </c>
      <c r="G135" s="251">
        <v>150341</v>
      </c>
      <c r="H135" s="251">
        <v>213124.91</v>
      </c>
      <c r="K135" s="232">
        <v>1950</v>
      </c>
      <c r="L135" s="232">
        <v>58339.82</v>
      </c>
      <c r="N135" s="232">
        <v>1911</v>
      </c>
      <c r="P135" s="251">
        <v>264561</v>
      </c>
      <c r="S135" s="73">
        <v>1192306.58</v>
      </c>
      <c r="T135" s="73">
        <v>1108184.3899999999</v>
      </c>
      <c r="U135" s="73">
        <v>13372</v>
      </c>
      <c r="X135" s="73">
        <v>367849.3</v>
      </c>
      <c r="Y135" s="90">
        <v>13600</v>
      </c>
      <c r="Z135" s="90">
        <v>697044.3</v>
      </c>
      <c r="AC135" s="90">
        <v>625922.49</v>
      </c>
      <c r="AD135" s="90">
        <v>66851.649999999994</v>
      </c>
    </row>
    <row r="136" spans="1:34" x14ac:dyDescent="0.2">
      <c r="A136" s="251" t="s">
        <v>2731</v>
      </c>
      <c r="B136" s="89">
        <v>577274.4</v>
      </c>
      <c r="C136" s="89">
        <v>4660</v>
      </c>
      <c r="D136" s="89">
        <v>120124.77</v>
      </c>
      <c r="G136" s="251">
        <v>630530.88</v>
      </c>
      <c r="H136" s="251">
        <v>36544.36</v>
      </c>
      <c r="L136" s="232">
        <v>49448.07</v>
      </c>
      <c r="N136" s="232">
        <v>830</v>
      </c>
      <c r="R136" s="251">
        <v>34483.33</v>
      </c>
      <c r="S136" s="73">
        <v>2072080.16</v>
      </c>
      <c r="T136" s="73">
        <v>818102.3</v>
      </c>
      <c r="X136" s="73">
        <v>454401.5</v>
      </c>
      <c r="Z136" s="90">
        <v>667109.5</v>
      </c>
      <c r="AC136" s="90">
        <v>433842.26</v>
      </c>
      <c r="AD136" s="90">
        <v>46751.62</v>
      </c>
    </row>
    <row r="137" spans="1:34" x14ac:dyDescent="0.2">
      <c r="A137" s="251" t="s">
        <v>2732</v>
      </c>
      <c r="B137" s="89">
        <v>569769.46</v>
      </c>
      <c r="D137" s="89">
        <v>900085.32</v>
      </c>
      <c r="G137" s="251">
        <v>407179.73</v>
      </c>
      <c r="H137" s="251">
        <v>25982.19</v>
      </c>
      <c r="L137" s="232">
        <v>62127.23</v>
      </c>
      <c r="N137" s="232">
        <v>1807</v>
      </c>
      <c r="R137" s="251">
        <v>30200</v>
      </c>
      <c r="S137" s="73">
        <v>3517785.78</v>
      </c>
      <c r="T137" s="73">
        <v>1270266.51</v>
      </c>
      <c r="X137" s="73">
        <v>634040.5</v>
      </c>
      <c r="Z137" s="90">
        <v>803766.5</v>
      </c>
      <c r="AC137" s="90">
        <v>520982.16</v>
      </c>
      <c r="AD137" s="90">
        <v>15523.9</v>
      </c>
    </row>
    <row r="138" spans="1:34" x14ac:dyDescent="0.2">
      <c r="A138" s="251" t="s">
        <v>2733</v>
      </c>
      <c r="B138" s="89">
        <v>287630.26</v>
      </c>
      <c r="D138" s="89">
        <v>151069.75</v>
      </c>
      <c r="G138" s="251">
        <v>613055.12</v>
      </c>
      <c r="H138" s="251">
        <v>135433.59</v>
      </c>
      <c r="K138" s="232">
        <v>0</v>
      </c>
      <c r="L138" s="232">
        <v>70279.94</v>
      </c>
      <c r="N138" s="232">
        <v>1338</v>
      </c>
      <c r="P138" s="251">
        <v>21050</v>
      </c>
      <c r="R138" s="251">
        <v>-184</v>
      </c>
      <c r="S138" s="73">
        <v>2461639.23</v>
      </c>
      <c r="T138" s="73">
        <v>444225.58</v>
      </c>
      <c r="U138" s="73">
        <v>37000</v>
      </c>
      <c r="X138" s="73">
        <v>734823</v>
      </c>
      <c r="Y138" s="90">
        <v>28600</v>
      </c>
      <c r="Z138" s="90">
        <v>979738</v>
      </c>
      <c r="AC138" s="90">
        <v>259672.44</v>
      </c>
      <c r="AD138" s="90">
        <v>69176.37</v>
      </c>
    </row>
    <row r="139" spans="1:34" x14ac:dyDescent="0.2">
      <c r="A139" s="251" t="s">
        <v>2734</v>
      </c>
      <c r="B139" s="89">
        <v>307573.34999999998</v>
      </c>
      <c r="D139" s="89">
        <v>218892.31</v>
      </c>
      <c r="G139" s="251">
        <v>1895568.08</v>
      </c>
      <c r="H139" s="251">
        <v>41147.14</v>
      </c>
      <c r="K139" s="232">
        <v>0</v>
      </c>
      <c r="L139" s="232">
        <v>42005.42</v>
      </c>
      <c r="N139" s="232">
        <v>650</v>
      </c>
      <c r="P139" s="251">
        <v>66240</v>
      </c>
      <c r="R139" s="251">
        <v>17680.05</v>
      </c>
      <c r="S139" s="73">
        <v>1490475.39</v>
      </c>
      <c r="T139" s="73">
        <v>707945.86</v>
      </c>
      <c r="U139" s="73">
        <v>65000</v>
      </c>
      <c r="X139" s="73">
        <v>582008.9</v>
      </c>
      <c r="Y139" s="90">
        <v>9500</v>
      </c>
      <c r="Z139" s="90">
        <v>831848.9</v>
      </c>
      <c r="AC139" s="90">
        <v>530095.64</v>
      </c>
      <c r="AD139" s="90">
        <v>103284.09</v>
      </c>
    </row>
    <row r="140" spans="1:34" x14ac:dyDescent="0.2">
      <c r="A140" s="251" t="s">
        <v>2735</v>
      </c>
      <c r="B140" s="89">
        <v>75674.850000000006</v>
      </c>
      <c r="C140" s="89">
        <v>38160</v>
      </c>
      <c r="D140" s="89">
        <v>388374.07</v>
      </c>
      <c r="G140" s="251">
        <v>175104</v>
      </c>
      <c r="H140" s="251">
        <v>503311.91</v>
      </c>
      <c r="K140" s="232">
        <v>3500</v>
      </c>
      <c r="L140" s="232">
        <v>87353.78</v>
      </c>
      <c r="N140" s="232">
        <v>1719</v>
      </c>
      <c r="P140" s="251">
        <v>-66800</v>
      </c>
      <c r="R140" s="251">
        <v>179382.48</v>
      </c>
      <c r="S140" s="73">
        <v>3529981.97</v>
      </c>
      <c r="T140" s="73">
        <v>804071.06</v>
      </c>
      <c r="U140" s="73">
        <v>66800</v>
      </c>
      <c r="X140" s="73">
        <v>838416.3</v>
      </c>
      <c r="Y140" s="90">
        <v>-58200</v>
      </c>
      <c r="Z140" s="90">
        <v>1263217.3</v>
      </c>
      <c r="AC140" s="90">
        <v>677649.33</v>
      </c>
      <c r="AD140" s="90">
        <v>36963.35</v>
      </c>
    </row>
    <row r="141" spans="1:34" x14ac:dyDescent="0.2">
      <c r="A141" s="251" t="s">
        <v>2736</v>
      </c>
      <c r="B141" s="89">
        <v>746680.23</v>
      </c>
      <c r="D141" s="89">
        <v>175583.51</v>
      </c>
      <c r="G141" s="251">
        <v>345556.96</v>
      </c>
      <c r="H141" s="251">
        <v>47875.92</v>
      </c>
      <c r="K141" s="232">
        <v>0</v>
      </c>
      <c r="L141" s="232">
        <v>84047.93</v>
      </c>
      <c r="N141" s="232">
        <v>700</v>
      </c>
      <c r="P141" s="251">
        <v>79175</v>
      </c>
      <c r="R141" s="251">
        <v>2243.7199999999998</v>
      </c>
      <c r="S141" s="73">
        <v>1467910.57</v>
      </c>
      <c r="T141" s="73">
        <v>1250732.6399999999</v>
      </c>
      <c r="U141" s="73">
        <v>9750</v>
      </c>
      <c r="X141" s="73">
        <v>633201.5</v>
      </c>
      <c r="Z141" s="90">
        <v>801651.5</v>
      </c>
      <c r="AC141" s="90">
        <v>542780</v>
      </c>
      <c r="AD141" s="90">
        <v>18630.13</v>
      </c>
    </row>
    <row r="142" spans="1:34" x14ac:dyDescent="0.2">
      <c r="A142" s="251" t="s">
        <v>2737</v>
      </c>
      <c r="B142" s="89">
        <v>311002.73</v>
      </c>
      <c r="D142" s="89">
        <v>195451.53</v>
      </c>
      <c r="G142" s="251">
        <v>326416.75</v>
      </c>
      <c r="H142" s="251">
        <v>234468.43</v>
      </c>
      <c r="L142" s="232">
        <v>50844.21</v>
      </c>
      <c r="N142" s="232">
        <v>1029</v>
      </c>
      <c r="P142" s="251">
        <v>69000</v>
      </c>
      <c r="R142" s="251">
        <v>3355.74</v>
      </c>
      <c r="S142" s="73">
        <v>431311.75</v>
      </c>
      <c r="T142" s="73">
        <v>1122486.8999999999</v>
      </c>
      <c r="U142" s="73">
        <v>52200</v>
      </c>
      <c r="X142" s="73">
        <v>509572.19</v>
      </c>
      <c r="Y142" s="90">
        <v>29200</v>
      </c>
      <c r="Z142" s="90">
        <v>808105.19</v>
      </c>
      <c r="AC142" s="90">
        <v>588175.01</v>
      </c>
      <c r="AD142" s="90">
        <v>84470.95</v>
      </c>
    </row>
    <row r="143" spans="1:34" x14ac:dyDescent="0.2">
      <c r="A143" s="251" t="s">
        <v>2738</v>
      </c>
      <c r="B143" s="89">
        <v>348868.06</v>
      </c>
      <c r="D143" s="89">
        <v>105547.04</v>
      </c>
      <c r="G143" s="251">
        <v>580654.64</v>
      </c>
      <c r="H143" s="251">
        <v>355560.03</v>
      </c>
      <c r="K143" s="232">
        <v>0</v>
      </c>
      <c r="L143" s="232">
        <v>37824.300000000003</v>
      </c>
      <c r="N143" s="232">
        <v>709</v>
      </c>
      <c r="P143" s="251">
        <v>24470</v>
      </c>
      <c r="S143" s="73">
        <v>2115546</v>
      </c>
      <c r="T143" s="73">
        <v>587767.82999999996</v>
      </c>
      <c r="X143" s="73">
        <v>563673.59999999998</v>
      </c>
      <c r="Y143" s="90">
        <v>11800</v>
      </c>
      <c r="Z143" s="90">
        <v>774841.6</v>
      </c>
      <c r="AC143" s="90">
        <v>420385.92</v>
      </c>
      <c r="AD143" s="90">
        <v>83485.350000000006</v>
      </c>
    </row>
    <row r="144" spans="1:34" x14ac:dyDescent="0.2">
      <c r="A144" s="251" t="s">
        <v>2739</v>
      </c>
      <c r="B144" s="89">
        <v>195098.61</v>
      </c>
      <c r="D144" s="89">
        <v>177430.03</v>
      </c>
      <c r="G144" s="251">
        <v>1094635.1000000001</v>
      </c>
      <c r="H144" s="251">
        <v>11072.72</v>
      </c>
      <c r="K144" s="232">
        <v>0</v>
      </c>
      <c r="L144" s="232">
        <v>30047.21</v>
      </c>
      <c r="N144" s="232">
        <v>1080</v>
      </c>
      <c r="P144" s="251">
        <v>2400</v>
      </c>
      <c r="R144" s="251">
        <v>-20</v>
      </c>
      <c r="S144" s="73">
        <v>2263113.85</v>
      </c>
      <c r="T144" s="73">
        <v>443790.9</v>
      </c>
      <c r="U144" s="73">
        <v>15800</v>
      </c>
      <c r="X144" s="73">
        <v>520172.5</v>
      </c>
      <c r="Z144" s="90">
        <v>741151.5</v>
      </c>
      <c r="AA144" s="90">
        <v>2300</v>
      </c>
      <c r="AC144" s="90">
        <v>263802.09999999998</v>
      </c>
      <c r="AD144" s="90">
        <v>74606.149999999994</v>
      </c>
    </row>
    <row r="145" spans="1:31" x14ac:dyDescent="0.2">
      <c r="A145" s="251" t="s">
        <v>2740</v>
      </c>
      <c r="B145" s="89">
        <v>314854.43</v>
      </c>
      <c r="C145" s="89">
        <v>0</v>
      </c>
      <c r="D145" s="89">
        <v>474709.85</v>
      </c>
      <c r="E145" s="89">
        <v>0</v>
      </c>
      <c r="F145" s="251">
        <v>0</v>
      </c>
      <c r="G145" s="251">
        <v>680991</v>
      </c>
      <c r="H145" s="251">
        <v>97751.42</v>
      </c>
      <c r="I145" s="251">
        <v>0</v>
      </c>
      <c r="J145" s="251">
        <v>0</v>
      </c>
      <c r="K145" s="232">
        <v>3000</v>
      </c>
      <c r="L145" s="232">
        <v>82201.899999999994</v>
      </c>
      <c r="M145" s="232">
        <v>0</v>
      </c>
      <c r="N145" s="232">
        <v>0</v>
      </c>
      <c r="O145" s="251">
        <v>0</v>
      </c>
      <c r="P145" s="251">
        <v>77000</v>
      </c>
      <c r="Q145" s="251">
        <v>0</v>
      </c>
      <c r="R145" s="251">
        <v>0</v>
      </c>
      <c r="S145" s="73">
        <v>2512572.4500000002</v>
      </c>
      <c r="T145" s="73">
        <v>680869.9</v>
      </c>
      <c r="U145" s="73">
        <v>175500</v>
      </c>
      <c r="X145" s="73">
        <v>952154.5</v>
      </c>
      <c r="Y145" s="90">
        <v>6043.25</v>
      </c>
      <c r="Z145" s="90">
        <v>1183884.52</v>
      </c>
      <c r="AC145" s="90">
        <v>548754.94999999995</v>
      </c>
      <c r="AD145" s="90">
        <v>28530.880000000001</v>
      </c>
    </row>
    <row r="146" spans="1:31" x14ac:dyDescent="0.2">
      <c r="A146" s="251" t="s">
        <v>2741</v>
      </c>
      <c r="B146" s="89">
        <v>586641.82999999996</v>
      </c>
      <c r="D146" s="89">
        <v>241168.31</v>
      </c>
      <c r="G146" s="251">
        <v>1854120.92</v>
      </c>
      <c r="H146" s="251">
        <v>504537.7</v>
      </c>
      <c r="K146" s="232">
        <v>0</v>
      </c>
      <c r="L146" s="232">
        <v>53247.14</v>
      </c>
      <c r="N146" s="232">
        <v>1765</v>
      </c>
      <c r="S146" s="73">
        <v>1298036.29</v>
      </c>
      <c r="T146" s="73">
        <v>788281.04</v>
      </c>
      <c r="X146" s="73">
        <v>470041</v>
      </c>
      <c r="Y146" s="90">
        <v>2400</v>
      </c>
      <c r="Z146" s="90">
        <v>843883</v>
      </c>
      <c r="AC146" s="90">
        <v>551622.89</v>
      </c>
      <c r="AD146" s="90">
        <v>195762.84</v>
      </c>
    </row>
    <row r="147" spans="1:31" x14ac:dyDescent="0.2">
      <c r="A147" s="251" t="s">
        <v>2742</v>
      </c>
      <c r="B147" s="89">
        <v>491387.07</v>
      </c>
      <c r="C147" s="89">
        <v>14940</v>
      </c>
      <c r="D147" s="89">
        <v>577771.98</v>
      </c>
      <c r="G147" s="251">
        <v>733151.41</v>
      </c>
      <c r="H147" s="251">
        <v>475510.62</v>
      </c>
      <c r="K147" s="232">
        <v>0</v>
      </c>
      <c r="L147" s="232">
        <v>50356.02</v>
      </c>
      <c r="R147" s="251">
        <v>568792.1</v>
      </c>
      <c r="S147" s="73">
        <v>1854562.35</v>
      </c>
      <c r="T147" s="73">
        <v>571253.85</v>
      </c>
      <c r="U147" s="73">
        <v>10000</v>
      </c>
      <c r="X147" s="73">
        <v>573873</v>
      </c>
      <c r="Y147" s="90">
        <v>155245.6</v>
      </c>
      <c r="Z147" s="90">
        <v>814285</v>
      </c>
      <c r="AC147" s="90">
        <v>330128.14</v>
      </c>
      <c r="AD147" s="90">
        <v>67215.990000000005</v>
      </c>
    </row>
    <row r="148" spans="1:31" x14ac:dyDescent="0.2">
      <c r="A148" s="251" t="s">
        <v>2743</v>
      </c>
      <c r="B148" s="89">
        <v>1984555.02</v>
      </c>
      <c r="D148" s="89">
        <v>35163.760000000002</v>
      </c>
      <c r="G148" s="251">
        <v>744451.07</v>
      </c>
      <c r="H148" s="251">
        <v>368999.74</v>
      </c>
      <c r="K148" s="232">
        <v>0</v>
      </c>
      <c r="L148" s="232">
        <v>58050</v>
      </c>
      <c r="R148" s="251">
        <v>645728.68999999994</v>
      </c>
      <c r="S148" s="73">
        <v>3974625.34</v>
      </c>
      <c r="T148" s="73">
        <v>621615.62</v>
      </c>
      <c r="U148" s="73">
        <v>5000</v>
      </c>
      <c r="X148" s="73">
        <v>557660.19999999995</v>
      </c>
      <c r="Y148" s="90">
        <v>159706.79999999999</v>
      </c>
      <c r="Z148" s="90">
        <v>880226.2</v>
      </c>
      <c r="AC148" s="90">
        <v>462641.25</v>
      </c>
      <c r="AD148" s="90">
        <v>150944.38</v>
      </c>
    </row>
    <row r="149" spans="1:31" x14ac:dyDescent="0.2">
      <c r="A149" s="251" t="s">
        <v>2744</v>
      </c>
      <c r="B149" s="89">
        <v>493072.65</v>
      </c>
      <c r="D149" s="89">
        <v>81689.179999999993</v>
      </c>
      <c r="G149" s="251">
        <v>949838.88</v>
      </c>
      <c r="H149" s="251">
        <v>397089.14</v>
      </c>
      <c r="K149" s="232">
        <v>4300</v>
      </c>
      <c r="L149" s="232">
        <v>44051.3</v>
      </c>
      <c r="R149" s="251">
        <v>152861.29999999999</v>
      </c>
      <c r="S149" s="73">
        <v>2427116.52</v>
      </c>
      <c r="T149" s="73">
        <v>643602.66</v>
      </c>
      <c r="X149" s="73">
        <v>901101</v>
      </c>
      <c r="Y149" s="90">
        <v>72576.14</v>
      </c>
      <c r="Z149" s="90">
        <v>1030501</v>
      </c>
      <c r="AC149" s="90">
        <v>537499.04</v>
      </c>
      <c r="AD149" s="90">
        <v>123507.22</v>
      </c>
      <c r="AE149" s="90">
        <v>32700</v>
      </c>
    </row>
    <row r="150" spans="1:31" x14ac:dyDescent="0.2">
      <c r="A150" s="251" t="s">
        <v>2745</v>
      </c>
      <c r="B150" s="89">
        <v>1244409.08</v>
      </c>
      <c r="D150" s="89">
        <v>217639.71</v>
      </c>
      <c r="G150" s="251">
        <v>720298.58</v>
      </c>
      <c r="H150" s="251">
        <v>541334.80000000005</v>
      </c>
      <c r="K150" s="232">
        <v>10440</v>
      </c>
      <c r="L150" s="232">
        <v>108300</v>
      </c>
      <c r="N150" s="232">
        <v>2005.62</v>
      </c>
      <c r="R150" s="251">
        <v>384618.14</v>
      </c>
      <c r="S150" s="73">
        <v>2538450.7999999998</v>
      </c>
      <c r="T150" s="73">
        <v>823971.47</v>
      </c>
      <c r="X150" s="73">
        <v>947178</v>
      </c>
      <c r="Y150" s="90">
        <v>198003.44</v>
      </c>
      <c r="Z150" s="90">
        <v>1125078</v>
      </c>
      <c r="AC150" s="90">
        <v>726252.52</v>
      </c>
      <c r="AD150" s="90">
        <v>168252.48</v>
      </c>
    </row>
    <row r="151" spans="1:31" x14ac:dyDescent="0.2">
      <c r="A151" s="251" t="s">
        <v>2746</v>
      </c>
      <c r="B151" s="89">
        <v>1059195.75</v>
      </c>
      <c r="D151" s="89">
        <v>582691.19999999995</v>
      </c>
      <c r="G151" s="251">
        <v>974121.43</v>
      </c>
      <c r="H151" s="251">
        <v>322390.59000000003</v>
      </c>
      <c r="K151" s="232">
        <v>6760</v>
      </c>
      <c r="L151" s="232">
        <v>48269.19</v>
      </c>
      <c r="R151" s="251">
        <v>347553.15</v>
      </c>
      <c r="S151" s="73">
        <v>3053279.47</v>
      </c>
      <c r="T151" s="73">
        <v>872296.48</v>
      </c>
      <c r="U151" s="73">
        <v>185000</v>
      </c>
      <c r="X151" s="73">
        <v>581099.5</v>
      </c>
      <c r="Y151" s="90">
        <v>111248</v>
      </c>
      <c r="Z151" s="90">
        <v>868509.5</v>
      </c>
      <c r="AC151" s="90">
        <v>419572.98</v>
      </c>
      <c r="AD151" s="90">
        <v>78640.98</v>
      </c>
    </row>
    <row r="152" spans="1:31" x14ac:dyDescent="0.2">
      <c r="A152" s="251" t="s">
        <v>2747</v>
      </c>
      <c r="B152" s="89">
        <v>1266507.6599999999</v>
      </c>
      <c r="C152" s="89">
        <v>10012</v>
      </c>
      <c r="D152" s="89">
        <v>92930.87</v>
      </c>
      <c r="G152" s="251">
        <v>237215.54</v>
      </c>
      <c r="H152" s="251">
        <v>178353.77</v>
      </c>
      <c r="K152" s="232">
        <v>3500</v>
      </c>
      <c r="L152" s="232">
        <v>48950</v>
      </c>
      <c r="R152" s="251">
        <v>331443.13</v>
      </c>
      <c r="S152" s="73">
        <v>1819262.69</v>
      </c>
      <c r="T152" s="73">
        <v>706590.09</v>
      </c>
      <c r="U152" s="73">
        <v>157530</v>
      </c>
      <c r="X152" s="73">
        <v>662031</v>
      </c>
      <c r="Y152" s="90">
        <v>142580.20000000001</v>
      </c>
      <c r="Z152" s="90">
        <v>907724.98</v>
      </c>
      <c r="AC152" s="90">
        <v>468815.1</v>
      </c>
      <c r="AD152" s="90">
        <v>47680.66</v>
      </c>
    </row>
    <row r="153" spans="1:31" x14ac:dyDescent="0.2">
      <c r="A153" s="251" t="s">
        <v>2748</v>
      </c>
      <c r="B153" s="89">
        <v>650052.73</v>
      </c>
      <c r="D153" s="89">
        <v>573155.12</v>
      </c>
      <c r="G153" s="251">
        <v>869872.29</v>
      </c>
      <c r="H153" s="251">
        <v>231132.92</v>
      </c>
      <c r="K153" s="232">
        <v>5570</v>
      </c>
      <c r="L153" s="232">
        <v>37065</v>
      </c>
      <c r="R153" s="251">
        <v>406368.07</v>
      </c>
      <c r="S153" s="73">
        <v>2522678.58</v>
      </c>
      <c r="T153" s="73">
        <v>681830.49</v>
      </c>
      <c r="U153" s="73">
        <v>171040</v>
      </c>
      <c r="X153" s="73">
        <v>729662.5</v>
      </c>
      <c r="Y153" s="90">
        <v>73822.399999999994</v>
      </c>
      <c r="Z153" s="90">
        <v>903812.5</v>
      </c>
      <c r="AC153" s="90">
        <v>464790.36</v>
      </c>
      <c r="AD153" s="90">
        <v>105507.72</v>
      </c>
    </row>
    <row r="154" spans="1:31" x14ac:dyDescent="0.2">
      <c r="A154" s="251" t="s">
        <v>2749</v>
      </c>
      <c r="B154" s="89">
        <v>541682.1</v>
      </c>
      <c r="D154" s="89">
        <v>79689.149999999994</v>
      </c>
      <c r="G154" s="251">
        <v>981935.28</v>
      </c>
      <c r="H154" s="251">
        <v>160121.96</v>
      </c>
      <c r="K154" s="232">
        <v>3000</v>
      </c>
      <c r="L154" s="232">
        <v>50482.89</v>
      </c>
      <c r="N154" s="232">
        <v>0</v>
      </c>
      <c r="R154" s="251">
        <v>439675.07</v>
      </c>
      <c r="S154" s="73">
        <v>4801199.47</v>
      </c>
      <c r="T154" s="73">
        <v>482961.45</v>
      </c>
      <c r="X154" s="73">
        <v>254529</v>
      </c>
      <c r="Y154" s="90">
        <v>136168.79999999999</v>
      </c>
      <c r="Z154" s="90">
        <v>405921</v>
      </c>
      <c r="AC154" s="90">
        <v>486489.05</v>
      </c>
      <c r="AD154" s="90">
        <v>165317.76000000001</v>
      </c>
    </row>
    <row r="155" spans="1:31" x14ac:dyDescent="0.2">
      <c r="A155" s="251" t="s">
        <v>2750</v>
      </c>
      <c r="B155" s="89">
        <v>460839.8</v>
      </c>
      <c r="D155" s="89">
        <v>422681.47</v>
      </c>
      <c r="G155" s="251">
        <v>1198589.96</v>
      </c>
      <c r="H155" s="251">
        <v>281195.84000000003</v>
      </c>
      <c r="K155" s="232">
        <v>29000</v>
      </c>
      <c r="L155" s="232">
        <v>66317.88</v>
      </c>
      <c r="N155" s="232">
        <v>0</v>
      </c>
      <c r="R155" s="251">
        <v>264004.55</v>
      </c>
      <c r="S155" s="73">
        <v>5209136.26</v>
      </c>
      <c r="T155" s="73">
        <v>700243.58</v>
      </c>
      <c r="X155" s="73">
        <v>859519</v>
      </c>
      <c r="Y155" s="90">
        <v>120815.6</v>
      </c>
      <c r="Z155" s="90">
        <v>1019987</v>
      </c>
      <c r="AC155" s="90">
        <v>359591.89</v>
      </c>
      <c r="AD155" s="90">
        <v>233027.85</v>
      </c>
    </row>
    <row r="156" spans="1:31" x14ac:dyDescent="0.2">
      <c r="A156" s="251" t="s">
        <v>2751</v>
      </c>
      <c r="B156" s="89">
        <v>870355.13</v>
      </c>
      <c r="D156" s="89">
        <v>345560.5</v>
      </c>
      <c r="G156" s="251">
        <v>757983.04</v>
      </c>
      <c r="H156" s="251">
        <v>82661.63</v>
      </c>
      <c r="K156" s="232">
        <v>3500</v>
      </c>
      <c r="L156" s="232">
        <v>37000</v>
      </c>
      <c r="R156" s="251">
        <v>507827.74</v>
      </c>
      <c r="S156" s="73">
        <v>2453318.4700000002</v>
      </c>
      <c r="T156" s="73">
        <v>462138.02</v>
      </c>
      <c r="X156" s="73">
        <v>446565</v>
      </c>
      <c r="Y156" s="90">
        <v>95594</v>
      </c>
      <c r="Z156" s="90">
        <v>581765</v>
      </c>
      <c r="AC156" s="90">
        <v>412080.23</v>
      </c>
      <c r="AD156" s="90">
        <v>94977.47</v>
      </c>
    </row>
    <row r="157" spans="1:31" x14ac:dyDescent="0.2">
      <c r="A157" s="251" t="s">
        <v>2752</v>
      </c>
      <c r="B157" s="89">
        <v>1729292</v>
      </c>
      <c r="D157" s="89">
        <v>748994.48</v>
      </c>
      <c r="G157" s="251">
        <v>319743</v>
      </c>
      <c r="H157" s="251">
        <v>1794401.54</v>
      </c>
      <c r="K157" s="232">
        <v>2500</v>
      </c>
      <c r="L157" s="232">
        <v>79077.98</v>
      </c>
      <c r="R157" s="251">
        <v>1702612.26</v>
      </c>
      <c r="S157" s="73">
        <v>4517827.99</v>
      </c>
      <c r="T157" s="73">
        <v>770726.87</v>
      </c>
      <c r="U157" s="73">
        <v>285000</v>
      </c>
      <c r="X157" s="73">
        <v>779222.5</v>
      </c>
      <c r="Y157" s="90">
        <v>204260.88</v>
      </c>
      <c r="Z157" s="90">
        <v>1100668.5</v>
      </c>
      <c r="AC157" s="90">
        <v>570409.36</v>
      </c>
      <c r="AD157" s="90">
        <v>92630.15</v>
      </c>
    </row>
    <row r="158" spans="1:31" x14ac:dyDescent="0.2">
      <c r="A158" s="251" t="s">
        <v>2753</v>
      </c>
      <c r="B158" s="89">
        <v>668088.19999999995</v>
      </c>
      <c r="D158" s="89">
        <v>78847.350000000006</v>
      </c>
      <c r="G158" s="251">
        <v>586846.93000000005</v>
      </c>
      <c r="H158" s="251">
        <v>180839.01</v>
      </c>
      <c r="K158" s="232">
        <v>0</v>
      </c>
      <c r="L158" s="232">
        <v>40291</v>
      </c>
      <c r="R158" s="251">
        <v>389116.04</v>
      </c>
      <c r="S158" s="73">
        <v>3061336.79</v>
      </c>
      <c r="T158" s="73">
        <v>694199.29</v>
      </c>
      <c r="X158" s="73">
        <v>465112.2</v>
      </c>
      <c r="Y158" s="90">
        <v>149840.4</v>
      </c>
      <c r="Z158" s="90">
        <v>660792.19999999995</v>
      </c>
      <c r="AC158" s="90">
        <v>744135.42</v>
      </c>
      <c r="AD158" s="90">
        <v>73516.25</v>
      </c>
    </row>
    <row r="159" spans="1:31" x14ac:dyDescent="0.2">
      <c r="A159" s="251" t="s">
        <v>2754</v>
      </c>
      <c r="B159" s="89">
        <v>691618.96</v>
      </c>
      <c r="C159" s="89">
        <v>0</v>
      </c>
      <c r="D159" s="89">
        <v>285005.56</v>
      </c>
      <c r="G159" s="251">
        <v>1719282.04</v>
      </c>
      <c r="H159" s="251">
        <v>570861.65</v>
      </c>
      <c r="K159" s="232">
        <v>0</v>
      </c>
      <c r="L159" s="232">
        <v>108214.99</v>
      </c>
      <c r="R159" s="251">
        <v>225307.99</v>
      </c>
      <c r="S159" s="73">
        <v>2227904.62</v>
      </c>
      <c r="T159" s="73">
        <v>588580.75</v>
      </c>
      <c r="X159" s="73">
        <v>460014</v>
      </c>
      <c r="Y159" s="90">
        <v>89391.2</v>
      </c>
      <c r="Z159" s="90">
        <v>649296</v>
      </c>
      <c r="AC159" s="90">
        <v>263565.52</v>
      </c>
      <c r="AD159" s="90">
        <v>21054.75</v>
      </c>
    </row>
    <row r="160" spans="1:31" x14ac:dyDescent="0.2">
      <c r="A160" s="251" t="s">
        <v>2755</v>
      </c>
      <c r="B160" s="89">
        <v>673523.82</v>
      </c>
      <c r="C160" s="89">
        <v>0</v>
      </c>
      <c r="D160" s="89">
        <v>418047.44</v>
      </c>
      <c r="G160" s="251">
        <v>1352529.71</v>
      </c>
      <c r="H160" s="251">
        <v>273236.84999999998</v>
      </c>
      <c r="K160" s="232">
        <v>4000</v>
      </c>
      <c r="L160" s="232">
        <v>60731.3</v>
      </c>
      <c r="R160" s="251">
        <v>481264.52</v>
      </c>
      <c r="S160" s="73">
        <v>1652500.79</v>
      </c>
      <c r="T160" s="73">
        <v>478353.94</v>
      </c>
      <c r="X160" s="73">
        <v>532171</v>
      </c>
      <c r="Y160" s="90">
        <v>128794</v>
      </c>
      <c r="Z160" s="90">
        <v>742672</v>
      </c>
      <c r="AC160" s="90">
        <v>386337.01</v>
      </c>
      <c r="AD160" s="90">
        <v>82694.87</v>
      </c>
    </row>
    <row r="161" spans="1:34" x14ac:dyDescent="0.2">
      <c r="A161" s="251" t="s">
        <v>2756</v>
      </c>
      <c r="B161" s="89">
        <v>728370.98</v>
      </c>
      <c r="C161" s="89">
        <v>5220</v>
      </c>
      <c r="D161" s="89">
        <v>73771.58</v>
      </c>
      <c r="G161" s="251">
        <v>828126.63</v>
      </c>
      <c r="H161" s="251">
        <v>369410.36</v>
      </c>
      <c r="L161" s="232">
        <v>50068.57</v>
      </c>
      <c r="R161" s="251">
        <v>20058.18</v>
      </c>
      <c r="S161" s="73">
        <v>2038406.69</v>
      </c>
      <c r="T161" s="73">
        <v>955483.54</v>
      </c>
      <c r="X161" s="73">
        <v>755345</v>
      </c>
      <c r="Y161" s="90">
        <v>89040.8</v>
      </c>
      <c r="Z161" s="90">
        <v>938271</v>
      </c>
      <c r="AC161" s="90">
        <v>578089.56000000006</v>
      </c>
      <c r="AD161" s="90">
        <v>197470.45</v>
      </c>
    </row>
    <row r="162" spans="1:34" x14ac:dyDescent="0.2">
      <c r="A162" s="251" t="s">
        <v>2757</v>
      </c>
      <c r="B162" s="89">
        <v>911400.79</v>
      </c>
      <c r="D162" s="89">
        <v>54388.62</v>
      </c>
      <c r="G162" s="251">
        <v>1139051.76</v>
      </c>
      <c r="H162" s="251">
        <v>449366.38</v>
      </c>
      <c r="K162" s="232">
        <v>0</v>
      </c>
      <c r="L162" s="232">
        <v>46000</v>
      </c>
      <c r="R162" s="251">
        <v>430273.72</v>
      </c>
      <c r="S162" s="73">
        <v>2546107.46</v>
      </c>
      <c r="T162" s="73">
        <v>589553.56000000006</v>
      </c>
      <c r="X162" s="73">
        <v>480879.7</v>
      </c>
      <c r="Y162" s="90">
        <v>108124.25</v>
      </c>
      <c r="Z162" s="90">
        <v>652053.94999999995</v>
      </c>
      <c r="AC162" s="90">
        <v>374596.23</v>
      </c>
      <c r="AD162" s="90">
        <v>133836.70000000001</v>
      </c>
      <c r="AH162" s="251">
        <v>400</v>
      </c>
    </row>
    <row r="163" spans="1:34" x14ac:dyDescent="0.2">
      <c r="A163" s="251" t="s">
        <v>2758</v>
      </c>
      <c r="B163" s="89">
        <v>388465.93</v>
      </c>
      <c r="D163" s="89">
        <v>45270.89</v>
      </c>
      <c r="G163" s="251">
        <v>253014.35</v>
      </c>
      <c r="H163" s="251">
        <v>425245.91</v>
      </c>
      <c r="K163" s="232">
        <v>0</v>
      </c>
      <c r="L163" s="232">
        <v>49050</v>
      </c>
      <c r="R163" s="251">
        <v>281593.69</v>
      </c>
      <c r="S163" s="73">
        <v>2320392.7599999998</v>
      </c>
      <c r="T163" s="73">
        <v>616354.92000000004</v>
      </c>
      <c r="V163" s="73">
        <v>33.840000000000003</v>
      </c>
      <c r="X163" s="73">
        <v>363614</v>
      </c>
      <c r="Y163" s="90">
        <v>93063.84</v>
      </c>
      <c r="Z163" s="90">
        <v>539650</v>
      </c>
      <c r="AC163" s="90">
        <v>489054.95</v>
      </c>
      <c r="AD163" s="90">
        <v>38910.839999999997</v>
      </c>
    </row>
    <row r="164" spans="1:34" x14ac:dyDescent="0.2">
      <c r="A164" s="251" t="s">
        <v>2807</v>
      </c>
      <c r="B164" s="89">
        <v>621802</v>
      </c>
      <c r="C164" s="89">
        <v>10320</v>
      </c>
      <c r="D164" s="89">
        <v>144725.19</v>
      </c>
      <c r="G164" s="251">
        <v>922644.15</v>
      </c>
      <c r="H164" s="251">
        <v>438486.67</v>
      </c>
      <c r="K164" s="232">
        <v>3000</v>
      </c>
      <c r="L164" s="232">
        <v>65395.55</v>
      </c>
      <c r="R164" s="251">
        <v>326994.56</v>
      </c>
      <c r="S164" s="73">
        <v>2754433.99</v>
      </c>
      <c r="T164" s="73">
        <v>572029.39</v>
      </c>
      <c r="X164" s="73">
        <v>552670.30000000005</v>
      </c>
      <c r="Y164" s="90">
        <v>113412.8</v>
      </c>
      <c r="Z164" s="90">
        <v>730148.14</v>
      </c>
      <c r="AC164" s="90">
        <v>299656.09999999998</v>
      </c>
      <c r="AD164" s="90">
        <v>161420.24</v>
      </c>
    </row>
    <row r="165" spans="1:34" x14ac:dyDescent="0.2">
      <c r="A165" s="251" t="s">
        <v>2811</v>
      </c>
      <c r="B165" s="89">
        <v>906620.24</v>
      </c>
      <c r="C165" s="89">
        <v>9880</v>
      </c>
      <c r="D165" s="89">
        <v>26973.439999999999</v>
      </c>
      <c r="G165" s="251">
        <v>509610</v>
      </c>
      <c r="H165" s="251">
        <v>171078.1</v>
      </c>
      <c r="K165" s="232">
        <v>10000</v>
      </c>
      <c r="L165" s="232">
        <v>83082.38</v>
      </c>
      <c r="R165" s="251">
        <v>-465248.75</v>
      </c>
      <c r="S165" s="73">
        <v>4164124</v>
      </c>
      <c r="T165" s="73">
        <v>1637863.86</v>
      </c>
      <c r="X165" s="73">
        <v>910732.5</v>
      </c>
      <c r="Y165" s="90">
        <v>155987.04</v>
      </c>
      <c r="Z165" s="90">
        <v>1047110.5</v>
      </c>
      <c r="AC165" s="90">
        <v>695819.83</v>
      </c>
      <c r="AD165" s="90">
        <v>41045.85</v>
      </c>
    </row>
    <row r="166" spans="1:34" x14ac:dyDescent="0.2">
      <c r="A166" s="251" t="s">
        <v>2815</v>
      </c>
      <c r="B166" s="89">
        <v>501701.24</v>
      </c>
      <c r="C166" s="89">
        <v>44846</v>
      </c>
      <c r="D166" s="89">
        <v>459344.22</v>
      </c>
      <c r="G166" s="251">
        <v>812127.25</v>
      </c>
      <c r="H166" s="251">
        <v>556414.21</v>
      </c>
      <c r="K166" s="232">
        <v>25000</v>
      </c>
      <c r="L166" s="232">
        <v>81373.100000000006</v>
      </c>
      <c r="R166" s="251">
        <v>184092.63</v>
      </c>
      <c r="S166" s="73">
        <v>3254719.47</v>
      </c>
      <c r="T166" s="73">
        <v>543959.06000000006</v>
      </c>
      <c r="X166" s="73">
        <v>406521</v>
      </c>
      <c r="Y166" s="90">
        <v>54958.879999999997</v>
      </c>
      <c r="Z166" s="90">
        <v>579683</v>
      </c>
      <c r="AC166" s="90">
        <v>228681.3</v>
      </c>
      <c r="AD166" s="90">
        <v>102458.95</v>
      </c>
    </row>
    <row r="167" spans="1:34" x14ac:dyDescent="0.2">
      <c r="A167" s="251" t="s">
        <v>2759</v>
      </c>
      <c r="B167" s="89">
        <v>617295.28</v>
      </c>
      <c r="D167" s="89">
        <v>38756.57</v>
      </c>
      <c r="G167" s="251">
        <v>292364.58</v>
      </c>
      <c r="H167" s="251">
        <v>441626.99</v>
      </c>
      <c r="K167" s="232">
        <v>3000</v>
      </c>
      <c r="L167" s="232">
        <v>56731.3</v>
      </c>
      <c r="N167" s="232">
        <v>28.04</v>
      </c>
      <c r="R167" s="251">
        <v>64633.82</v>
      </c>
      <c r="S167" s="73">
        <v>4774273.9400000004</v>
      </c>
      <c r="T167" s="73">
        <v>868312.42</v>
      </c>
      <c r="X167" s="73">
        <v>85207.5</v>
      </c>
      <c r="Z167" s="90">
        <v>268127.5</v>
      </c>
      <c r="AC167" s="90">
        <v>370596.41</v>
      </c>
      <c r="AD167" s="90">
        <v>112389.16</v>
      </c>
    </row>
    <row r="168" spans="1:34" x14ac:dyDescent="0.2">
      <c r="A168" s="251" t="s">
        <v>2760</v>
      </c>
      <c r="B168" s="89">
        <v>276377.67</v>
      </c>
      <c r="D168" s="89">
        <v>26442.87</v>
      </c>
      <c r="G168" s="251">
        <v>725987.43</v>
      </c>
      <c r="H168" s="251">
        <v>200265.62</v>
      </c>
      <c r="K168" s="232">
        <v>2000</v>
      </c>
      <c r="L168" s="232">
        <v>66484.3</v>
      </c>
      <c r="N168" s="232">
        <v>518.04</v>
      </c>
      <c r="S168" s="73">
        <v>3325480.98</v>
      </c>
      <c r="T168" s="73">
        <v>504094.58</v>
      </c>
      <c r="X168" s="73">
        <v>836317.5</v>
      </c>
      <c r="Z168" s="90">
        <v>971367.5</v>
      </c>
      <c r="AC168" s="90">
        <v>328380.31</v>
      </c>
      <c r="AD168" s="90">
        <v>139351.67000000001</v>
      </c>
    </row>
    <row r="169" spans="1:34" x14ac:dyDescent="0.2">
      <c r="A169" s="251" t="s">
        <v>2761</v>
      </c>
      <c r="B169" s="89">
        <v>458733.47</v>
      </c>
      <c r="C169" s="89">
        <v>3300</v>
      </c>
      <c r="D169" s="89">
        <v>13554.84</v>
      </c>
      <c r="G169" s="251">
        <v>699757.74</v>
      </c>
      <c r="H169" s="251">
        <v>242243.02</v>
      </c>
      <c r="K169" s="232">
        <v>2500</v>
      </c>
      <c r="L169" s="232">
        <v>99008</v>
      </c>
      <c r="N169" s="232">
        <v>374.76</v>
      </c>
      <c r="S169" s="73">
        <v>2333757.04</v>
      </c>
      <c r="T169" s="73">
        <v>735287.56</v>
      </c>
      <c r="X169" s="73">
        <v>618415</v>
      </c>
      <c r="Z169" s="90">
        <v>746325</v>
      </c>
      <c r="AC169" s="90">
        <v>290784</v>
      </c>
      <c r="AD169" s="90">
        <v>100594.89</v>
      </c>
    </row>
    <row r="170" spans="1:34" x14ac:dyDescent="0.2">
      <c r="A170" s="251" t="s">
        <v>2762</v>
      </c>
      <c r="B170" s="89">
        <v>1364494.19</v>
      </c>
      <c r="D170" s="89">
        <v>155339.45000000001</v>
      </c>
      <c r="G170" s="251">
        <v>122882.24000000001</v>
      </c>
      <c r="H170" s="251">
        <v>139233.56</v>
      </c>
      <c r="K170" s="232">
        <v>0</v>
      </c>
      <c r="L170" s="232">
        <v>58989.41</v>
      </c>
      <c r="S170" s="73">
        <v>2500833.27</v>
      </c>
      <c r="T170" s="73">
        <v>1815770.23</v>
      </c>
      <c r="U170" s="73">
        <v>89780</v>
      </c>
      <c r="X170" s="73">
        <v>586272.5</v>
      </c>
      <c r="Z170" s="90">
        <v>973192.5</v>
      </c>
      <c r="AC170" s="90">
        <v>484459.27</v>
      </c>
      <c r="AD170" s="90">
        <v>56050.35</v>
      </c>
    </row>
    <row r="171" spans="1:34" x14ac:dyDescent="0.2">
      <c r="A171" s="251" t="s">
        <v>2763</v>
      </c>
      <c r="B171" s="89">
        <v>1576320.27</v>
      </c>
      <c r="D171" s="89">
        <v>152813.70000000001</v>
      </c>
      <c r="G171" s="251">
        <v>444299.14</v>
      </c>
      <c r="H171" s="251">
        <v>574600.98</v>
      </c>
      <c r="K171" s="232">
        <v>1500</v>
      </c>
      <c r="L171" s="232">
        <v>180776.2</v>
      </c>
      <c r="N171" s="232">
        <v>2287.71</v>
      </c>
      <c r="R171" s="251">
        <v>49500</v>
      </c>
      <c r="S171" s="73">
        <v>1757956.06</v>
      </c>
      <c r="T171" s="73">
        <v>2002400.16</v>
      </c>
      <c r="X171" s="73">
        <v>653537.5</v>
      </c>
      <c r="Z171" s="90">
        <v>926883.5</v>
      </c>
      <c r="AC171" s="90">
        <v>476368.11</v>
      </c>
      <c r="AD171" s="90">
        <v>142149.47</v>
      </c>
      <c r="AH171" s="251">
        <v>14100</v>
      </c>
    </row>
    <row r="172" spans="1:34" x14ac:dyDescent="0.2">
      <c r="A172" s="251" t="s">
        <v>2764</v>
      </c>
      <c r="B172" s="89">
        <v>449194.54</v>
      </c>
      <c r="D172" s="89">
        <v>55628.77</v>
      </c>
      <c r="G172" s="251">
        <v>663663.93000000005</v>
      </c>
      <c r="H172" s="251">
        <v>159725.32999999999</v>
      </c>
      <c r="K172" s="232">
        <v>3000</v>
      </c>
      <c r="L172" s="232">
        <v>63515.07</v>
      </c>
      <c r="N172" s="232">
        <v>212.62</v>
      </c>
      <c r="S172" s="73">
        <v>2322668.0699999998</v>
      </c>
      <c r="T172" s="73">
        <v>578312.12</v>
      </c>
      <c r="X172" s="73">
        <v>453862.5</v>
      </c>
      <c r="Z172" s="90">
        <v>537212.5</v>
      </c>
      <c r="AC172" s="90">
        <v>296932.5</v>
      </c>
      <c r="AD172" s="90">
        <v>114321.55</v>
      </c>
      <c r="AH172" s="251">
        <v>16165</v>
      </c>
    </row>
    <row r="173" spans="1:34" x14ac:dyDescent="0.2">
      <c r="A173" s="251" t="s">
        <v>2765</v>
      </c>
      <c r="B173" s="89">
        <v>726693.24</v>
      </c>
      <c r="C173" s="89">
        <v>9800</v>
      </c>
      <c r="D173" s="89">
        <v>102963.64</v>
      </c>
      <c r="G173" s="251">
        <v>293815.67999999999</v>
      </c>
      <c r="H173" s="251">
        <v>976007.31</v>
      </c>
      <c r="K173" s="232">
        <v>4000</v>
      </c>
      <c r="L173" s="232">
        <v>100708.6</v>
      </c>
      <c r="N173" s="232">
        <v>344.37</v>
      </c>
      <c r="R173" s="251">
        <v>-0.01</v>
      </c>
      <c r="S173" s="73">
        <v>2694098.62</v>
      </c>
      <c r="T173" s="73">
        <v>1761803.75</v>
      </c>
      <c r="U173" s="73">
        <v>30000</v>
      </c>
      <c r="X173" s="73">
        <v>461912.5</v>
      </c>
      <c r="Z173" s="90">
        <v>653322.5</v>
      </c>
      <c r="AC173" s="90">
        <v>286727.82</v>
      </c>
      <c r="AD173" s="90">
        <v>27854.69</v>
      </c>
    </row>
    <row r="174" spans="1:34" x14ac:dyDescent="0.2">
      <c r="A174" s="251" t="s">
        <v>2805</v>
      </c>
      <c r="B174" s="89">
        <v>360553.85</v>
      </c>
      <c r="C174" s="89">
        <v>5000</v>
      </c>
      <c r="D174" s="89">
        <v>22901.13</v>
      </c>
      <c r="G174" s="251">
        <v>499253.48</v>
      </c>
      <c r="H174" s="251">
        <v>1045426.66</v>
      </c>
      <c r="L174" s="232">
        <v>38200</v>
      </c>
      <c r="R174" s="251">
        <v>-80505.02</v>
      </c>
      <c r="S174" s="73">
        <v>2583594.75</v>
      </c>
      <c r="T174" s="73">
        <v>1429135.9</v>
      </c>
      <c r="X174" s="73">
        <v>186112.5</v>
      </c>
      <c r="Z174" s="90">
        <v>355212.5</v>
      </c>
      <c r="AC174" s="90">
        <v>208862.82</v>
      </c>
      <c r="AD174" s="90">
        <v>60325.85</v>
      </c>
    </row>
    <row r="175" spans="1:34" x14ac:dyDescent="0.2">
      <c r="A175" s="251" t="s">
        <v>2816</v>
      </c>
      <c r="B175" s="89">
        <v>293362.55</v>
      </c>
      <c r="D175" s="89">
        <v>41582.050000000003</v>
      </c>
      <c r="G175" s="251">
        <v>1095154.72</v>
      </c>
      <c r="H175" s="251">
        <v>129247.94</v>
      </c>
      <c r="K175" s="232">
        <v>2000</v>
      </c>
      <c r="L175" s="232">
        <v>26501.54</v>
      </c>
      <c r="N175" s="232">
        <v>147.76</v>
      </c>
      <c r="R175" s="251">
        <v>1394</v>
      </c>
      <c r="S175" s="73">
        <v>2913433.4</v>
      </c>
      <c r="T175" s="73">
        <v>452414.04</v>
      </c>
      <c r="U175" s="73">
        <v>90000</v>
      </c>
      <c r="X175" s="73">
        <v>308385</v>
      </c>
      <c r="Z175" s="90">
        <v>419735</v>
      </c>
      <c r="AC175" s="90">
        <v>181801.27</v>
      </c>
      <c r="AD175" s="90">
        <v>78456.350000000006</v>
      </c>
    </row>
    <row r="176" spans="1:34" x14ac:dyDescent="0.2">
      <c r="A176" s="251" t="s">
        <v>17</v>
      </c>
      <c r="B176" s="89">
        <v>1042320.25</v>
      </c>
      <c r="C176" s="89">
        <v>120</v>
      </c>
      <c r="D176" s="89">
        <v>23767.360000000001</v>
      </c>
      <c r="G176" s="251">
        <v>1018558.47</v>
      </c>
      <c r="H176" s="251">
        <v>545677.27</v>
      </c>
      <c r="K176" s="232">
        <v>0</v>
      </c>
      <c r="L176" s="232">
        <v>326953.56</v>
      </c>
      <c r="N176" s="232">
        <v>10000</v>
      </c>
      <c r="R176" s="251">
        <v>-442892.02</v>
      </c>
      <c r="S176" s="73">
        <v>2535471.5499999998</v>
      </c>
      <c r="T176" s="73">
        <v>-298205.37</v>
      </c>
      <c r="X176" s="73">
        <v>756874.2</v>
      </c>
      <c r="Y176" s="90">
        <v>40600</v>
      </c>
      <c r="Z176" s="90">
        <v>1106646.2</v>
      </c>
      <c r="AC176" s="90">
        <v>428817.3</v>
      </c>
      <c r="AD176" s="90">
        <v>22701.78</v>
      </c>
      <c r="AH176" s="251">
        <v>24680</v>
      </c>
    </row>
    <row r="177" spans="1:34" x14ac:dyDescent="0.2">
      <c r="A177" s="251" t="s">
        <v>18</v>
      </c>
      <c r="B177" s="89">
        <v>674445.57</v>
      </c>
      <c r="D177" s="89">
        <v>162692.51999999999</v>
      </c>
      <c r="G177" s="251">
        <v>328337.25</v>
      </c>
      <c r="H177" s="251">
        <v>210180.98</v>
      </c>
      <c r="K177" s="232">
        <v>2000</v>
      </c>
      <c r="L177" s="232">
        <v>61679.41</v>
      </c>
      <c r="N177" s="232">
        <v>5141.41</v>
      </c>
      <c r="R177" s="251">
        <v>374549.47</v>
      </c>
      <c r="S177" s="73">
        <v>3491897.05</v>
      </c>
      <c r="T177" s="73">
        <v>664013.18999999994</v>
      </c>
      <c r="U177" s="73">
        <v>1800</v>
      </c>
      <c r="X177" s="73">
        <v>789612</v>
      </c>
      <c r="Y177" s="90">
        <v>533400</v>
      </c>
      <c r="Z177" s="90">
        <v>1008920</v>
      </c>
      <c r="AC177" s="90">
        <v>984005.6</v>
      </c>
      <c r="AD177" s="90">
        <v>118921.31</v>
      </c>
    </row>
    <row r="178" spans="1:34" x14ac:dyDescent="0.2">
      <c r="A178" s="251" t="s">
        <v>2766</v>
      </c>
      <c r="B178" s="89">
        <v>1148042.6100000001</v>
      </c>
      <c r="D178" s="89">
        <v>240450.73</v>
      </c>
      <c r="G178" s="251">
        <v>7843247.9199999999</v>
      </c>
      <c r="H178" s="251">
        <v>3072745.7</v>
      </c>
      <c r="K178" s="232">
        <v>0</v>
      </c>
      <c r="L178" s="232">
        <v>121423.19</v>
      </c>
      <c r="N178" s="232">
        <v>333.63</v>
      </c>
      <c r="R178" s="251">
        <v>1430103.43</v>
      </c>
      <c r="S178" s="73">
        <v>0</v>
      </c>
      <c r="T178" s="73">
        <v>1400969.1</v>
      </c>
      <c r="U178" s="73">
        <v>335568.03</v>
      </c>
      <c r="X178" s="73">
        <v>1113010.2</v>
      </c>
      <c r="Z178" s="90">
        <v>1861630.2</v>
      </c>
      <c r="AC178" s="90">
        <v>559878.61</v>
      </c>
      <c r="AD178" s="90">
        <v>576225.06000000006</v>
      </c>
      <c r="AG178" s="251">
        <v>12266.66</v>
      </c>
    </row>
    <row r="179" spans="1:34" x14ac:dyDescent="0.2">
      <c r="A179" s="251" t="s">
        <v>19</v>
      </c>
      <c r="B179" s="89">
        <v>917234.44</v>
      </c>
      <c r="D179" s="89">
        <v>128061.54</v>
      </c>
      <c r="G179" s="251">
        <v>108077.75</v>
      </c>
      <c r="H179" s="251">
        <v>167645.26</v>
      </c>
      <c r="K179" s="232">
        <v>0</v>
      </c>
      <c r="L179" s="232">
        <v>33524.230000000003</v>
      </c>
      <c r="M179" s="232">
        <v>65000</v>
      </c>
      <c r="N179" s="232">
        <v>55.51</v>
      </c>
      <c r="P179" s="251">
        <v>135000</v>
      </c>
      <c r="R179" s="251">
        <v>344177.76</v>
      </c>
      <c r="S179" s="73">
        <v>3101018.9</v>
      </c>
      <c r="T179" s="73">
        <v>659769.21</v>
      </c>
      <c r="Z179" s="90">
        <v>284950</v>
      </c>
      <c r="AC179" s="90">
        <v>353213.59</v>
      </c>
      <c r="AD179" s="90">
        <v>230905.60000000001</v>
      </c>
    </row>
    <row r="180" spans="1:34" x14ac:dyDescent="0.2">
      <c r="A180" s="251" t="s">
        <v>20</v>
      </c>
      <c r="B180" s="89">
        <v>772392.58</v>
      </c>
      <c r="C180" s="89">
        <v>0</v>
      </c>
      <c r="D180" s="89">
        <v>229500.05</v>
      </c>
      <c r="G180" s="251">
        <v>199572.27</v>
      </c>
      <c r="H180" s="251">
        <v>844014.06</v>
      </c>
      <c r="K180" s="232">
        <v>0</v>
      </c>
      <c r="L180" s="232">
        <v>74117.42</v>
      </c>
      <c r="M180" s="232">
        <v>74960</v>
      </c>
      <c r="N180" s="232">
        <v>2262.71</v>
      </c>
      <c r="P180" s="251">
        <v>10000</v>
      </c>
      <c r="R180" s="251">
        <v>275921.27</v>
      </c>
      <c r="S180" s="73">
        <v>254405.43</v>
      </c>
      <c r="T180" s="73">
        <v>1025608.82</v>
      </c>
      <c r="X180" s="73">
        <v>916133.13</v>
      </c>
      <c r="Y180" s="90">
        <v>60000</v>
      </c>
      <c r="Z180" s="90">
        <v>1136493.1299999999</v>
      </c>
      <c r="AC180" s="90">
        <v>381763.42</v>
      </c>
      <c r="AD180" s="90">
        <v>242418.79</v>
      </c>
      <c r="AH180" s="251">
        <v>3690</v>
      </c>
    </row>
    <row r="181" spans="1:34" x14ac:dyDescent="0.2">
      <c r="A181" s="251" t="s">
        <v>21</v>
      </c>
      <c r="B181" s="89">
        <v>995776.15</v>
      </c>
      <c r="C181" s="89">
        <v>5600</v>
      </c>
      <c r="D181" s="89">
        <v>171321.11</v>
      </c>
      <c r="G181" s="251">
        <v>78005</v>
      </c>
      <c r="H181" s="251">
        <v>576468.57999999996</v>
      </c>
      <c r="K181" s="232">
        <v>5200</v>
      </c>
      <c r="L181" s="232">
        <v>64900</v>
      </c>
      <c r="M181" s="232">
        <v>210360</v>
      </c>
      <c r="N181" s="232">
        <v>50320</v>
      </c>
      <c r="R181" s="251">
        <v>-314484.58</v>
      </c>
      <c r="S181" s="73">
        <v>4470863.96</v>
      </c>
      <c r="T181" s="73">
        <v>1010582.97</v>
      </c>
      <c r="X181" s="73">
        <v>1083287.3999999999</v>
      </c>
      <c r="Y181" s="90">
        <v>88400</v>
      </c>
      <c r="Z181" s="90">
        <v>1284724.3999999999</v>
      </c>
      <c r="AC181" s="90">
        <v>344334.53</v>
      </c>
      <c r="AD181" s="90">
        <v>73414.78</v>
      </c>
      <c r="AH181" s="251">
        <v>11590</v>
      </c>
    </row>
    <row r="182" spans="1:34" x14ac:dyDescent="0.2">
      <c r="A182" s="251" t="s">
        <v>22</v>
      </c>
      <c r="B182" s="89">
        <v>904638.07</v>
      </c>
      <c r="C182" s="89">
        <v>9800</v>
      </c>
      <c r="D182" s="89">
        <v>152504.76</v>
      </c>
      <c r="G182" s="251">
        <v>44726.05</v>
      </c>
      <c r="H182" s="251">
        <v>188492.93</v>
      </c>
      <c r="K182" s="232">
        <v>16619.3</v>
      </c>
      <c r="L182" s="232">
        <v>64598.09</v>
      </c>
      <c r="N182" s="232">
        <v>2683</v>
      </c>
      <c r="R182" s="251">
        <v>100530.52</v>
      </c>
      <c r="S182" s="73">
        <v>1315785.06</v>
      </c>
      <c r="T182" s="73">
        <v>845109.73</v>
      </c>
      <c r="X182" s="73">
        <v>1081878.3999999999</v>
      </c>
      <c r="Y182" s="90">
        <v>70400</v>
      </c>
      <c r="Z182" s="90">
        <v>1368528.4</v>
      </c>
      <c r="AC182" s="90">
        <v>599026.75</v>
      </c>
      <c r="AD182" s="90">
        <v>332674.65000000002</v>
      </c>
      <c r="AH182" s="251">
        <v>13080</v>
      </c>
    </row>
    <row r="183" spans="1:34" x14ac:dyDescent="0.2">
      <c r="A183" s="251" t="s">
        <v>23</v>
      </c>
      <c r="B183" s="89">
        <v>1196960.6599999999</v>
      </c>
      <c r="C183" s="89">
        <v>0</v>
      </c>
      <c r="D183" s="89">
        <v>337402.06</v>
      </c>
      <c r="G183" s="251">
        <v>808018.49</v>
      </c>
      <c r="H183" s="251">
        <v>357596.72</v>
      </c>
      <c r="K183" s="232">
        <v>1700</v>
      </c>
      <c r="L183" s="232">
        <v>64404.52</v>
      </c>
      <c r="M183" s="232">
        <v>0</v>
      </c>
      <c r="N183" s="232">
        <v>0</v>
      </c>
      <c r="P183" s="251">
        <v>23930</v>
      </c>
      <c r="R183" s="251">
        <v>555137.43000000005</v>
      </c>
      <c r="S183" s="73">
        <v>1137972.49</v>
      </c>
      <c r="T183" s="73">
        <v>886598.91</v>
      </c>
      <c r="X183" s="73">
        <v>1085965.2</v>
      </c>
      <c r="Y183" s="90">
        <v>39000</v>
      </c>
      <c r="Z183" s="90">
        <v>1327953.2</v>
      </c>
      <c r="AC183" s="90">
        <v>654744.6</v>
      </c>
      <c r="AD183" s="90">
        <v>117130.33</v>
      </c>
    </row>
    <row r="184" spans="1:34" x14ac:dyDescent="0.2">
      <c r="A184" s="251" t="s">
        <v>24</v>
      </c>
      <c r="B184" s="89">
        <v>1503675.36</v>
      </c>
      <c r="C184" s="89">
        <v>0</v>
      </c>
      <c r="D184" s="89">
        <v>171102.6</v>
      </c>
      <c r="G184" s="251">
        <v>2036066.36</v>
      </c>
      <c r="H184" s="251">
        <v>710147.85</v>
      </c>
      <c r="K184" s="232">
        <v>4900</v>
      </c>
      <c r="L184" s="232">
        <v>118489.78</v>
      </c>
      <c r="M184" s="232">
        <v>16500</v>
      </c>
      <c r="N184" s="232">
        <v>1986.98</v>
      </c>
      <c r="R184" s="251">
        <v>405984</v>
      </c>
      <c r="S184" s="73">
        <v>1899168.01</v>
      </c>
      <c r="T184" s="73">
        <v>1208052.1399999999</v>
      </c>
      <c r="X184" s="73">
        <v>714407.2</v>
      </c>
      <c r="Y184" s="90">
        <v>61200</v>
      </c>
      <c r="Z184" s="90">
        <v>1115631.2</v>
      </c>
      <c r="AC184" s="90">
        <v>731428.77</v>
      </c>
      <c r="AD184" s="90">
        <v>169167.89</v>
      </c>
      <c r="AH184" s="251">
        <v>24090</v>
      </c>
    </row>
    <row r="185" spans="1:34" x14ac:dyDescent="0.2">
      <c r="A185" s="251" t="s">
        <v>25</v>
      </c>
      <c r="B185" s="89">
        <v>366545.45</v>
      </c>
      <c r="C185" s="89">
        <v>9000</v>
      </c>
      <c r="D185" s="89">
        <v>204712.71</v>
      </c>
      <c r="G185" s="251">
        <v>1610038.19</v>
      </c>
      <c r="H185" s="251">
        <v>271462.39</v>
      </c>
      <c r="K185" s="232">
        <v>33350</v>
      </c>
      <c r="L185" s="232">
        <v>84715.6</v>
      </c>
      <c r="N185" s="232">
        <v>16852.2</v>
      </c>
      <c r="R185" s="251">
        <v>318509.24</v>
      </c>
      <c r="S185" s="73">
        <v>4128965.53</v>
      </c>
      <c r="T185" s="73">
        <v>668098.03</v>
      </c>
      <c r="X185" s="73">
        <v>569194.5</v>
      </c>
      <c r="Y185" s="90">
        <v>42600</v>
      </c>
      <c r="Z185" s="90">
        <v>800606.5</v>
      </c>
      <c r="AC185" s="90">
        <v>395717.81</v>
      </c>
      <c r="AD185" s="90">
        <v>114688.11</v>
      </c>
    </row>
    <row r="186" spans="1:34" x14ac:dyDescent="0.2">
      <c r="A186" s="251" t="s">
        <v>26</v>
      </c>
      <c r="B186" s="89">
        <v>720862.11</v>
      </c>
      <c r="D186" s="89">
        <v>167810.23</v>
      </c>
      <c r="G186" s="251">
        <v>130016.74</v>
      </c>
      <c r="H186" s="251">
        <v>419113.45</v>
      </c>
      <c r="K186" s="232">
        <v>0</v>
      </c>
      <c r="L186" s="232">
        <v>66037.3</v>
      </c>
      <c r="M186" s="232">
        <v>11700</v>
      </c>
      <c r="N186" s="232">
        <v>840.28</v>
      </c>
      <c r="P186" s="251">
        <v>29800</v>
      </c>
      <c r="R186" s="251">
        <v>137688.71</v>
      </c>
      <c r="S186" s="73">
        <v>1898710.57</v>
      </c>
      <c r="T186" s="73">
        <v>743267.07</v>
      </c>
      <c r="U186" s="73">
        <v>2400</v>
      </c>
      <c r="X186" s="73">
        <v>1048315.6</v>
      </c>
      <c r="Y186" s="90">
        <v>36000</v>
      </c>
      <c r="Z186" s="90">
        <v>1319895.6000000001</v>
      </c>
      <c r="AC186" s="90">
        <v>460601.65</v>
      </c>
      <c r="AD186" s="90">
        <v>53834.67</v>
      </c>
      <c r="AH186" s="251">
        <v>7800</v>
      </c>
    </row>
    <row r="187" spans="1:34" x14ac:dyDescent="0.2">
      <c r="A187" s="251" t="s">
        <v>27</v>
      </c>
      <c r="B187" s="89">
        <v>714646.94</v>
      </c>
      <c r="D187" s="89">
        <v>134651.6</v>
      </c>
      <c r="G187" s="251">
        <v>456599.21</v>
      </c>
      <c r="H187" s="251">
        <v>562217.24</v>
      </c>
      <c r="K187" s="232">
        <v>6000</v>
      </c>
      <c r="L187" s="232">
        <v>47902.11</v>
      </c>
      <c r="M187" s="232">
        <v>10800</v>
      </c>
      <c r="N187" s="232">
        <v>0</v>
      </c>
      <c r="R187" s="251">
        <v>347537.63</v>
      </c>
      <c r="S187" s="73">
        <v>2242933.0699999998</v>
      </c>
      <c r="T187" s="73">
        <v>643416.39</v>
      </c>
      <c r="U187" s="73">
        <v>27900</v>
      </c>
      <c r="X187" s="73">
        <v>853083.8</v>
      </c>
      <c r="Y187" s="90">
        <v>36000</v>
      </c>
      <c r="Z187" s="90">
        <v>1103011.8</v>
      </c>
      <c r="AC187" s="90">
        <v>305506.2</v>
      </c>
      <c r="AD187" s="90">
        <v>97274.55</v>
      </c>
      <c r="AH187" s="251">
        <v>7800</v>
      </c>
    </row>
    <row r="188" spans="1:34" x14ac:dyDescent="0.2">
      <c r="A188" s="251" t="s">
        <v>2808</v>
      </c>
      <c r="B188" s="89">
        <v>259781.55</v>
      </c>
      <c r="C188" s="89">
        <v>12050</v>
      </c>
      <c r="D188" s="89">
        <v>107937.88</v>
      </c>
      <c r="G188" s="251">
        <v>665766.55000000005</v>
      </c>
      <c r="H188" s="251">
        <v>387720.57</v>
      </c>
      <c r="K188" s="232">
        <v>11000</v>
      </c>
      <c r="L188" s="232">
        <v>52815.6</v>
      </c>
      <c r="N188" s="232">
        <v>0</v>
      </c>
      <c r="R188" s="251">
        <v>259169.45</v>
      </c>
      <c r="S188" s="73">
        <v>3605471.06</v>
      </c>
      <c r="T188" s="73">
        <v>606340.80000000005</v>
      </c>
      <c r="X188" s="73">
        <v>658545.4</v>
      </c>
      <c r="Y188" s="90">
        <v>121400</v>
      </c>
      <c r="Z188" s="90">
        <v>878591.4</v>
      </c>
      <c r="AC188" s="90">
        <v>246374.24</v>
      </c>
      <c r="AD188" s="90">
        <v>139602.69</v>
      </c>
      <c r="AH188" s="251">
        <v>20400</v>
      </c>
    </row>
    <row r="189" spans="1:34" x14ac:dyDescent="0.2">
      <c r="A189" s="251" t="s">
        <v>28</v>
      </c>
      <c r="B189" s="89">
        <v>1328259.01</v>
      </c>
      <c r="C189" s="89">
        <v>4750</v>
      </c>
      <c r="D189" s="89">
        <v>348146.19</v>
      </c>
      <c r="G189" s="251">
        <v>1785547.79</v>
      </c>
      <c r="H189" s="251">
        <v>351507.82</v>
      </c>
      <c r="K189" s="232">
        <v>1600</v>
      </c>
      <c r="L189" s="232">
        <v>61619.56</v>
      </c>
      <c r="M189" s="232">
        <v>0</v>
      </c>
      <c r="N189" s="232">
        <v>92259.27</v>
      </c>
      <c r="P189" s="251">
        <v>20000</v>
      </c>
      <c r="R189" s="251">
        <v>410818.89</v>
      </c>
      <c r="S189" s="73">
        <v>3600900</v>
      </c>
      <c r="T189" s="73">
        <v>717189.56</v>
      </c>
      <c r="X189" s="73">
        <v>749238.6</v>
      </c>
      <c r="Y189" s="90">
        <v>45600</v>
      </c>
      <c r="Z189" s="90">
        <v>983886.6</v>
      </c>
      <c r="AC189" s="90">
        <v>424547.17</v>
      </c>
      <c r="AD189" s="90">
        <v>200250.93</v>
      </c>
      <c r="AH189" s="251">
        <v>37800</v>
      </c>
    </row>
    <row r="190" spans="1:34" x14ac:dyDescent="0.2">
      <c r="A190" s="251" t="s">
        <v>2767</v>
      </c>
      <c r="B190" s="89">
        <v>627800.73</v>
      </c>
      <c r="D190" s="89">
        <v>120779.44</v>
      </c>
      <c r="G190" s="251">
        <v>613775.76</v>
      </c>
      <c r="H190" s="251">
        <v>71606.91</v>
      </c>
      <c r="L190" s="232">
        <v>5709.85</v>
      </c>
      <c r="N190" s="232">
        <v>3750</v>
      </c>
      <c r="R190" s="251">
        <v>72312.320000000007</v>
      </c>
      <c r="S190" s="73">
        <v>2938659.03</v>
      </c>
      <c r="T190" s="73">
        <v>517529.63</v>
      </c>
      <c r="U190" s="73">
        <v>187630</v>
      </c>
      <c r="X190" s="73">
        <v>726497.5</v>
      </c>
      <c r="Y190" s="90">
        <v>1000</v>
      </c>
      <c r="Z190" s="90">
        <v>886839.5</v>
      </c>
      <c r="AC190" s="90">
        <v>196025.05</v>
      </c>
      <c r="AD190" s="90">
        <v>36665.31</v>
      </c>
    </row>
    <row r="191" spans="1:34" x14ac:dyDescent="0.2">
      <c r="A191" s="251" t="s">
        <v>2768</v>
      </c>
      <c r="B191" s="89">
        <v>233904.32</v>
      </c>
      <c r="C191" s="89">
        <v>9800</v>
      </c>
      <c r="D191" s="89">
        <v>397684.47</v>
      </c>
      <c r="G191" s="251">
        <v>1769691.96</v>
      </c>
      <c r="H191" s="251">
        <v>657813.04</v>
      </c>
      <c r="K191" s="232">
        <v>-2000</v>
      </c>
      <c r="L191" s="232">
        <v>-14548.69</v>
      </c>
      <c r="N191" s="232">
        <v>-3278.86</v>
      </c>
      <c r="R191" s="251">
        <v>20400</v>
      </c>
      <c r="S191" s="73">
        <v>578789.84</v>
      </c>
      <c r="T191" s="73">
        <v>478228.26</v>
      </c>
      <c r="X191" s="73">
        <v>587636</v>
      </c>
      <c r="Y191" s="90">
        <v>202900</v>
      </c>
      <c r="Z191" s="90">
        <v>774136</v>
      </c>
      <c r="AC191" s="90">
        <v>182498.39</v>
      </c>
      <c r="AD191" s="90">
        <v>12553.3</v>
      </c>
    </row>
    <row r="192" spans="1:34" x14ac:dyDescent="0.2">
      <c r="A192" s="251" t="s">
        <v>2769</v>
      </c>
      <c r="B192" s="89">
        <v>170423.33</v>
      </c>
      <c r="C192" s="89">
        <v>10600</v>
      </c>
      <c r="D192" s="89">
        <v>67141.25</v>
      </c>
      <c r="G192" s="251">
        <v>2329878.3199999998</v>
      </c>
      <c r="H192" s="251">
        <v>299143.23</v>
      </c>
      <c r="K192" s="232">
        <v>0</v>
      </c>
      <c r="L192" s="232">
        <v>24820</v>
      </c>
      <c r="N192" s="232">
        <v>12588.25</v>
      </c>
      <c r="R192" s="251">
        <v>175545.08</v>
      </c>
      <c r="S192" s="73">
        <v>2920045.89</v>
      </c>
      <c r="T192" s="73">
        <v>554519.68000000005</v>
      </c>
      <c r="U192" s="73">
        <v>166550</v>
      </c>
      <c r="X192" s="73">
        <v>787461.5</v>
      </c>
      <c r="Y192" s="90">
        <v>227500</v>
      </c>
      <c r="Z192" s="90">
        <v>1124490.07</v>
      </c>
      <c r="AB192" s="90">
        <v>1120</v>
      </c>
      <c r="AC192" s="90">
        <v>506029.93</v>
      </c>
      <c r="AD192" s="90">
        <v>157373.89000000001</v>
      </c>
    </row>
    <row r="193" spans="1:34" x14ac:dyDescent="0.2">
      <c r="A193" s="251" t="s">
        <v>2770</v>
      </c>
      <c r="B193" s="89">
        <v>346241.72</v>
      </c>
      <c r="C193" s="89">
        <v>3200</v>
      </c>
      <c r="D193" s="89">
        <v>54789.98</v>
      </c>
      <c r="G193" s="251">
        <v>412491.26</v>
      </c>
      <c r="H193" s="251">
        <v>334333.67</v>
      </c>
      <c r="K193" s="232">
        <v>0</v>
      </c>
      <c r="L193" s="232">
        <v>18600</v>
      </c>
      <c r="R193" s="251">
        <v>48312.09</v>
      </c>
      <c r="S193" s="73">
        <v>2662416.9900000002</v>
      </c>
      <c r="T193" s="73">
        <v>392455.66</v>
      </c>
      <c r="X193" s="73">
        <v>401100</v>
      </c>
      <c r="Y193" s="90">
        <v>9000</v>
      </c>
      <c r="Z193" s="90">
        <v>562125</v>
      </c>
      <c r="AC193" s="90">
        <v>232963.08</v>
      </c>
      <c r="AD193" s="90">
        <v>81495.600000000006</v>
      </c>
      <c r="AH193" s="251">
        <v>3510</v>
      </c>
    </row>
    <row r="194" spans="1:34" x14ac:dyDescent="0.2">
      <c r="A194" s="251" t="s">
        <v>2771</v>
      </c>
      <c r="B194" s="89">
        <v>883245.84</v>
      </c>
      <c r="D194" s="89">
        <v>37198.400000000001</v>
      </c>
      <c r="G194" s="251">
        <v>133139</v>
      </c>
      <c r="H194" s="251">
        <v>244203.78</v>
      </c>
      <c r="L194" s="232">
        <v>-27930</v>
      </c>
      <c r="Q194" s="251">
        <v>18000</v>
      </c>
      <c r="R194" s="251">
        <v>1030</v>
      </c>
      <c r="S194" s="73">
        <v>2577037.9500000002</v>
      </c>
      <c r="T194" s="73">
        <v>861330.63</v>
      </c>
      <c r="X194" s="73">
        <v>332059</v>
      </c>
      <c r="Y194" s="90">
        <v>4000</v>
      </c>
      <c r="Z194" s="90">
        <v>478753</v>
      </c>
      <c r="AC194" s="90">
        <v>141865.5</v>
      </c>
      <c r="AD194" s="90">
        <v>84202.15</v>
      </c>
    </row>
    <row r="195" spans="1:34" x14ac:dyDescent="0.2">
      <c r="A195" s="251" t="s">
        <v>2772</v>
      </c>
      <c r="B195" s="89">
        <v>1256276.6000000001</v>
      </c>
      <c r="C195" s="89">
        <v>35000</v>
      </c>
      <c r="D195" s="89">
        <v>102962.32</v>
      </c>
      <c r="G195" s="251">
        <v>559738.43999999994</v>
      </c>
      <c r="H195" s="251">
        <v>555102.52</v>
      </c>
      <c r="L195" s="232">
        <v>80600</v>
      </c>
      <c r="N195" s="232">
        <v>107905.15</v>
      </c>
      <c r="R195" s="251">
        <v>107113.87</v>
      </c>
      <c r="S195" s="73">
        <v>2987149.95</v>
      </c>
      <c r="T195" s="73">
        <v>985471.75</v>
      </c>
      <c r="X195" s="73">
        <v>352550</v>
      </c>
      <c r="Z195" s="90">
        <v>600120</v>
      </c>
      <c r="AC195" s="90">
        <v>601120.66</v>
      </c>
      <c r="AD195" s="90">
        <v>153177.99</v>
      </c>
    </row>
    <row r="196" spans="1:34" x14ac:dyDescent="0.2">
      <c r="A196" s="251" t="s">
        <v>2773</v>
      </c>
      <c r="B196" s="89">
        <v>883459.25</v>
      </c>
      <c r="C196" s="89">
        <v>8816</v>
      </c>
      <c r="D196" s="89">
        <v>137896.48000000001</v>
      </c>
      <c r="G196" s="251">
        <v>3286548.4</v>
      </c>
      <c r="H196" s="251">
        <v>489455.68</v>
      </c>
      <c r="K196" s="232">
        <v>0</v>
      </c>
      <c r="L196" s="232">
        <v>0</v>
      </c>
      <c r="N196" s="232">
        <v>0</v>
      </c>
      <c r="R196" s="251">
        <v>61612.24</v>
      </c>
      <c r="S196" s="73">
        <v>2987149.95</v>
      </c>
      <c r="T196" s="73">
        <v>693742.32</v>
      </c>
      <c r="X196" s="73">
        <v>871000</v>
      </c>
      <c r="Y196" s="90">
        <v>330</v>
      </c>
      <c r="Z196" s="90">
        <v>978590</v>
      </c>
      <c r="AC196" s="90">
        <v>402659.58</v>
      </c>
      <c r="AD196" s="90">
        <v>2952.95</v>
      </c>
      <c r="AH196" s="251">
        <v>717.67</v>
      </c>
    </row>
    <row r="197" spans="1:34" x14ac:dyDescent="0.2">
      <c r="A197" s="251" t="s">
        <v>2774</v>
      </c>
      <c r="B197" s="89">
        <v>826817.46</v>
      </c>
      <c r="D197" s="89">
        <v>73593.399999999994</v>
      </c>
      <c r="G197" s="251">
        <v>586210.52</v>
      </c>
      <c r="H197" s="251">
        <v>222929.63</v>
      </c>
      <c r="K197" s="232">
        <v>0</v>
      </c>
      <c r="L197" s="232">
        <v>51880</v>
      </c>
      <c r="N197" s="232">
        <v>0</v>
      </c>
      <c r="R197" s="251">
        <v>79403.62</v>
      </c>
      <c r="S197" s="73">
        <v>2090614.96</v>
      </c>
      <c r="T197" s="73">
        <v>659698.85</v>
      </c>
      <c r="U197" s="73">
        <v>54800</v>
      </c>
      <c r="X197" s="73">
        <v>676937.5</v>
      </c>
      <c r="Z197" s="90">
        <v>1075237.5</v>
      </c>
      <c r="AC197" s="90">
        <v>244351.23</v>
      </c>
      <c r="AD197" s="90">
        <v>85598.7</v>
      </c>
    </row>
    <row r="198" spans="1:34" x14ac:dyDescent="0.2">
      <c r="A198" s="251" t="s">
        <v>2775</v>
      </c>
      <c r="B198" s="89">
        <v>1103853.24</v>
      </c>
      <c r="C198" s="89">
        <v>1900</v>
      </c>
      <c r="D198" s="89">
        <v>6593.01</v>
      </c>
      <c r="G198" s="251">
        <v>705642.49</v>
      </c>
      <c r="H198" s="251">
        <v>620854.23</v>
      </c>
      <c r="K198" s="232">
        <v>-3500</v>
      </c>
      <c r="L198" s="232">
        <v>127060</v>
      </c>
      <c r="N198" s="232">
        <v>1401.87</v>
      </c>
      <c r="R198" s="251">
        <v>217213.59</v>
      </c>
      <c r="S198" s="73">
        <v>433496.95</v>
      </c>
      <c r="T198" s="73">
        <v>936273.38</v>
      </c>
      <c r="U198" s="73">
        <v>160150</v>
      </c>
      <c r="X198" s="73">
        <v>686100</v>
      </c>
      <c r="Z198" s="90">
        <v>875750</v>
      </c>
      <c r="AA198" s="90">
        <v>9260</v>
      </c>
      <c r="AC198" s="90">
        <v>449956.05</v>
      </c>
      <c r="AD198" s="90">
        <v>103094.19</v>
      </c>
    </row>
    <row r="199" spans="1:34" x14ac:dyDescent="0.2">
      <c r="A199" s="251" t="s">
        <v>2776</v>
      </c>
      <c r="B199" s="89">
        <v>929175.54</v>
      </c>
      <c r="C199" s="89">
        <v>5372</v>
      </c>
      <c r="D199" s="89">
        <v>58447.1</v>
      </c>
      <c r="G199" s="251">
        <v>519485.92</v>
      </c>
      <c r="H199" s="251">
        <v>-1388155.7</v>
      </c>
      <c r="K199" s="232">
        <v>52500</v>
      </c>
      <c r="L199" s="232">
        <v>162230.65</v>
      </c>
      <c r="M199" s="232">
        <v>7640</v>
      </c>
      <c r="Q199" s="251">
        <v>-8100056.1100000003</v>
      </c>
      <c r="R199" s="251">
        <v>6370490.5199999996</v>
      </c>
      <c r="S199" s="73">
        <v>4047651.72</v>
      </c>
      <c r="T199" s="73">
        <v>661140.91</v>
      </c>
      <c r="U199" s="73">
        <v>65000</v>
      </c>
      <c r="X199" s="73">
        <v>791440</v>
      </c>
      <c r="Z199" s="90">
        <v>958530</v>
      </c>
      <c r="AA199" s="90">
        <v>4104</v>
      </c>
      <c r="AC199" s="90">
        <v>335239.77</v>
      </c>
      <c r="AD199" s="90">
        <v>649683.68000000005</v>
      </c>
      <c r="AH199" s="251">
        <v>0</v>
      </c>
    </row>
    <row r="200" spans="1:34" x14ac:dyDescent="0.2">
      <c r="A200" s="251" t="s">
        <v>2777</v>
      </c>
      <c r="B200" s="89">
        <v>777200.25</v>
      </c>
      <c r="C200" s="89">
        <v>17488</v>
      </c>
      <c r="D200" s="89">
        <v>8748.98</v>
      </c>
      <c r="G200" s="251">
        <v>723197.43999999994</v>
      </c>
      <c r="H200" s="251">
        <v>240637.08</v>
      </c>
      <c r="K200" s="232">
        <v>8900</v>
      </c>
      <c r="L200" s="232">
        <v>90950.73</v>
      </c>
      <c r="Q200" s="251">
        <v>327749.2</v>
      </c>
      <c r="R200" s="251">
        <v>548172.61</v>
      </c>
      <c r="S200" s="73">
        <v>769808.6</v>
      </c>
      <c r="T200" s="73">
        <v>398620.87</v>
      </c>
      <c r="U200" s="73">
        <v>67863</v>
      </c>
      <c r="X200" s="73">
        <v>398653.5</v>
      </c>
      <c r="Z200" s="90">
        <v>457003.5</v>
      </c>
      <c r="AC200" s="90">
        <v>217739.19</v>
      </c>
      <c r="AD200" s="90">
        <v>75186.7</v>
      </c>
    </row>
    <row r="201" spans="1:34" x14ac:dyDescent="0.2">
      <c r="A201" s="251" t="s">
        <v>2778</v>
      </c>
      <c r="B201" s="89">
        <v>309327.34000000003</v>
      </c>
      <c r="C201" s="89">
        <v>6044</v>
      </c>
      <c r="D201" s="89">
        <v>74857.55</v>
      </c>
      <c r="G201" s="251">
        <v>886290.73</v>
      </c>
      <c r="H201" s="251">
        <v>132099.93</v>
      </c>
      <c r="K201" s="232">
        <v>40300</v>
      </c>
      <c r="L201" s="232">
        <v>20100</v>
      </c>
      <c r="M201" s="232">
        <v>57679</v>
      </c>
      <c r="S201" s="73">
        <v>1268762.8700000001</v>
      </c>
      <c r="T201" s="73">
        <v>618718.12</v>
      </c>
      <c r="X201" s="73">
        <v>511420</v>
      </c>
      <c r="Z201" s="90">
        <v>706645</v>
      </c>
      <c r="AC201" s="90">
        <v>310801.19</v>
      </c>
      <c r="AD201" s="90">
        <v>67656.25</v>
      </c>
    </row>
    <row r="202" spans="1:34" x14ac:dyDescent="0.2">
      <c r="A202" s="251" t="s">
        <v>2779</v>
      </c>
      <c r="B202" s="89">
        <v>199358.03</v>
      </c>
      <c r="C202" s="89">
        <v>1900</v>
      </c>
      <c r="D202" s="89">
        <v>68319.13</v>
      </c>
      <c r="G202" s="251">
        <v>864096.6</v>
      </c>
      <c r="H202" s="251">
        <v>162573.93</v>
      </c>
      <c r="K202" s="232">
        <v>3500</v>
      </c>
      <c r="L202" s="232">
        <v>17100</v>
      </c>
      <c r="R202" s="251">
        <v>937670.36</v>
      </c>
      <c r="S202" s="73">
        <v>2464354.4300000002</v>
      </c>
      <c r="T202" s="73">
        <v>409888.9</v>
      </c>
      <c r="U202" s="73">
        <v>40000</v>
      </c>
      <c r="X202" s="73">
        <v>212000</v>
      </c>
      <c r="Z202" s="90">
        <v>308346</v>
      </c>
      <c r="AC202" s="90">
        <v>168141.36</v>
      </c>
      <c r="AD202" s="90">
        <v>149628.45000000001</v>
      </c>
    </row>
    <row r="203" spans="1:34" x14ac:dyDescent="0.2">
      <c r="A203" s="251" t="s">
        <v>2780</v>
      </c>
      <c r="B203" s="89">
        <v>665580.56000000006</v>
      </c>
      <c r="C203" s="89">
        <v>10968</v>
      </c>
      <c r="D203" s="89">
        <v>216136.81</v>
      </c>
      <c r="G203" s="251">
        <v>1219161.75</v>
      </c>
      <c r="H203" s="251">
        <v>114647.67999999999</v>
      </c>
      <c r="K203" s="232">
        <v>111844</v>
      </c>
      <c r="L203" s="232">
        <v>158428.73000000001</v>
      </c>
      <c r="Q203" s="251">
        <v>-759421.69</v>
      </c>
      <c r="R203" s="251">
        <v>1839128.02</v>
      </c>
      <c r="S203" s="73">
        <v>1488605.78</v>
      </c>
      <c r="T203" s="73">
        <v>401935.15</v>
      </c>
      <c r="X203" s="73">
        <v>670895</v>
      </c>
      <c r="Z203" s="90">
        <v>851887</v>
      </c>
      <c r="AC203" s="90">
        <v>171777.75</v>
      </c>
      <c r="AD203" s="90">
        <v>138137.07</v>
      </c>
    </row>
    <row r="204" spans="1:34" x14ac:dyDescent="0.2">
      <c r="A204" s="251" t="s">
        <v>2781</v>
      </c>
      <c r="B204" s="89">
        <v>527351.80000000005</v>
      </c>
      <c r="D204" s="89">
        <v>3335.3</v>
      </c>
      <c r="G204" s="251">
        <v>228916.45</v>
      </c>
      <c r="H204" s="251">
        <v>119509.91</v>
      </c>
      <c r="K204" s="232">
        <v>55550</v>
      </c>
      <c r="L204" s="232">
        <v>19339.830000000002</v>
      </c>
      <c r="M204" s="232">
        <v>400</v>
      </c>
      <c r="R204" s="251">
        <v>72643.210000000006</v>
      </c>
      <c r="S204" s="73">
        <v>2328715.77</v>
      </c>
      <c r="T204" s="73">
        <v>435561.3</v>
      </c>
      <c r="X204" s="73">
        <v>521850</v>
      </c>
      <c r="Z204" s="90">
        <v>552210</v>
      </c>
      <c r="AC204" s="90">
        <v>160131.1</v>
      </c>
      <c r="AD204" s="90">
        <v>24492.05</v>
      </c>
    </row>
    <row r="205" spans="1:34" x14ac:dyDescent="0.2">
      <c r="A205" s="251" t="s">
        <v>2782</v>
      </c>
      <c r="B205" s="89">
        <v>1148272.21</v>
      </c>
      <c r="D205" s="89">
        <v>53191.41</v>
      </c>
      <c r="G205" s="251">
        <v>2269445.81</v>
      </c>
      <c r="H205" s="251">
        <v>359664.53</v>
      </c>
      <c r="K205" s="232">
        <v>13500</v>
      </c>
      <c r="L205" s="232">
        <v>-22950</v>
      </c>
      <c r="R205" s="251">
        <v>1830021.66</v>
      </c>
      <c r="S205" s="73">
        <v>4119895.74</v>
      </c>
      <c r="T205" s="73">
        <v>330084.52</v>
      </c>
      <c r="U205" s="73">
        <v>182237</v>
      </c>
      <c r="X205" s="73">
        <v>553560</v>
      </c>
      <c r="Z205" s="90">
        <v>650860</v>
      </c>
      <c r="AC205" s="90">
        <v>190783</v>
      </c>
      <c r="AD205" s="90">
        <v>37341.4</v>
      </c>
    </row>
    <row r="206" spans="1:34" x14ac:dyDescent="0.2">
      <c r="A206" s="251" t="s">
        <v>2806</v>
      </c>
      <c r="B206" s="89">
        <v>940250.65</v>
      </c>
      <c r="D206" s="89">
        <v>195550.45</v>
      </c>
      <c r="G206" s="251">
        <v>532126.21</v>
      </c>
      <c r="H206" s="251">
        <v>23111.82</v>
      </c>
      <c r="K206" s="232">
        <v>55616</v>
      </c>
      <c r="L206" s="232">
        <v>53835.59</v>
      </c>
      <c r="R206" s="251">
        <v>598769.71</v>
      </c>
      <c r="S206" s="73">
        <v>2992215.82</v>
      </c>
      <c r="T206" s="73">
        <v>456460.28</v>
      </c>
      <c r="X206" s="73">
        <v>670895</v>
      </c>
      <c r="Z206" s="90">
        <v>771360</v>
      </c>
      <c r="AC206" s="90">
        <v>143689.57999999999</v>
      </c>
      <c r="AD206" s="90">
        <v>79232.399999999994</v>
      </c>
    </row>
    <row r="207" spans="1:34" x14ac:dyDescent="0.2">
      <c r="A207" s="251" t="s">
        <v>2817</v>
      </c>
      <c r="B207" s="89">
        <v>332806.65999999997</v>
      </c>
      <c r="D207" s="89">
        <v>117890.75</v>
      </c>
      <c r="G207" s="251">
        <v>1145437.03</v>
      </c>
      <c r="H207" s="251">
        <v>173693.32</v>
      </c>
      <c r="K207" s="232">
        <v>61510</v>
      </c>
      <c r="L207" s="232">
        <v>20701.080000000002</v>
      </c>
      <c r="R207" s="251">
        <v>54483.88</v>
      </c>
      <c r="S207" s="73">
        <v>889745.48</v>
      </c>
      <c r="T207" s="73">
        <v>269997.53999999998</v>
      </c>
      <c r="X207" s="73">
        <v>6000</v>
      </c>
      <c r="Z207" s="90">
        <v>46000</v>
      </c>
      <c r="AB207" s="90">
        <v>2460</v>
      </c>
      <c r="AC207" s="90">
        <v>128111.28</v>
      </c>
      <c r="AD207" s="90">
        <v>44803.65</v>
      </c>
    </row>
    <row r="208" spans="1:34" x14ac:dyDescent="0.2">
      <c r="A208" s="251" t="s">
        <v>2783</v>
      </c>
      <c r="B208" s="89">
        <v>1208620.69</v>
      </c>
      <c r="D208" s="89">
        <v>66419.199999999997</v>
      </c>
      <c r="G208" s="251">
        <v>1864124.69</v>
      </c>
      <c r="H208" s="251">
        <v>253367.66</v>
      </c>
      <c r="L208" s="232">
        <v>-4719.18</v>
      </c>
      <c r="R208" s="251">
        <v>136768.67000000001</v>
      </c>
      <c r="S208" s="73">
        <v>574807.30000000005</v>
      </c>
      <c r="T208" s="73">
        <v>1550066.41</v>
      </c>
      <c r="X208" s="73">
        <v>676456</v>
      </c>
      <c r="Z208" s="90">
        <v>838533</v>
      </c>
      <c r="AC208" s="90">
        <v>644987.91</v>
      </c>
      <c r="AD208" s="90">
        <v>125978.92</v>
      </c>
    </row>
    <row r="209" spans="1:34" x14ac:dyDescent="0.2">
      <c r="A209" s="251" t="s">
        <v>2784</v>
      </c>
      <c r="B209" s="89">
        <v>636363.56000000006</v>
      </c>
      <c r="C209" s="89">
        <v>5050</v>
      </c>
      <c r="D209" s="89">
        <v>114642.9</v>
      </c>
      <c r="G209" s="251">
        <v>833775.06</v>
      </c>
      <c r="H209" s="251">
        <v>97694.86</v>
      </c>
      <c r="K209" s="232">
        <v>22170</v>
      </c>
      <c r="L209" s="232">
        <v>63914.45</v>
      </c>
      <c r="R209" s="251">
        <v>1865664.48</v>
      </c>
      <c r="S209" s="73">
        <v>2085517.75</v>
      </c>
      <c r="T209" s="73">
        <v>873957.09</v>
      </c>
      <c r="X209" s="73">
        <v>212192.5</v>
      </c>
      <c r="Y209" s="90">
        <v>150766.01</v>
      </c>
      <c r="Z209" s="90">
        <v>413692.5</v>
      </c>
      <c r="AC209" s="90">
        <v>316192.19</v>
      </c>
      <c r="AD209" s="90">
        <v>38087.15</v>
      </c>
      <c r="AH209" s="251">
        <v>43000</v>
      </c>
    </row>
    <row r="210" spans="1:34" x14ac:dyDescent="0.2">
      <c r="A210" s="251" t="s">
        <v>2785</v>
      </c>
      <c r="B210" s="89">
        <v>1671345.67</v>
      </c>
      <c r="D210" s="89">
        <v>141937.21</v>
      </c>
      <c r="G210" s="251">
        <v>794350.98</v>
      </c>
      <c r="H210" s="251">
        <v>482355.78</v>
      </c>
      <c r="K210" s="232">
        <v>0</v>
      </c>
      <c r="L210" s="232">
        <v>41880.44</v>
      </c>
      <c r="P210" s="251">
        <v>22800</v>
      </c>
      <c r="S210" s="73">
        <v>2982894.62</v>
      </c>
      <c r="T210" s="73">
        <v>1552026.92</v>
      </c>
      <c r="X210" s="73">
        <v>1042736</v>
      </c>
      <c r="Y210" s="90">
        <v>3300</v>
      </c>
      <c r="Z210" s="90">
        <v>1252526</v>
      </c>
      <c r="AC210" s="90">
        <v>504062.42</v>
      </c>
      <c r="AD210" s="90">
        <v>101981.28</v>
      </c>
      <c r="AE210" s="90">
        <v>83000</v>
      </c>
    </row>
    <row r="211" spans="1:34" x14ac:dyDescent="0.2">
      <c r="A211" s="251" t="s">
        <v>2809</v>
      </c>
      <c r="B211" s="89">
        <v>631647.80000000005</v>
      </c>
      <c r="C211" s="89">
        <v>0</v>
      </c>
      <c r="D211" s="89">
        <v>127960.11</v>
      </c>
      <c r="G211" s="251">
        <v>2346413.77</v>
      </c>
      <c r="H211" s="251">
        <v>23946.92</v>
      </c>
      <c r="L211" s="232">
        <v>43437.23</v>
      </c>
      <c r="Q211" s="251">
        <v>-367441.95</v>
      </c>
      <c r="R211" s="251">
        <v>391880.99</v>
      </c>
      <c r="S211" s="73">
        <v>2454994.11</v>
      </c>
      <c r="T211" s="73">
        <v>1126552.8700000001</v>
      </c>
      <c r="X211" s="73">
        <v>701984</v>
      </c>
      <c r="Z211" s="90">
        <v>911293</v>
      </c>
      <c r="AC211" s="90">
        <v>353760.91</v>
      </c>
      <c r="AD211" s="90">
        <v>127552.8</v>
      </c>
    </row>
    <row r="212" spans="1:34" x14ac:dyDescent="0.2">
      <c r="A212" s="251" t="s">
        <v>2786</v>
      </c>
      <c r="B212" s="89">
        <v>1181566.67</v>
      </c>
      <c r="C212" s="89">
        <v>-215445.28</v>
      </c>
      <c r="D212" s="89">
        <v>130100.48</v>
      </c>
      <c r="G212" s="251">
        <v>1341890.3799999999</v>
      </c>
      <c r="H212" s="251">
        <v>407221.12</v>
      </c>
      <c r="K212" s="232">
        <v>24640</v>
      </c>
      <c r="L212" s="232">
        <v>44247.13</v>
      </c>
      <c r="N212" s="232">
        <v>575.04</v>
      </c>
      <c r="R212" s="251">
        <v>-44100</v>
      </c>
      <c r="S212" s="73">
        <v>3281871.5</v>
      </c>
      <c r="T212" s="73">
        <v>722773.26</v>
      </c>
      <c r="U212" s="73">
        <v>103100</v>
      </c>
      <c r="X212" s="73">
        <v>555310</v>
      </c>
      <c r="Y212" s="90">
        <v>20000</v>
      </c>
      <c r="Z212" s="90">
        <v>699315</v>
      </c>
      <c r="AA212" s="90">
        <v>10200</v>
      </c>
      <c r="AC212" s="90">
        <v>374992.73</v>
      </c>
      <c r="AD212" s="90">
        <v>92514.59</v>
      </c>
      <c r="AF212" s="90">
        <v>40022.080000000002</v>
      </c>
    </row>
    <row r="213" spans="1:34" x14ac:dyDescent="0.2">
      <c r="A213" s="251" t="s">
        <v>2787</v>
      </c>
      <c r="B213" s="89">
        <v>646437.97</v>
      </c>
      <c r="D213" s="89">
        <v>226135.02</v>
      </c>
      <c r="G213" s="251">
        <v>752566.31</v>
      </c>
      <c r="H213" s="251">
        <v>156790.03</v>
      </c>
      <c r="L213" s="232">
        <v>320528</v>
      </c>
      <c r="R213" s="251">
        <v>-293599.99</v>
      </c>
      <c r="S213" s="73">
        <v>1733966.78</v>
      </c>
      <c r="T213" s="73">
        <v>102568.39</v>
      </c>
      <c r="X213" s="73">
        <v>488700</v>
      </c>
      <c r="Y213" s="90">
        <v>476326.82</v>
      </c>
      <c r="Z213" s="90">
        <v>681620</v>
      </c>
      <c r="AC213" s="90">
        <v>275916.82</v>
      </c>
      <c r="AD213" s="90">
        <v>59892.35</v>
      </c>
      <c r="AF213" s="90">
        <v>10838.5</v>
      </c>
    </row>
    <row r="214" spans="1:34" x14ac:dyDescent="0.2">
      <c r="A214" s="251" t="s">
        <v>2788</v>
      </c>
      <c r="B214" s="89">
        <v>932286.9</v>
      </c>
      <c r="D214" s="89">
        <v>62566.14</v>
      </c>
      <c r="G214" s="251">
        <v>1776934.32</v>
      </c>
      <c r="H214" s="251">
        <v>42173</v>
      </c>
      <c r="K214" s="232">
        <v>1000</v>
      </c>
      <c r="L214" s="232">
        <v>187528.73</v>
      </c>
      <c r="R214" s="251">
        <v>147247.62</v>
      </c>
      <c r="S214" s="73">
        <v>2788476.86</v>
      </c>
      <c r="T214" s="73">
        <v>552342.5</v>
      </c>
      <c r="X214" s="73">
        <v>343622.5</v>
      </c>
      <c r="Z214" s="90">
        <v>636030</v>
      </c>
      <c r="AA214" s="90">
        <v>1100</v>
      </c>
      <c r="AC214" s="90">
        <v>176945.21</v>
      </c>
      <c r="AD214" s="90">
        <v>97110.14</v>
      </c>
    </row>
    <row r="215" spans="1:34" x14ac:dyDescent="0.2">
      <c r="A215" s="251" t="s">
        <v>2789</v>
      </c>
      <c r="B215" s="89">
        <v>1250942.1599999999</v>
      </c>
      <c r="D215" s="89">
        <v>124397.32</v>
      </c>
      <c r="G215" s="251">
        <v>528214.92000000004</v>
      </c>
      <c r="H215" s="251">
        <v>1061991.4099999999</v>
      </c>
      <c r="K215" s="232">
        <v>62560</v>
      </c>
      <c r="L215" s="232">
        <v>58731.37</v>
      </c>
      <c r="N215" s="232">
        <v>617.66</v>
      </c>
      <c r="S215" s="73">
        <v>5060758.04</v>
      </c>
      <c r="T215" s="73">
        <v>1157338.24</v>
      </c>
      <c r="X215" s="73">
        <v>924550</v>
      </c>
      <c r="Y215" s="90">
        <v>12000</v>
      </c>
      <c r="Z215" s="90">
        <v>1356863</v>
      </c>
      <c r="AB215" s="90">
        <v>9637</v>
      </c>
      <c r="AC215" s="90">
        <v>622458.68999999994</v>
      </c>
      <c r="AD215" s="90">
        <v>82732.87</v>
      </c>
    </row>
    <row r="216" spans="1:34" x14ac:dyDescent="0.2">
      <c r="A216" s="251" t="s">
        <v>2810</v>
      </c>
      <c r="B216" s="89">
        <v>532668.78</v>
      </c>
      <c r="D216" s="89">
        <v>77086.929999999993</v>
      </c>
      <c r="G216" s="251">
        <v>143899.4</v>
      </c>
      <c r="H216" s="251">
        <v>211235.86</v>
      </c>
      <c r="K216" s="232">
        <v>0</v>
      </c>
      <c r="L216" s="232">
        <v>24677.79</v>
      </c>
      <c r="N216" s="232">
        <v>16.920000000000002</v>
      </c>
      <c r="S216" s="73">
        <v>1741122.88</v>
      </c>
      <c r="T216" s="73">
        <v>457832.74</v>
      </c>
      <c r="X216" s="73">
        <v>186320</v>
      </c>
      <c r="Y216" s="90">
        <v>140000</v>
      </c>
      <c r="Z216" s="90">
        <v>470224</v>
      </c>
      <c r="AA216" s="90">
        <v>14930</v>
      </c>
      <c r="AC216" s="90">
        <v>200608.73</v>
      </c>
      <c r="AD216" s="90">
        <v>44459.77</v>
      </c>
      <c r="AH216" s="251">
        <v>1200</v>
      </c>
    </row>
    <row r="217" spans="1:34" x14ac:dyDescent="0.2">
      <c r="A217" s="251" t="s">
        <v>2665</v>
      </c>
      <c r="B217" s="89">
        <v>414960.38</v>
      </c>
      <c r="C217" s="89">
        <v>41300</v>
      </c>
      <c r="D217" s="89">
        <v>18289.91</v>
      </c>
      <c r="G217" s="251">
        <v>800546.16</v>
      </c>
      <c r="H217" s="251">
        <v>520839.28</v>
      </c>
      <c r="K217" s="232">
        <v>0</v>
      </c>
      <c r="L217" s="232">
        <v>42130.8</v>
      </c>
      <c r="N217" s="232">
        <v>1948.52</v>
      </c>
      <c r="S217" s="73">
        <v>3760347.17</v>
      </c>
      <c r="T217" s="73">
        <v>1013652.12</v>
      </c>
      <c r="U217" s="73">
        <v>141600</v>
      </c>
      <c r="X217" s="73">
        <v>777875</v>
      </c>
      <c r="Y217" s="90">
        <v>49600</v>
      </c>
      <c r="Z217" s="90">
        <v>1098687</v>
      </c>
      <c r="AC217" s="90">
        <v>522279</v>
      </c>
      <c r="AD217" s="90">
        <v>301987.99</v>
      </c>
    </row>
    <row r="218" spans="1:34" x14ac:dyDescent="0.2">
      <c r="A218" s="251" t="s">
        <v>2668</v>
      </c>
      <c r="B218" s="89">
        <v>633467.84</v>
      </c>
      <c r="D218" s="89">
        <v>41888.67</v>
      </c>
      <c r="G218" s="251">
        <v>-10338.620000000001</v>
      </c>
      <c r="H218" s="251">
        <v>97625.47</v>
      </c>
      <c r="K218" s="232">
        <v>10036.17</v>
      </c>
      <c r="L218" s="232">
        <v>102429.46</v>
      </c>
      <c r="N218" s="232">
        <v>1643.97</v>
      </c>
      <c r="R218" s="251">
        <v>215502.36</v>
      </c>
      <c r="S218" s="73">
        <v>2267172.48</v>
      </c>
      <c r="T218" s="73">
        <v>607882.07999999996</v>
      </c>
      <c r="X218" s="73">
        <v>509897.5</v>
      </c>
      <c r="Y218" s="90">
        <v>12000</v>
      </c>
      <c r="Z218" s="90">
        <v>738305.3</v>
      </c>
      <c r="AA218" s="90">
        <v>10660</v>
      </c>
      <c r="AC218" s="90">
        <v>231327.72</v>
      </c>
      <c r="AD218" s="90">
        <v>49342.9</v>
      </c>
      <c r="AH218" s="251">
        <v>26667</v>
      </c>
    </row>
    <row r="219" spans="1:34" x14ac:dyDescent="0.2">
      <c r="A219" s="251" t="s">
        <v>2669</v>
      </c>
      <c r="B219" s="89">
        <v>421231.25</v>
      </c>
      <c r="D219" s="89">
        <v>27973.46</v>
      </c>
      <c r="G219" s="251">
        <v>162475.07999999999</v>
      </c>
      <c r="H219" s="251">
        <v>161793.85999999999</v>
      </c>
      <c r="K219" s="232">
        <v>23595</v>
      </c>
      <c r="L219" s="232">
        <v>41171.449999999997</v>
      </c>
      <c r="N219" s="232">
        <v>47000.84</v>
      </c>
      <c r="R219" s="251">
        <v>259751.24</v>
      </c>
      <c r="S219" s="73">
        <v>1870864.76</v>
      </c>
      <c r="T219" s="73">
        <v>511137.05</v>
      </c>
      <c r="U219" s="73">
        <v>30000</v>
      </c>
      <c r="X219" s="73">
        <v>670915</v>
      </c>
      <c r="Y219" s="90">
        <v>1600</v>
      </c>
      <c r="Z219" s="90">
        <v>786933.4</v>
      </c>
      <c r="AC219" s="90">
        <v>285185.96999999997</v>
      </c>
      <c r="AD219" s="90">
        <v>192070.24</v>
      </c>
    </row>
    <row r="220" spans="1:34" x14ac:dyDescent="0.2">
      <c r="A220" s="251" t="s">
        <v>2673</v>
      </c>
      <c r="B220" s="89">
        <v>689133.65</v>
      </c>
      <c r="C220" s="89">
        <v>29300</v>
      </c>
      <c r="D220" s="89">
        <v>189546.85</v>
      </c>
      <c r="G220" s="251">
        <v>319547.06</v>
      </c>
      <c r="H220" s="251">
        <v>715828.93</v>
      </c>
      <c r="K220" s="232">
        <v>14075</v>
      </c>
      <c r="L220" s="232">
        <v>90385.26</v>
      </c>
      <c r="N220" s="232">
        <v>5497.69</v>
      </c>
      <c r="S220" s="73">
        <v>4524693.96</v>
      </c>
      <c r="T220" s="73">
        <v>981237.06</v>
      </c>
      <c r="U220" s="73">
        <v>-29400</v>
      </c>
      <c r="X220" s="73">
        <v>868651</v>
      </c>
      <c r="Y220" s="90">
        <v>133334</v>
      </c>
      <c r="Z220" s="90">
        <v>1263271</v>
      </c>
      <c r="AC220" s="90">
        <v>407654.40000000002</v>
      </c>
      <c r="AD220" s="90">
        <v>175624.97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S222"/>
  <sheetViews>
    <sheetView topLeftCell="C1" zoomScale="60" zoomScaleNormal="60" workbookViewId="0">
      <pane ySplit="3" topLeftCell="A88" activePane="bottomLeft" state="frozen"/>
      <selection pane="bottomLeft" activeCell="J108" sqref="J108"/>
    </sheetView>
  </sheetViews>
  <sheetFormatPr defaultColWidth="9" defaultRowHeight="14.25" x14ac:dyDescent="0.2"/>
  <cols>
    <col min="1" max="1" width="6.75" style="254" bestFit="1" customWidth="1"/>
    <col min="2" max="2" width="14.625" style="254" customWidth="1"/>
    <col min="3" max="3" width="9.75" style="254" customWidth="1"/>
    <col min="4" max="4" width="44.625" style="254" bestFit="1" customWidth="1"/>
    <col min="5" max="5" width="35.375" style="251" customWidth="1"/>
    <col min="6" max="9" width="33.125" style="89"/>
    <col min="10" max="14" width="33.125" style="251"/>
    <col min="15" max="18" width="33.125" style="232"/>
    <col min="19" max="22" width="33.125" style="251"/>
    <col min="23" max="23" width="33.125" style="44"/>
    <col min="24" max="29" width="33.125" style="339"/>
    <col min="30" max="38" width="33.125" style="90"/>
    <col min="39" max="39" width="16.5" style="264" bestFit="1" customWidth="1"/>
    <col min="40" max="40" width="15.25" style="265" bestFit="1" customWidth="1"/>
    <col min="41" max="41" width="16.875" style="289" customWidth="1"/>
    <col min="42" max="42" width="18.125" style="284" bestFit="1" customWidth="1"/>
    <col min="43" max="43" width="19.375" style="292" bestFit="1" customWidth="1"/>
    <col min="44" max="44" width="15.25" style="266" bestFit="1" customWidth="1"/>
    <col min="45" max="45" width="17.875" style="291" bestFit="1" customWidth="1"/>
    <col min="46" max="16384" width="9" style="291"/>
  </cols>
  <sheetData>
    <row r="1" spans="1:44" x14ac:dyDescent="0.2">
      <c r="E1" s="251" t="s">
        <v>2457</v>
      </c>
      <c r="F1" s="89" t="s">
        <v>2458</v>
      </c>
      <c r="G1" s="89" t="s">
        <v>2459</v>
      </c>
      <c r="H1" s="89" t="s">
        <v>2460</v>
      </c>
      <c r="I1" s="89" t="s">
        <v>2607</v>
      </c>
      <c r="J1" s="251" t="s">
        <v>2608</v>
      </c>
      <c r="K1" s="251" t="s">
        <v>2461</v>
      </c>
      <c r="L1" s="251" t="s">
        <v>2462</v>
      </c>
      <c r="M1" s="251" t="s">
        <v>2463</v>
      </c>
      <c r="N1" s="251" t="s">
        <v>2609</v>
      </c>
      <c r="O1" s="232" t="s">
        <v>2464</v>
      </c>
      <c r="P1" s="232" t="s">
        <v>2465</v>
      </c>
      <c r="Q1" s="232" t="s">
        <v>2468</v>
      </c>
      <c r="R1" s="232" t="s">
        <v>2469</v>
      </c>
      <c r="S1" s="251" t="s">
        <v>2610</v>
      </c>
      <c r="T1" s="251" t="s">
        <v>2470</v>
      </c>
      <c r="U1" s="251" t="s">
        <v>2471</v>
      </c>
      <c r="V1" s="251" t="s">
        <v>2472</v>
      </c>
      <c r="W1" s="44" t="s">
        <v>2473</v>
      </c>
      <c r="X1" s="339" t="s">
        <v>2475</v>
      </c>
      <c r="Y1" s="339" t="s">
        <v>2476</v>
      </c>
      <c r="Z1" s="339" t="s">
        <v>2477</v>
      </c>
      <c r="AA1" s="339" t="s">
        <v>2611</v>
      </c>
      <c r="AB1" s="339" t="s">
        <v>2478</v>
      </c>
      <c r="AC1" s="339" t="s">
        <v>2480</v>
      </c>
      <c r="AD1" s="90" t="s">
        <v>2481</v>
      </c>
      <c r="AE1" s="90" t="s">
        <v>2482</v>
      </c>
      <c r="AF1" s="90" t="s">
        <v>2483</v>
      </c>
      <c r="AG1" s="90" t="s">
        <v>2484</v>
      </c>
      <c r="AH1" s="90" t="s">
        <v>2485</v>
      </c>
      <c r="AI1" s="90" t="s">
        <v>2486</v>
      </c>
      <c r="AJ1" s="90" t="s">
        <v>2612</v>
      </c>
      <c r="AK1" s="90" t="s">
        <v>2613</v>
      </c>
      <c r="AL1" s="90" t="s">
        <v>2487</v>
      </c>
      <c r="AM1" s="264" t="s">
        <v>6</v>
      </c>
      <c r="AN1" s="265" t="s">
        <v>7</v>
      </c>
      <c r="AO1" s="289" t="s">
        <v>8</v>
      </c>
      <c r="AP1" s="267" t="s">
        <v>9</v>
      </c>
      <c r="AQ1" s="290" t="s">
        <v>10</v>
      </c>
      <c r="AR1" s="269" t="s">
        <v>11</v>
      </c>
    </row>
    <row r="2" spans="1:44" x14ac:dyDescent="0.2">
      <c r="E2" s="251" t="s">
        <v>2488</v>
      </c>
      <c r="F2" s="89" t="s">
        <v>2489</v>
      </c>
      <c r="G2" s="89" t="s">
        <v>2490</v>
      </c>
      <c r="H2" s="89" t="s">
        <v>2491</v>
      </c>
      <c r="I2" s="89" t="s">
        <v>2614</v>
      </c>
      <c r="J2" s="251" t="s">
        <v>2615</v>
      </c>
      <c r="K2" s="251" t="s">
        <v>2492</v>
      </c>
      <c r="L2" s="251" t="s">
        <v>2493</v>
      </c>
      <c r="M2" s="251" t="s">
        <v>2494</v>
      </c>
      <c r="N2" s="251" t="s">
        <v>2616</v>
      </c>
      <c r="O2" s="232" t="s">
        <v>2495</v>
      </c>
      <c r="P2" s="232" t="s">
        <v>2496</v>
      </c>
      <c r="Q2" s="232" t="s">
        <v>2499</v>
      </c>
      <c r="R2" s="232" t="s">
        <v>2500</v>
      </c>
      <c r="S2" s="251" t="s">
        <v>2617</v>
      </c>
      <c r="T2" s="251" t="s">
        <v>2501</v>
      </c>
      <c r="U2" s="251" t="s">
        <v>2502</v>
      </c>
      <c r="V2" s="251" t="s">
        <v>2503</v>
      </c>
      <c r="W2" s="44" t="s">
        <v>2504</v>
      </c>
      <c r="X2" s="339" t="s">
        <v>2506</v>
      </c>
      <c r="Y2" s="339" t="s">
        <v>2507</v>
      </c>
      <c r="Z2" s="339" t="s">
        <v>2508</v>
      </c>
      <c r="AA2" s="339" t="s">
        <v>2618</v>
      </c>
      <c r="AB2" s="339" t="s">
        <v>2509</v>
      </c>
      <c r="AC2" s="339" t="s">
        <v>2511</v>
      </c>
      <c r="AD2" s="90" t="s">
        <v>2512</v>
      </c>
      <c r="AE2" s="90" t="s">
        <v>2513</v>
      </c>
      <c r="AF2" s="90" t="s">
        <v>2514</v>
      </c>
      <c r="AG2" s="90" t="s">
        <v>2515</v>
      </c>
      <c r="AH2" s="90" t="s">
        <v>2516</v>
      </c>
      <c r="AI2" s="90" t="s">
        <v>2517</v>
      </c>
      <c r="AJ2" s="90" t="s">
        <v>2619</v>
      </c>
      <c r="AK2" s="90" t="s">
        <v>2620</v>
      </c>
      <c r="AL2" s="90" t="s">
        <v>2518</v>
      </c>
    </row>
    <row r="3" spans="1:44" x14ac:dyDescent="0.2">
      <c r="B3" s="254" t="s">
        <v>55</v>
      </c>
      <c r="E3" s="251" t="s">
        <v>2519</v>
      </c>
      <c r="F3" s="89">
        <v>158703842.37</v>
      </c>
      <c r="G3" s="89">
        <v>1520484.72</v>
      </c>
      <c r="H3" s="89">
        <v>37428386.640000001</v>
      </c>
      <c r="I3" s="89">
        <v>0</v>
      </c>
      <c r="J3" s="251">
        <v>321513</v>
      </c>
      <c r="K3" s="251">
        <v>157480088.77000001</v>
      </c>
      <c r="L3" s="251">
        <v>82087337.700000003</v>
      </c>
      <c r="M3" s="251">
        <v>0</v>
      </c>
      <c r="N3" s="251">
        <v>0</v>
      </c>
      <c r="O3" s="232">
        <v>2796728.75</v>
      </c>
      <c r="P3" s="232">
        <v>14664654.189999999</v>
      </c>
      <c r="Q3" s="232">
        <v>2502886.2000000002</v>
      </c>
      <c r="R3" s="232">
        <v>-98505.48</v>
      </c>
      <c r="S3" s="251">
        <v>0</v>
      </c>
      <c r="T3" s="251">
        <v>4502881.5999999996</v>
      </c>
      <c r="U3" s="251">
        <v>-10725649.369999999</v>
      </c>
      <c r="V3" s="251">
        <v>45050807.659999996</v>
      </c>
      <c r="W3" s="44">
        <v>512719192.50999999</v>
      </c>
      <c r="X3" s="339">
        <v>155174603.24000001</v>
      </c>
      <c r="Y3" s="339">
        <v>9697908.0999999996</v>
      </c>
      <c r="Z3" s="339">
        <v>4670.33</v>
      </c>
      <c r="AA3" s="339">
        <v>725416</v>
      </c>
      <c r="AB3" s="339">
        <v>143513798.11000001</v>
      </c>
      <c r="AC3" s="339">
        <v>10440950.109999999</v>
      </c>
      <c r="AD3" s="90">
        <v>195375379.28</v>
      </c>
      <c r="AE3" s="90">
        <v>163138</v>
      </c>
      <c r="AF3" s="90">
        <v>51271</v>
      </c>
      <c r="AG3" s="90">
        <v>88615713.549999997</v>
      </c>
      <c r="AH3" s="90">
        <v>21060619.260000002</v>
      </c>
      <c r="AI3" s="90">
        <v>145404.43</v>
      </c>
      <c r="AJ3" s="90">
        <v>117301.93</v>
      </c>
      <c r="AK3" s="90">
        <v>61647.16</v>
      </c>
      <c r="AL3" s="90">
        <v>709026.16</v>
      </c>
      <c r="AM3" s="264">
        <f t="shared" ref="AM3:AR3" si="0">SUM(AM4:AM222)</f>
        <v>197652713.7299999</v>
      </c>
      <c r="AN3" s="265">
        <f t="shared" si="0"/>
        <v>19865763.660000011</v>
      </c>
      <c r="AO3" s="289">
        <f t="shared" si="0"/>
        <v>177786950.06999996</v>
      </c>
      <c r="AP3" s="284">
        <f t="shared" si="0"/>
        <v>321519529.68000001</v>
      </c>
      <c r="AQ3" s="292">
        <f t="shared" si="0"/>
        <v>306787758.97999984</v>
      </c>
      <c r="AR3" s="266">
        <f t="shared" si="0"/>
        <v>14731770.700000001</v>
      </c>
    </row>
    <row r="4" spans="1:44" x14ac:dyDescent="0.2">
      <c r="D4" s="254" t="s">
        <v>12</v>
      </c>
      <c r="E4" s="251" t="s">
        <v>15</v>
      </c>
      <c r="F4" s="89">
        <v>87552.59</v>
      </c>
      <c r="K4" s="251">
        <v>83881.98</v>
      </c>
      <c r="L4" s="251">
        <v>118051.87</v>
      </c>
      <c r="R4" s="232">
        <v>-3617158.65</v>
      </c>
      <c r="U4" s="251">
        <v>2351172.4700000002</v>
      </c>
      <c r="V4" s="251">
        <v>-2326307.06</v>
      </c>
      <c r="W4" s="44">
        <v>2450442</v>
      </c>
      <c r="X4" s="339">
        <v>41220</v>
      </c>
      <c r="AB4" s="339">
        <v>735028</v>
      </c>
      <c r="AC4" s="339">
        <v>488258.21</v>
      </c>
      <c r="AD4" s="90">
        <v>876026.25</v>
      </c>
      <c r="AG4" s="90">
        <v>23559.96</v>
      </c>
      <c r="AH4" s="90">
        <v>86600.04</v>
      </c>
      <c r="AM4" s="264">
        <f t="shared" ref="AM4:AM10" si="1">SUM(F4:I4)</f>
        <v>87552.59</v>
      </c>
      <c r="AN4" s="265">
        <f t="shared" ref="AN4:AN10" si="2">SUM(O4:R4)</f>
        <v>-3617158.65</v>
      </c>
      <c r="AO4" s="289">
        <f>AM4-AN4</f>
        <v>3704711.2399999998</v>
      </c>
      <c r="AP4" s="284">
        <f t="shared" ref="AP4:AP9" si="3">SUM(W4:AB4)</f>
        <v>3226690</v>
      </c>
      <c r="AQ4" s="292">
        <f t="shared" ref="AQ4:AQ9" si="4">SUM(AC4:AL4)</f>
        <v>1474444.46</v>
      </c>
      <c r="AR4" s="266">
        <f>AP4-AQ4</f>
        <v>1752245.54</v>
      </c>
    </row>
    <row r="5" spans="1:44" x14ac:dyDescent="0.2">
      <c r="D5" s="254" t="s">
        <v>1419</v>
      </c>
      <c r="AM5" s="264">
        <f t="shared" si="1"/>
        <v>0</v>
      </c>
      <c r="AN5" s="265">
        <f t="shared" si="2"/>
        <v>0</v>
      </c>
      <c r="AO5" s="289">
        <f>AM5-AN5</f>
        <v>0</v>
      </c>
      <c r="AP5" s="284">
        <f t="shared" si="3"/>
        <v>0</v>
      </c>
      <c r="AQ5" s="292">
        <f t="shared" si="4"/>
        <v>0</v>
      </c>
      <c r="AR5" s="266">
        <f t="shared" ref="AR5:AR68" si="5">AP5-AQ5</f>
        <v>0</v>
      </c>
    </row>
    <row r="6" spans="1:44" x14ac:dyDescent="0.2">
      <c r="D6" s="254" t="s">
        <v>13</v>
      </c>
      <c r="AM6" s="264">
        <f t="shared" si="1"/>
        <v>0</v>
      </c>
      <c r="AN6" s="265">
        <f t="shared" si="2"/>
        <v>0</v>
      </c>
      <c r="AO6" s="289">
        <f t="shared" ref="AO6:AO9" si="6">AM6-AN6</f>
        <v>0</v>
      </c>
      <c r="AP6" s="284">
        <f t="shared" si="3"/>
        <v>0</v>
      </c>
      <c r="AQ6" s="292">
        <f t="shared" si="4"/>
        <v>0</v>
      </c>
      <c r="AR6" s="266">
        <f t="shared" si="5"/>
        <v>0</v>
      </c>
    </row>
    <row r="7" spans="1:44" x14ac:dyDescent="0.2">
      <c r="D7" s="254" t="s">
        <v>14</v>
      </c>
      <c r="AM7" s="264">
        <f t="shared" si="1"/>
        <v>0</v>
      </c>
      <c r="AN7" s="265">
        <f t="shared" si="2"/>
        <v>0</v>
      </c>
      <c r="AO7" s="289">
        <f t="shared" si="6"/>
        <v>0</v>
      </c>
      <c r="AP7" s="284">
        <f t="shared" si="3"/>
        <v>0</v>
      </c>
      <c r="AQ7" s="292">
        <f t="shared" si="4"/>
        <v>0</v>
      </c>
      <c r="AR7" s="266">
        <f t="shared" si="5"/>
        <v>0</v>
      </c>
    </row>
    <row r="8" spans="1:44" x14ac:dyDescent="0.2">
      <c r="D8" s="254" t="s">
        <v>15</v>
      </c>
      <c r="AM8" s="264">
        <f t="shared" si="1"/>
        <v>0</v>
      </c>
      <c r="AN8" s="265">
        <f t="shared" si="2"/>
        <v>0</v>
      </c>
      <c r="AO8" s="289">
        <f t="shared" si="6"/>
        <v>0</v>
      </c>
      <c r="AP8" s="284">
        <f t="shared" si="3"/>
        <v>0</v>
      </c>
      <c r="AQ8" s="292">
        <f t="shared" si="4"/>
        <v>0</v>
      </c>
      <c r="AR8" s="266">
        <f t="shared" si="5"/>
        <v>0</v>
      </c>
    </row>
    <row r="9" spans="1:44" ht="15" thickBot="1" x14ac:dyDescent="0.25">
      <c r="D9" s="254" t="s">
        <v>16</v>
      </c>
      <c r="AM9" s="264">
        <f t="shared" si="1"/>
        <v>0</v>
      </c>
      <c r="AN9" s="265">
        <f t="shared" si="2"/>
        <v>0</v>
      </c>
      <c r="AO9" s="289">
        <f t="shared" si="6"/>
        <v>0</v>
      </c>
      <c r="AP9" s="284">
        <f t="shared" si="3"/>
        <v>0</v>
      </c>
      <c r="AQ9" s="292">
        <f t="shared" si="4"/>
        <v>0</v>
      </c>
      <c r="AR9" s="266">
        <f t="shared" si="5"/>
        <v>0</v>
      </c>
    </row>
    <row r="10" spans="1:44" ht="15" thickBot="1" x14ac:dyDescent="0.25">
      <c r="A10" s="254" t="s">
        <v>300</v>
      </c>
      <c r="B10" s="254" t="s">
        <v>41</v>
      </c>
      <c r="C10" s="293">
        <v>6923</v>
      </c>
      <c r="D10" s="294" t="s">
        <v>1420</v>
      </c>
      <c r="E10" s="251" t="s">
        <v>2621</v>
      </c>
      <c r="F10" s="89">
        <v>507297.77</v>
      </c>
      <c r="H10" s="89">
        <v>634792.42000000004</v>
      </c>
      <c r="K10" s="251">
        <v>96602</v>
      </c>
      <c r="L10" s="251">
        <v>1269205.1499999999</v>
      </c>
      <c r="O10" s="232">
        <v>7000</v>
      </c>
      <c r="P10" s="232">
        <v>77117.69</v>
      </c>
      <c r="V10" s="251">
        <v>128697.37</v>
      </c>
      <c r="W10" s="44">
        <v>1691218.36</v>
      </c>
      <c r="X10" s="339">
        <v>737939.23</v>
      </c>
      <c r="Y10" s="339">
        <v>294560</v>
      </c>
      <c r="AB10" s="339">
        <v>1263452.5</v>
      </c>
      <c r="AC10" s="339">
        <v>78650</v>
      </c>
      <c r="AD10" s="90">
        <v>1545752.5</v>
      </c>
      <c r="AG10" s="90">
        <v>424114.29</v>
      </c>
      <c r="AH10" s="90">
        <v>167857.86</v>
      </c>
      <c r="AM10" s="264">
        <f t="shared" si="1"/>
        <v>1142090.19</v>
      </c>
      <c r="AN10" s="265">
        <f t="shared" si="2"/>
        <v>84117.69</v>
      </c>
      <c r="AO10" s="289">
        <f>AM10-AN10</f>
        <v>1057972.5</v>
      </c>
      <c r="AP10" s="284">
        <f>SUM(X10:AC10)</f>
        <v>2374601.73</v>
      </c>
      <c r="AQ10" s="292">
        <f>SUM(AD10:AL10)</f>
        <v>2137724.65</v>
      </c>
      <c r="AR10" s="266">
        <f t="shared" si="5"/>
        <v>236877.08000000007</v>
      </c>
    </row>
    <row r="11" spans="1:44" ht="15" thickBot="1" x14ac:dyDescent="0.25">
      <c r="A11" s="254" t="s">
        <v>300</v>
      </c>
      <c r="B11" s="254" t="s">
        <v>41</v>
      </c>
      <c r="C11" s="293">
        <v>7817</v>
      </c>
      <c r="D11" s="294" t="s">
        <v>812</v>
      </c>
      <c r="E11" s="251" t="s">
        <v>2622</v>
      </c>
      <c r="F11" s="89">
        <v>510835.04</v>
      </c>
      <c r="G11" s="89">
        <v>5700</v>
      </c>
      <c r="H11" s="89">
        <v>427462.01</v>
      </c>
      <c r="K11" s="251">
        <v>390136.29</v>
      </c>
      <c r="L11" s="251">
        <v>389446.43</v>
      </c>
      <c r="P11" s="232">
        <v>65577.27</v>
      </c>
      <c r="V11" s="251">
        <v>197533.99</v>
      </c>
      <c r="W11" s="44">
        <v>1534772.11</v>
      </c>
      <c r="X11" s="339">
        <v>653869.24</v>
      </c>
      <c r="Z11" s="339">
        <v>39.4</v>
      </c>
      <c r="AB11" s="339">
        <v>1035252.5</v>
      </c>
      <c r="AC11" s="339">
        <v>66550</v>
      </c>
      <c r="AD11" s="90">
        <v>1436964.5</v>
      </c>
      <c r="AG11" s="90">
        <v>437822.77</v>
      </c>
      <c r="AH11" s="90">
        <v>149345.13</v>
      </c>
      <c r="AM11" s="264">
        <f t="shared" ref="AM11:AM74" si="7">SUM(F11:I11)</f>
        <v>943997.05</v>
      </c>
      <c r="AN11" s="265">
        <f t="shared" ref="AN11:AN74" si="8">SUM(O11:R11)</f>
        <v>65577.27</v>
      </c>
      <c r="AO11" s="289">
        <f t="shared" ref="AO11:AO74" si="9">AM11-AN11</f>
        <v>878419.78</v>
      </c>
      <c r="AP11" s="284">
        <f t="shared" ref="AP11:AP74" si="10">SUM(X11:AC11)</f>
        <v>1755711.1400000001</v>
      </c>
      <c r="AQ11" s="292">
        <f t="shared" ref="AQ11:AQ74" si="11">SUM(AD11:AL11)</f>
        <v>2024132.4</v>
      </c>
      <c r="AR11" s="266">
        <f t="shared" si="5"/>
        <v>-268421.25999999978</v>
      </c>
    </row>
    <row r="12" spans="1:44" ht="15" thickBot="1" x14ac:dyDescent="0.25">
      <c r="A12" s="254" t="s">
        <v>300</v>
      </c>
      <c r="B12" s="254" t="s">
        <v>41</v>
      </c>
      <c r="C12" s="293">
        <v>11016</v>
      </c>
      <c r="D12" s="294" t="s">
        <v>813</v>
      </c>
      <c r="E12" s="251" t="s">
        <v>2623</v>
      </c>
      <c r="F12" s="89">
        <v>1361279.26</v>
      </c>
      <c r="G12" s="89">
        <v>3800</v>
      </c>
      <c r="H12" s="89">
        <v>690658.41</v>
      </c>
      <c r="K12" s="251">
        <v>703981.27</v>
      </c>
      <c r="L12" s="251">
        <v>528323.93000000005</v>
      </c>
      <c r="P12" s="232">
        <v>254069.93</v>
      </c>
      <c r="R12" s="232">
        <v>408.08</v>
      </c>
      <c r="V12" s="251">
        <v>227296.09</v>
      </c>
      <c r="W12" s="44">
        <v>1567224.53</v>
      </c>
      <c r="X12" s="339">
        <v>586863.31999999995</v>
      </c>
      <c r="Y12" s="339">
        <v>-157305</v>
      </c>
      <c r="Z12" s="339">
        <v>636</v>
      </c>
      <c r="AB12" s="339">
        <v>896700</v>
      </c>
      <c r="AC12" s="339">
        <v>53800</v>
      </c>
      <c r="AD12" s="90">
        <v>1328735</v>
      </c>
      <c r="AG12" s="90">
        <v>1006266.23</v>
      </c>
      <c r="AH12" s="90">
        <v>139088.53</v>
      </c>
      <c r="AL12" s="90">
        <v>15130</v>
      </c>
      <c r="AM12" s="264">
        <f t="shared" si="7"/>
        <v>2055737.67</v>
      </c>
      <c r="AN12" s="265">
        <f t="shared" si="8"/>
        <v>254478.00999999998</v>
      </c>
      <c r="AO12" s="289">
        <f t="shared" si="9"/>
        <v>1801259.66</v>
      </c>
      <c r="AP12" s="284">
        <f t="shared" si="10"/>
        <v>1380694.3199999998</v>
      </c>
      <c r="AQ12" s="292">
        <f t="shared" si="11"/>
        <v>2489219.7599999998</v>
      </c>
      <c r="AR12" s="266">
        <f t="shared" si="5"/>
        <v>-1108525.44</v>
      </c>
    </row>
    <row r="13" spans="1:44" ht="15" thickBot="1" x14ac:dyDescent="0.25">
      <c r="A13" s="254" t="s">
        <v>300</v>
      </c>
      <c r="B13" s="254" t="s">
        <v>41</v>
      </c>
      <c r="C13" s="293">
        <v>5402</v>
      </c>
      <c r="D13" s="294" t="s">
        <v>814</v>
      </c>
      <c r="E13" s="251" t="s">
        <v>2624</v>
      </c>
      <c r="F13" s="89">
        <v>1411344.12</v>
      </c>
      <c r="H13" s="89">
        <v>294757.23</v>
      </c>
      <c r="K13" s="251">
        <v>66734.94</v>
      </c>
      <c r="L13" s="251">
        <v>2356424.35</v>
      </c>
      <c r="O13" s="232">
        <v>18435.96</v>
      </c>
      <c r="P13" s="232">
        <v>54876</v>
      </c>
      <c r="V13" s="251">
        <v>143158.62</v>
      </c>
      <c r="W13" s="44">
        <v>1097038.29</v>
      </c>
      <c r="X13" s="339">
        <v>518837.72</v>
      </c>
      <c r="Y13" s="339">
        <v>1800000</v>
      </c>
      <c r="AB13" s="339">
        <v>969452.5</v>
      </c>
      <c r="AC13" s="339">
        <v>92510.69</v>
      </c>
      <c r="AD13" s="90">
        <v>1215531.19</v>
      </c>
      <c r="AG13" s="90">
        <v>262611.93</v>
      </c>
      <c r="AH13" s="90">
        <v>236868.68</v>
      </c>
      <c r="AM13" s="264">
        <f t="shared" si="7"/>
        <v>1706101.35</v>
      </c>
      <c r="AN13" s="265">
        <f t="shared" si="8"/>
        <v>73311.959999999992</v>
      </c>
      <c r="AO13" s="289">
        <f t="shared" si="9"/>
        <v>1632789.3900000001</v>
      </c>
      <c r="AP13" s="284">
        <f t="shared" si="10"/>
        <v>3380800.9099999997</v>
      </c>
      <c r="AQ13" s="292">
        <f t="shared" si="11"/>
        <v>1715011.7999999998</v>
      </c>
      <c r="AR13" s="266">
        <f t="shared" si="5"/>
        <v>1665789.1099999999</v>
      </c>
    </row>
    <row r="14" spans="1:44" ht="15" thickBot="1" x14ac:dyDescent="0.25">
      <c r="A14" s="254" t="s">
        <v>300</v>
      </c>
      <c r="B14" s="254" t="s">
        <v>41</v>
      </c>
      <c r="C14" s="293">
        <v>4534</v>
      </c>
      <c r="D14" s="294" t="s">
        <v>815</v>
      </c>
      <c r="E14" s="251" t="s">
        <v>2625</v>
      </c>
      <c r="F14" s="89">
        <v>374588.81</v>
      </c>
      <c r="H14" s="89">
        <v>215489.6</v>
      </c>
      <c r="K14" s="251">
        <v>1949029.09</v>
      </c>
      <c r="L14" s="251">
        <v>253704.13</v>
      </c>
      <c r="P14" s="232">
        <v>69547.44</v>
      </c>
      <c r="V14" s="251">
        <v>115260.52</v>
      </c>
      <c r="W14" s="44">
        <v>1718005.94</v>
      </c>
      <c r="X14" s="339">
        <v>413141.34</v>
      </c>
      <c r="Z14" s="339">
        <v>7.26</v>
      </c>
      <c r="AB14" s="339">
        <v>759787.5</v>
      </c>
      <c r="AC14" s="339">
        <v>0</v>
      </c>
      <c r="AD14" s="90">
        <v>998086.5</v>
      </c>
      <c r="AG14" s="90">
        <v>305422.32</v>
      </c>
      <c r="AH14" s="90">
        <v>104455.33</v>
      </c>
      <c r="AM14" s="264">
        <f t="shared" si="7"/>
        <v>590078.41</v>
      </c>
      <c r="AN14" s="265">
        <f t="shared" si="8"/>
        <v>69547.44</v>
      </c>
      <c r="AO14" s="289">
        <f t="shared" si="9"/>
        <v>520530.97000000003</v>
      </c>
      <c r="AP14" s="284">
        <f t="shared" si="10"/>
        <v>1172936.1000000001</v>
      </c>
      <c r="AQ14" s="292">
        <f t="shared" si="11"/>
        <v>1407964.1500000001</v>
      </c>
      <c r="AR14" s="266">
        <f t="shared" si="5"/>
        <v>-235028.05000000005</v>
      </c>
    </row>
    <row r="15" spans="1:44" ht="15" thickBot="1" x14ac:dyDescent="0.25">
      <c r="A15" s="254" t="s">
        <v>300</v>
      </c>
      <c r="B15" s="254" t="s">
        <v>41</v>
      </c>
      <c r="C15" s="293">
        <v>8215</v>
      </c>
      <c r="D15" s="294" t="s">
        <v>816</v>
      </c>
      <c r="E15" s="251" t="s">
        <v>2626</v>
      </c>
      <c r="F15" s="89">
        <v>901917.4</v>
      </c>
      <c r="G15" s="89">
        <v>0</v>
      </c>
      <c r="H15" s="89">
        <v>635283.67000000004</v>
      </c>
      <c r="K15" s="251">
        <v>1572970.63</v>
      </c>
      <c r="L15" s="251">
        <v>121899.59</v>
      </c>
      <c r="P15" s="232">
        <v>171999.98</v>
      </c>
      <c r="Q15" s="232">
        <v>62009.2</v>
      </c>
      <c r="R15" s="232">
        <v>1230789</v>
      </c>
      <c r="V15" s="251">
        <v>168338.81</v>
      </c>
      <c r="W15" s="44">
        <v>3950541.16</v>
      </c>
      <c r="X15" s="339">
        <v>891866.31</v>
      </c>
      <c r="AB15" s="339">
        <v>875162.5</v>
      </c>
      <c r="AC15" s="339">
        <v>72200</v>
      </c>
      <c r="AD15" s="90">
        <v>1200954.5</v>
      </c>
      <c r="AG15" s="90">
        <v>681472.88</v>
      </c>
      <c r="AH15" s="90">
        <v>20441</v>
      </c>
      <c r="AL15" s="90">
        <v>880</v>
      </c>
      <c r="AM15" s="264">
        <f t="shared" si="7"/>
        <v>1537201.07</v>
      </c>
      <c r="AN15" s="265">
        <f t="shared" si="8"/>
        <v>1464798.18</v>
      </c>
      <c r="AO15" s="289">
        <f t="shared" si="9"/>
        <v>72402.89000000013</v>
      </c>
      <c r="AP15" s="284">
        <f t="shared" si="10"/>
        <v>1839228.81</v>
      </c>
      <c r="AQ15" s="292">
        <f t="shared" si="11"/>
        <v>1903748.38</v>
      </c>
      <c r="AR15" s="266">
        <f t="shared" si="5"/>
        <v>-64519.569999999832</v>
      </c>
    </row>
    <row r="16" spans="1:44" ht="15" thickBot="1" x14ac:dyDescent="0.25">
      <c r="A16" s="254" t="s">
        <v>300</v>
      </c>
      <c r="B16" s="254" t="s">
        <v>41</v>
      </c>
      <c r="C16" s="293">
        <v>8736</v>
      </c>
      <c r="D16" s="294" t="s">
        <v>817</v>
      </c>
      <c r="E16" s="251" t="s">
        <v>2627</v>
      </c>
      <c r="F16" s="89">
        <v>590185.49</v>
      </c>
      <c r="G16" s="89">
        <v>1900</v>
      </c>
      <c r="H16" s="89">
        <v>359164.86</v>
      </c>
      <c r="K16" s="251">
        <v>754035.53</v>
      </c>
      <c r="L16" s="251">
        <v>849181.93</v>
      </c>
      <c r="O16" s="232">
        <v>5400</v>
      </c>
      <c r="P16" s="232">
        <v>85951.11</v>
      </c>
      <c r="Q16" s="232">
        <v>5000</v>
      </c>
      <c r="R16" s="232">
        <v>1529.38</v>
      </c>
      <c r="V16" s="251">
        <v>161845.42000000001</v>
      </c>
      <c r="W16" s="44">
        <v>2643840</v>
      </c>
      <c r="X16" s="339">
        <v>920881.08</v>
      </c>
      <c r="AB16" s="339">
        <v>822057.5</v>
      </c>
      <c r="AC16" s="339">
        <v>112100</v>
      </c>
      <c r="AD16" s="90">
        <v>1244659.5</v>
      </c>
      <c r="AG16" s="90">
        <v>770761.84</v>
      </c>
      <c r="AH16" s="90">
        <v>189807.14</v>
      </c>
      <c r="AM16" s="264">
        <f t="shared" si="7"/>
        <v>951250.35</v>
      </c>
      <c r="AN16" s="265">
        <f t="shared" si="8"/>
        <v>97880.49</v>
      </c>
      <c r="AO16" s="289">
        <f t="shared" si="9"/>
        <v>853369.86</v>
      </c>
      <c r="AP16" s="284">
        <f t="shared" si="10"/>
        <v>1855038.58</v>
      </c>
      <c r="AQ16" s="292">
        <f t="shared" si="11"/>
        <v>2205228.48</v>
      </c>
      <c r="AR16" s="266">
        <f t="shared" si="5"/>
        <v>-350189.89999999991</v>
      </c>
    </row>
    <row r="17" spans="1:44" ht="15" thickBot="1" x14ac:dyDescent="0.25">
      <c r="A17" s="254" t="s">
        <v>300</v>
      </c>
      <c r="B17" s="254" t="s">
        <v>41</v>
      </c>
      <c r="C17" s="293">
        <v>4649</v>
      </c>
      <c r="D17" s="294" t="s">
        <v>818</v>
      </c>
      <c r="E17" s="251" t="s">
        <v>2628</v>
      </c>
      <c r="F17" s="89">
        <v>349350.3</v>
      </c>
      <c r="G17" s="89">
        <v>9708</v>
      </c>
      <c r="H17" s="89">
        <v>253988.42</v>
      </c>
      <c r="K17" s="251">
        <v>640683.47</v>
      </c>
      <c r="L17" s="251">
        <v>2064.31</v>
      </c>
      <c r="P17" s="232">
        <v>98271.76</v>
      </c>
      <c r="V17" s="251">
        <v>117448.24</v>
      </c>
      <c r="W17" s="44">
        <v>2287723.02</v>
      </c>
      <c r="X17" s="339">
        <v>608345.85</v>
      </c>
      <c r="AB17" s="339">
        <v>602962.5</v>
      </c>
      <c r="AC17" s="339">
        <v>10400</v>
      </c>
      <c r="AD17" s="90">
        <v>908152.5</v>
      </c>
      <c r="AG17" s="90">
        <v>336897.87</v>
      </c>
      <c r="AH17" s="90">
        <v>52490</v>
      </c>
      <c r="AM17" s="264">
        <f t="shared" si="7"/>
        <v>613046.72</v>
      </c>
      <c r="AN17" s="265">
        <f t="shared" si="8"/>
        <v>98271.76</v>
      </c>
      <c r="AO17" s="289">
        <f t="shared" si="9"/>
        <v>514774.95999999996</v>
      </c>
      <c r="AP17" s="284">
        <f t="shared" si="10"/>
        <v>1221708.3500000001</v>
      </c>
      <c r="AQ17" s="292">
        <f t="shared" si="11"/>
        <v>1297540.3700000001</v>
      </c>
      <c r="AR17" s="266">
        <f t="shared" si="5"/>
        <v>-75832.020000000019</v>
      </c>
    </row>
    <row r="18" spans="1:44" ht="15" thickBot="1" x14ac:dyDescent="0.25">
      <c r="A18" s="254" t="s">
        <v>300</v>
      </c>
      <c r="B18" s="254" t="s">
        <v>41</v>
      </c>
      <c r="C18" s="293">
        <v>8434</v>
      </c>
      <c r="D18" s="294" t="s">
        <v>819</v>
      </c>
      <c r="E18" s="251" t="s">
        <v>2629</v>
      </c>
      <c r="F18" s="89">
        <v>808223.75</v>
      </c>
      <c r="G18" s="89">
        <v>0</v>
      </c>
      <c r="H18" s="89">
        <v>617162.84</v>
      </c>
      <c r="K18" s="251">
        <v>628326.74</v>
      </c>
      <c r="L18" s="251">
        <v>761989.85</v>
      </c>
      <c r="O18" s="232">
        <v>0</v>
      </c>
      <c r="P18" s="232">
        <v>193535.82</v>
      </c>
      <c r="R18" s="232">
        <v>534.75</v>
      </c>
      <c r="V18" s="251">
        <v>197550.49</v>
      </c>
      <c r="W18" s="44">
        <v>312292.87</v>
      </c>
      <c r="X18" s="339">
        <v>860203.33</v>
      </c>
      <c r="AB18" s="339">
        <v>1326372.5</v>
      </c>
      <c r="AC18" s="339">
        <v>78490</v>
      </c>
      <c r="AD18" s="90">
        <v>1759521.5</v>
      </c>
      <c r="AG18" s="90">
        <v>587138.68999999994</v>
      </c>
      <c r="AH18" s="90">
        <v>58657.760000000002</v>
      </c>
      <c r="AM18" s="264">
        <f t="shared" si="7"/>
        <v>1425386.5899999999</v>
      </c>
      <c r="AN18" s="265">
        <f t="shared" si="8"/>
        <v>194070.57</v>
      </c>
      <c r="AO18" s="289">
        <f t="shared" si="9"/>
        <v>1231316.0199999998</v>
      </c>
      <c r="AP18" s="284">
        <f t="shared" si="10"/>
        <v>2265065.83</v>
      </c>
      <c r="AQ18" s="292">
        <f t="shared" si="11"/>
        <v>2405317.9499999997</v>
      </c>
      <c r="AR18" s="266">
        <f t="shared" si="5"/>
        <v>-140252.11999999965</v>
      </c>
    </row>
    <row r="19" spans="1:44" ht="15" thickBot="1" x14ac:dyDescent="0.25">
      <c r="A19" s="254" t="s">
        <v>300</v>
      </c>
      <c r="B19" s="254" t="s">
        <v>41</v>
      </c>
      <c r="C19" s="293">
        <v>9149</v>
      </c>
      <c r="D19" s="294" t="s">
        <v>820</v>
      </c>
      <c r="E19" s="251" t="s">
        <v>2630</v>
      </c>
      <c r="F19" s="89">
        <v>1985068.36</v>
      </c>
      <c r="G19" s="89">
        <v>3800</v>
      </c>
      <c r="H19" s="89">
        <v>443885.61</v>
      </c>
      <c r="K19" s="251">
        <v>307255.71999999997</v>
      </c>
      <c r="L19" s="251">
        <v>534594.73</v>
      </c>
      <c r="P19" s="232">
        <v>112178.98</v>
      </c>
      <c r="Q19" s="232">
        <v>15000</v>
      </c>
      <c r="R19" s="232">
        <v>1370.06</v>
      </c>
      <c r="V19" s="251">
        <v>157620.26</v>
      </c>
      <c r="W19" s="44">
        <v>928313.81</v>
      </c>
      <c r="X19" s="339">
        <v>708889.18</v>
      </c>
      <c r="Z19" s="339">
        <v>146.97</v>
      </c>
      <c r="AB19" s="339">
        <v>1572805</v>
      </c>
      <c r="AC19" s="339">
        <v>89800</v>
      </c>
      <c r="AD19" s="90">
        <v>2066782</v>
      </c>
      <c r="AG19" s="90">
        <v>531306.64</v>
      </c>
      <c r="AH19" s="90">
        <v>3989.65</v>
      </c>
      <c r="AM19" s="264">
        <f t="shared" si="7"/>
        <v>2432753.9700000002</v>
      </c>
      <c r="AN19" s="265">
        <f t="shared" si="8"/>
        <v>128549.04</v>
      </c>
      <c r="AO19" s="289">
        <f t="shared" si="9"/>
        <v>2304204.9300000002</v>
      </c>
      <c r="AP19" s="284">
        <f t="shared" si="10"/>
        <v>2371641.15</v>
      </c>
      <c r="AQ19" s="292">
        <f t="shared" si="11"/>
        <v>2602078.29</v>
      </c>
      <c r="AR19" s="266">
        <f t="shared" si="5"/>
        <v>-230437.14000000013</v>
      </c>
    </row>
    <row r="20" spans="1:44" ht="15" thickBot="1" x14ac:dyDescent="0.25">
      <c r="A20" s="254" t="s">
        <v>300</v>
      </c>
      <c r="B20" s="254" t="s">
        <v>41</v>
      </c>
      <c r="C20" s="293">
        <v>6199</v>
      </c>
      <c r="D20" s="294" t="s">
        <v>821</v>
      </c>
      <c r="E20" s="251" t="s">
        <v>2631</v>
      </c>
      <c r="F20" s="89">
        <v>1669459.06</v>
      </c>
      <c r="H20" s="89">
        <v>404085.9</v>
      </c>
      <c r="K20" s="251">
        <v>295030.06</v>
      </c>
      <c r="L20" s="251">
        <v>618733.31999999995</v>
      </c>
      <c r="O20" s="232">
        <v>61841</v>
      </c>
      <c r="P20" s="232">
        <v>63006</v>
      </c>
      <c r="T20" s="251">
        <v>217250</v>
      </c>
      <c r="V20" s="251">
        <v>243523.24</v>
      </c>
      <c r="W20" s="44">
        <v>955989.15</v>
      </c>
      <c r="X20" s="339">
        <v>647032.94999999995</v>
      </c>
      <c r="AB20" s="339">
        <v>1142178.5</v>
      </c>
      <c r="AC20" s="339">
        <v>117300</v>
      </c>
      <c r="AD20" s="90">
        <v>1443837.5</v>
      </c>
      <c r="AF20" s="90">
        <v>8208</v>
      </c>
      <c r="AG20" s="90">
        <v>506566.67</v>
      </c>
      <c r="AH20" s="90">
        <v>333107.56</v>
      </c>
      <c r="AM20" s="264">
        <f t="shared" si="7"/>
        <v>2073544.96</v>
      </c>
      <c r="AN20" s="265">
        <f t="shared" si="8"/>
        <v>124847</v>
      </c>
      <c r="AO20" s="289">
        <f t="shared" si="9"/>
        <v>1948697.96</v>
      </c>
      <c r="AP20" s="284">
        <f t="shared" si="10"/>
        <v>1906511.45</v>
      </c>
      <c r="AQ20" s="292">
        <f t="shared" si="11"/>
        <v>2291719.73</v>
      </c>
      <c r="AR20" s="266">
        <f t="shared" si="5"/>
        <v>-385208.28</v>
      </c>
    </row>
    <row r="21" spans="1:44" ht="15" thickBot="1" x14ac:dyDescent="0.25">
      <c r="A21" s="254" t="s">
        <v>300</v>
      </c>
      <c r="B21" s="254" t="s">
        <v>41</v>
      </c>
      <c r="C21" s="293">
        <v>5135</v>
      </c>
      <c r="D21" s="294" t="s">
        <v>822</v>
      </c>
      <c r="E21" s="251" t="s">
        <v>2632</v>
      </c>
      <c r="F21" s="89">
        <v>254509.51</v>
      </c>
      <c r="G21" s="89">
        <v>3800</v>
      </c>
      <c r="H21" s="89">
        <v>311146.94</v>
      </c>
      <c r="K21" s="251">
        <v>720848.12</v>
      </c>
      <c r="L21" s="251">
        <v>187454.94</v>
      </c>
      <c r="O21" s="232">
        <v>29100</v>
      </c>
      <c r="P21" s="232">
        <v>58954.559999999998</v>
      </c>
      <c r="V21" s="251">
        <v>159470.54999999999</v>
      </c>
      <c r="W21" s="44">
        <v>1540469.93</v>
      </c>
      <c r="X21" s="339">
        <v>552217.91</v>
      </c>
      <c r="AB21" s="339">
        <v>359210</v>
      </c>
      <c r="AC21" s="339">
        <v>27200</v>
      </c>
      <c r="AD21" s="90">
        <v>658332</v>
      </c>
      <c r="AG21" s="90">
        <v>387865.64</v>
      </c>
      <c r="AH21" s="90">
        <v>119032.2</v>
      </c>
      <c r="AM21" s="264">
        <f t="shared" si="7"/>
        <v>569456.44999999995</v>
      </c>
      <c r="AN21" s="265">
        <f t="shared" si="8"/>
        <v>88054.56</v>
      </c>
      <c r="AO21" s="289">
        <f t="shared" si="9"/>
        <v>481401.88999999996</v>
      </c>
      <c r="AP21" s="284">
        <f t="shared" si="10"/>
        <v>938627.91</v>
      </c>
      <c r="AQ21" s="292">
        <f t="shared" si="11"/>
        <v>1165229.8400000001</v>
      </c>
      <c r="AR21" s="266">
        <f t="shared" si="5"/>
        <v>-226601.93000000005</v>
      </c>
    </row>
    <row r="22" spans="1:44" ht="15" thickBot="1" x14ac:dyDescent="0.25">
      <c r="A22" s="254" t="s">
        <v>300</v>
      </c>
      <c r="B22" s="254" t="s">
        <v>41</v>
      </c>
      <c r="C22" s="293">
        <v>10482</v>
      </c>
      <c r="D22" s="294" t="s">
        <v>823</v>
      </c>
      <c r="E22" s="251" t="s">
        <v>2633</v>
      </c>
      <c r="F22" s="89">
        <v>2391555.21</v>
      </c>
      <c r="H22" s="89">
        <v>639980.97</v>
      </c>
      <c r="K22" s="251">
        <v>398542.28</v>
      </c>
      <c r="L22" s="251">
        <v>92962.86</v>
      </c>
      <c r="P22" s="232">
        <v>95629.15</v>
      </c>
      <c r="V22" s="251">
        <v>1489930.93</v>
      </c>
      <c r="W22" s="44">
        <v>2399548.4500000002</v>
      </c>
      <c r="X22" s="339">
        <v>801618.88</v>
      </c>
      <c r="AA22" s="339">
        <v>10000</v>
      </c>
      <c r="AB22" s="339">
        <v>2118830</v>
      </c>
      <c r="AC22" s="339">
        <v>97732.73</v>
      </c>
      <c r="AD22" s="90">
        <v>2751774</v>
      </c>
      <c r="AG22" s="90">
        <v>669207.19999999995</v>
      </c>
      <c r="AH22" s="90">
        <v>18880.12</v>
      </c>
      <c r="AK22" s="90">
        <v>10000</v>
      </c>
      <c r="AM22" s="264">
        <f t="shared" si="7"/>
        <v>3031536.1799999997</v>
      </c>
      <c r="AN22" s="265">
        <f t="shared" si="8"/>
        <v>95629.15</v>
      </c>
      <c r="AO22" s="289">
        <f t="shared" si="9"/>
        <v>2935907.03</v>
      </c>
      <c r="AP22" s="284">
        <f t="shared" si="10"/>
        <v>3028181.61</v>
      </c>
      <c r="AQ22" s="292">
        <f t="shared" si="11"/>
        <v>3449861.3200000003</v>
      </c>
      <c r="AR22" s="266">
        <f t="shared" si="5"/>
        <v>-421679.71000000043</v>
      </c>
    </row>
    <row r="23" spans="1:44" ht="15" thickBot="1" x14ac:dyDescent="0.25">
      <c r="A23" s="254" t="s">
        <v>300</v>
      </c>
      <c r="B23" s="254" t="s">
        <v>41</v>
      </c>
      <c r="C23" s="293">
        <v>8929</v>
      </c>
      <c r="D23" s="294" t="s">
        <v>824</v>
      </c>
      <c r="E23" s="251" t="s">
        <v>2634</v>
      </c>
      <c r="F23" s="89">
        <v>774449.65</v>
      </c>
      <c r="H23" s="89">
        <v>466085.18</v>
      </c>
      <c r="K23" s="251">
        <v>453827.45</v>
      </c>
      <c r="L23" s="251">
        <v>1248175.18</v>
      </c>
      <c r="O23" s="232">
        <v>80228</v>
      </c>
      <c r="P23" s="232">
        <v>94590.76</v>
      </c>
      <c r="Q23" s="232">
        <v>26066</v>
      </c>
      <c r="R23" s="232">
        <v>0</v>
      </c>
      <c r="V23" s="251">
        <v>205251.69</v>
      </c>
      <c r="W23" s="44">
        <v>3847094.62</v>
      </c>
      <c r="X23" s="339">
        <v>927769.03</v>
      </c>
      <c r="Y23" s="339">
        <v>135200</v>
      </c>
      <c r="AB23" s="339">
        <v>1593134.5</v>
      </c>
      <c r="AC23" s="339">
        <v>81660</v>
      </c>
      <c r="AD23" s="90">
        <v>2148944.5</v>
      </c>
      <c r="AE23" s="90">
        <v>8603</v>
      </c>
      <c r="AF23" s="90">
        <v>4104</v>
      </c>
      <c r="AG23" s="90">
        <v>562283.66</v>
      </c>
      <c r="AH23" s="90">
        <v>213882.2</v>
      </c>
      <c r="AM23" s="264">
        <f t="shared" si="7"/>
        <v>1240534.83</v>
      </c>
      <c r="AN23" s="265">
        <f t="shared" si="8"/>
        <v>200884.76</v>
      </c>
      <c r="AO23" s="289">
        <f t="shared" si="9"/>
        <v>1039650.0700000001</v>
      </c>
      <c r="AP23" s="284">
        <f t="shared" si="10"/>
        <v>2737763.5300000003</v>
      </c>
      <c r="AQ23" s="292">
        <f t="shared" si="11"/>
        <v>2937817.3600000003</v>
      </c>
      <c r="AR23" s="266">
        <f t="shared" si="5"/>
        <v>-200053.83000000007</v>
      </c>
    </row>
    <row r="24" spans="1:44" ht="15" thickBot="1" x14ac:dyDescent="0.25">
      <c r="A24" s="254" t="s">
        <v>300</v>
      </c>
      <c r="B24" s="254" t="s">
        <v>41</v>
      </c>
      <c r="C24" s="293">
        <v>13938</v>
      </c>
      <c r="D24" s="294" t="s">
        <v>825</v>
      </c>
      <c r="E24" s="251" t="s">
        <v>2635</v>
      </c>
      <c r="F24" s="89">
        <v>1477215.13</v>
      </c>
      <c r="G24" s="89">
        <v>0</v>
      </c>
      <c r="H24" s="89">
        <v>590426.14</v>
      </c>
      <c r="K24" s="251">
        <v>4</v>
      </c>
      <c r="L24" s="251">
        <v>838851.85</v>
      </c>
      <c r="O24" s="232">
        <v>4500</v>
      </c>
      <c r="P24" s="232">
        <v>106641.51</v>
      </c>
      <c r="V24" s="251">
        <v>390177.55</v>
      </c>
      <c r="W24" s="44">
        <v>2781867.7</v>
      </c>
      <c r="X24" s="339">
        <v>715633.73</v>
      </c>
      <c r="AB24" s="339">
        <v>1806532.5</v>
      </c>
      <c r="AC24" s="339">
        <v>134630</v>
      </c>
      <c r="AD24" s="90">
        <v>2355256.5</v>
      </c>
      <c r="AG24" s="90">
        <v>788412.68</v>
      </c>
      <c r="AH24" s="90">
        <v>110517.84</v>
      </c>
      <c r="AM24" s="264">
        <f t="shared" si="7"/>
        <v>2067641.27</v>
      </c>
      <c r="AN24" s="265">
        <f t="shared" si="8"/>
        <v>111141.51</v>
      </c>
      <c r="AO24" s="289">
        <f t="shared" si="9"/>
        <v>1956499.76</v>
      </c>
      <c r="AP24" s="284">
        <f t="shared" si="10"/>
        <v>2656796.23</v>
      </c>
      <c r="AQ24" s="292">
        <f t="shared" si="11"/>
        <v>3254187.02</v>
      </c>
      <c r="AR24" s="266">
        <f t="shared" si="5"/>
        <v>-597390.79</v>
      </c>
    </row>
    <row r="25" spans="1:44" ht="15" thickBot="1" x14ac:dyDescent="0.25">
      <c r="A25" s="254" t="s">
        <v>300</v>
      </c>
      <c r="B25" s="254" t="s">
        <v>41</v>
      </c>
      <c r="C25" s="293">
        <v>6484</v>
      </c>
      <c r="D25" s="294" t="s">
        <v>826</v>
      </c>
      <c r="E25" s="251" t="s">
        <v>2636</v>
      </c>
      <c r="F25" s="89">
        <v>1058278.82</v>
      </c>
      <c r="G25" s="89">
        <v>10500</v>
      </c>
      <c r="H25" s="89">
        <v>439023.34</v>
      </c>
      <c r="K25" s="251">
        <v>481269.81</v>
      </c>
      <c r="L25" s="251">
        <v>272757.65999999997</v>
      </c>
      <c r="P25" s="232">
        <v>178614.98</v>
      </c>
      <c r="Q25" s="232">
        <v>200</v>
      </c>
      <c r="V25" s="251">
        <v>351960.7</v>
      </c>
      <c r="W25" s="44">
        <v>1887309.56</v>
      </c>
      <c r="X25" s="339">
        <v>543645.71</v>
      </c>
      <c r="AB25" s="339">
        <v>1644137.5</v>
      </c>
      <c r="AC25" s="339">
        <v>60628</v>
      </c>
      <c r="AD25" s="90">
        <v>1925387.5</v>
      </c>
      <c r="AG25" s="90">
        <v>439577.72</v>
      </c>
      <c r="AH25" s="90">
        <v>74766.64</v>
      </c>
      <c r="AM25" s="264">
        <f t="shared" si="7"/>
        <v>1507802.1600000001</v>
      </c>
      <c r="AN25" s="265">
        <f t="shared" si="8"/>
        <v>178814.98</v>
      </c>
      <c r="AO25" s="289">
        <f t="shared" si="9"/>
        <v>1328987.1800000002</v>
      </c>
      <c r="AP25" s="284">
        <f t="shared" si="10"/>
        <v>2248411.21</v>
      </c>
      <c r="AQ25" s="292">
        <f t="shared" si="11"/>
        <v>2439731.86</v>
      </c>
      <c r="AR25" s="266">
        <f t="shared" si="5"/>
        <v>-191320.64999999991</v>
      </c>
    </row>
    <row r="26" spans="1:44" ht="15" thickBot="1" x14ac:dyDescent="0.25">
      <c r="A26" s="254" t="s">
        <v>300</v>
      </c>
      <c r="B26" s="254" t="s">
        <v>41</v>
      </c>
      <c r="C26" s="293">
        <v>4852</v>
      </c>
      <c r="D26" s="294" t="s">
        <v>827</v>
      </c>
      <c r="E26" s="251" t="s">
        <v>2637</v>
      </c>
      <c r="F26" s="89">
        <v>963812.85</v>
      </c>
      <c r="G26" s="89">
        <v>0</v>
      </c>
      <c r="H26" s="89">
        <v>360581.14</v>
      </c>
      <c r="K26" s="251">
        <v>1037676.48</v>
      </c>
      <c r="L26" s="251">
        <v>239888.05</v>
      </c>
      <c r="P26" s="232">
        <v>83599.88</v>
      </c>
      <c r="Q26" s="232">
        <v>5996</v>
      </c>
      <c r="V26" s="251">
        <v>264803.89</v>
      </c>
      <c r="W26" s="44">
        <v>2302867.0299999998</v>
      </c>
      <c r="X26" s="339">
        <v>568801.9</v>
      </c>
      <c r="AB26" s="339">
        <v>836602.5</v>
      </c>
      <c r="AC26" s="339">
        <v>42300</v>
      </c>
      <c r="AD26" s="90">
        <v>1051514.5</v>
      </c>
      <c r="AE26" s="90">
        <v>1900</v>
      </c>
      <c r="AG26" s="90">
        <v>422745.07</v>
      </c>
      <c r="AH26" s="90">
        <v>106528.76</v>
      </c>
      <c r="AM26" s="264">
        <f t="shared" si="7"/>
        <v>1324393.99</v>
      </c>
      <c r="AN26" s="265">
        <f t="shared" si="8"/>
        <v>89595.88</v>
      </c>
      <c r="AO26" s="289">
        <f t="shared" si="9"/>
        <v>1234798.1099999999</v>
      </c>
      <c r="AP26" s="284">
        <f t="shared" si="10"/>
        <v>1447704.4</v>
      </c>
      <c r="AQ26" s="292">
        <f t="shared" si="11"/>
        <v>1582688.33</v>
      </c>
      <c r="AR26" s="266">
        <f t="shared" si="5"/>
        <v>-134983.93000000017</v>
      </c>
    </row>
    <row r="27" spans="1:44" ht="15" thickBot="1" x14ac:dyDescent="0.25">
      <c r="A27" s="254" t="s">
        <v>300</v>
      </c>
      <c r="B27" s="254" t="s">
        <v>41</v>
      </c>
      <c r="C27" s="293">
        <v>5055</v>
      </c>
      <c r="D27" s="294" t="s">
        <v>828</v>
      </c>
      <c r="E27" s="251" t="s">
        <v>2638</v>
      </c>
      <c r="F27" s="89">
        <v>411876.41</v>
      </c>
      <c r="G27" s="89">
        <v>3800</v>
      </c>
      <c r="H27" s="89">
        <v>422772.31</v>
      </c>
      <c r="K27" s="251">
        <v>200632</v>
      </c>
      <c r="L27" s="251">
        <v>499972.91</v>
      </c>
      <c r="P27" s="232">
        <v>55197.120000000003</v>
      </c>
      <c r="V27" s="251">
        <v>122804.48</v>
      </c>
      <c r="W27" s="44">
        <v>1722667.58</v>
      </c>
      <c r="X27" s="339">
        <v>607537.5</v>
      </c>
      <c r="Y27" s="339">
        <v>30000</v>
      </c>
      <c r="AB27" s="339">
        <v>613577.5</v>
      </c>
      <c r="AC27" s="339">
        <v>29650</v>
      </c>
      <c r="AD27" s="90">
        <v>915249</v>
      </c>
      <c r="AG27" s="90">
        <v>394319.66</v>
      </c>
      <c r="AH27" s="90">
        <v>37815.74</v>
      </c>
      <c r="AL27" s="90">
        <v>1500</v>
      </c>
      <c r="AM27" s="264">
        <f t="shared" si="7"/>
        <v>838448.72</v>
      </c>
      <c r="AN27" s="265">
        <f t="shared" si="8"/>
        <v>55197.120000000003</v>
      </c>
      <c r="AO27" s="289">
        <f t="shared" si="9"/>
        <v>783251.6</v>
      </c>
      <c r="AP27" s="284">
        <f t="shared" si="10"/>
        <v>1280765</v>
      </c>
      <c r="AQ27" s="292">
        <f t="shared" si="11"/>
        <v>1348884.4</v>
      </c>
      <c r="AR27" s="266">
        <f t="shared" si="5"/>
        <v>-68119.399999999907</v>
      </c>
    </row>
    <row r="28" spans="1:44" ht="15" thickBot="1" x14ac:dyDescent="0.25">
      <c r="A28" s="254" t="s">
        <v>300</v>
      </c>
      <c r="B28" s="254" t="s">
        <v>41</v>
      </c>
      <c r="C28" s="293">
        <v>5073</v>
      </c>
      <c r="D28" s="294" t="s">
        <v>829</v>
      </c>
      <c r="E28" s="251" t="s">
        <v>2639</v>
      </c>
      <c r="F28" s="89">
        <v>1074298.5900000001</v>
      </c>
      <c r="G28" s="89">
        <v>1900</v>
      </c>
      <c r="H28" s="89">
        <v>454606.43</v>
      </c>
      <c r="K28" s="251">
        <v>159805.67000000001</v>
      </c>
      <c r="L28" s="251">
        <v>458061.52</v>
      </c>
      <c r="P28" s="232">
        <v>298940.83</v>
      </c>
      <c r="Q28" s="232">
        <v>19587</v>
      </c>
      <c r="V28" s="251">
        <v>175979.39</v>
      </c>
      <c r="W28" s="44">
        <v>2074532.05</v>
      </c>
      <c r="X28" s="339">
        <v>524926.68999999994</v>
      </c>
      <c r="Y28" s="339">
        <v>90000</v>
      </c>
      <c r="AB28" s="339">
        <v>1054134.5</v>
      </c>
      <c r="AC28" s="339">
        <v>34400</v>
      </c>
      <c r="AD28" s="90">
        <v>1244435.5</v>
      </c>
      <c r="AG28" s="90">
        <v>396506.4</v>
      </c>
      <c r="AH28" s="90">
        <v>62048.31</v>
      </c>
      <c r="AM28" s="264">
        <f t="shared" si="7"/>
        <v>1530805.02</v>
      </c>
      <c r="AN28" s="265">
        <f t="shared" si="8"/>
        <v>318527.83</v>
      </c>
      <c r="AO28" s="289">
        <f t="shared" si="9"/>
        <v>1212277.19</v>
      </c>
      <c r="AP28" s="284">
        <f t="shared" si="10"/>
        <v>1703461.19</v>
      </c>
      <c r="AQ28" s="292">
        <f t="shared" si="11"/>
        <v>1702990.21</v>
      </c>
      <c r="AR28" s="266">
        <f t="shared" si="5"/>
        <v>470.97999999998137</v>
      </c>
    </row>
    <row r="29" spans="1:44" ht="15" thickBot="1" x14ac:dyDescent="0.25">
      <c r="A29" s="254" t="s">
        <v>300</v>
      </c>
      <c r="B29" s="254" t="s">
        <v>41</v>
      </c>
      <c r="C29" s="293">
        <v>4573</v>
      </c>
      <c r="D29" s="294" t="s">
        <v>1421</v>
      </c>
      <c r="E29" s="251" t="s">
        <v>2640</v>
      </c>
      <c r="F29" s="89">
        <v>316045.31</v>
      </c>
      <c r="G29" s="89">
        <v>1900</v>
      </c>
      <c r="H29" s="89">
        <v>53437.02</v>
      </c>
      <c r="K29" s="251">
        <v>563575.54</v>
      </c>
      <c r="L29" s="251">
        <v>246683.58</v>
      </c>
      <c r="O29" s="232">
        <v>9150</v>
      </c>
      <c r="P29" s="232">
        <v>79921.509999999995</v>
      </c>
      <c r="V29" s="251">
        <v>975978.44</v>
      </c>
      <c r="X29" s="339">
        <v>487346.09</v>
      </c>
      <c r="AB29" s="339">
        <v>789971</v>
      </c>
      <c r="AC29" s="339">
        <v>51600</v>
      </c>
      <c r="AD29" s="90">
        <v>960058</v>
      </c>
      <c r="AG29" s="90">
        <v>323926.59999999998</v>
      </c>
      <c r="AH29" s="90">
        <v>99278.44</v>
      </c>
      <c r="AM29" s="264">
        <f t="shared" si="7"/>
        <v>371382.33</v>
      </c>
      <c r="AN29" s="265">
        <f t="shared" si="8"/>
        <v>89071.51</v>
      </c>
      <c r="AO29" s="289">
        <f t="shared" si="9"/>
        <v>282310.82</v>
      </c>
      <c r="AP29" s="284">
        <f t="shared" si="10"/>
        <v>1328917.0900000001</v>
      </c>
      <c r="AQ29" s="292">
        <f t="shared" si="11"/>
        <v>1383263.04</v>
      </c>
      <c r="AR29" s="266">
        <f t="shared" si="5"/>
        <v>-54345.949999999953</v>
      </c>
    </row>
    <row r="30" spans="1:44" ht="15" thickBot="1" x14ac:dyDescent="0.25">
      <c r="A30" s="254" t="s">
        <v>300</v>
      </c>
      <c r="B30" s="254" t="s">
        <v>41</v>
      </c>
      <c r="C30" s="293">
        <v>7350</v>
      </c>
      <c r="D30" s="294" t="s">
        <v>831</v>
      </c>
      <c r="E30" s="251" t="s">
        <v>2641</v>
      </c>
      <c r="F30" s="89">
        <v>815678.46</v>
      </c>
      <c r="G30" s="89">
        <v>3800</v>
      </c>
      <c r="H30" s="89">
        <v>282945</v>
      </c>
      <c r="K30" s="251">
        <v>534743.29</v>
      </c>
      <c r="L30" s="251">
        <v>825424.26</v>
      </c>
      <c r="O30" s="232">
        <v>84250</v>
      </c>
      <c r="P30" s="232">
        <v>81243.070000000007</v>
      </c>
      <c r="V30" s="251">
        <v>162709.88</v>
      </c>
      <c r="W30" s="44">
        <v>2673935.1</v>
      </c>
      <c r="X30" s="339">
        <v>681014.42</v>
      </c>
      <c r="Y30" s="339">
        <v>126404</v>
      </c>
      <c r="AA30" s="339">
        <v>10000</v>
      </c>
      <c r="AB30" s="339">
        <v>790175</v>
      </c>
      <c r="AC30" s="339">
        <v>108350</v>
      </c>
      <c r="AD30" s="90">
        <v>1183141</v>
      </c>
      <c r="AG30" s="90">
        <v>433331.18</v>
      </c>
      <c r="AH30" s="90">
        <v>180469.95</v>
      </c>
      <c r="AK30" s="90">
        <v>10000</v>
      </c>
      <c r="AM30" s="264">
        <f t="shared" si="7"/>
        <v>1102423.46</v>
      </c>
      <c r="AN30" s="265">
        <f t="shared" si="8"/>
        <v>165493.07</v>
      </c>
      <c r="AO30" s="289">
        <f t="shared" si="9"/>
        <v>936930.3899999999</v>
      </c>
      <c r="AP30" s="284">
        <f t="shared" si="10"/>
        <v>1715943.42</v>
      </c>
      <c r="AQ30" s="292">
        <f t="shared" si="11"/>
        <v>1806942.13</v>
      </c>
      <c r="AR30" s="266">
        <f t="shared" si="5"/>
        <v>-90998.709999999963</v>
      </c>
    </row>
    <row r="31" spans="1:44" ht="15" thickBot="1" x14ac:dyDescent="0.25">
      <c r="A31" s="254" t="s">
        <v>300</v>
      </c>
      <c r="B31" s="254" t="s">
        <v>41</v>
      </c>
      <c r="C31" s="293">
        <v>5666</v>
      </c>
      <c r="D31" s="294" t="s">
        <v>832</v>
      </c>
      <c r="E31" s="251" t="s">
        <v>2642</v>
      </c>
      <c r="F31" s="89">
        <v>1788463.04</v>
      </c>
      <c r="H31" s="89">
        <v>258463.78</v>
      </c>
      <c r="K31" s="251">
        <v>495272.04</v>
      </c>
      <c r="L31" s="251">
        <v>159608.79</v>
      </c>
      <c r="O31" s="232">
        <v>28075</v>
      </c>
      <c r="P31" s="232">
        <v>57685.01</v>
      </c>
      <c r="V31" s="251">
        <v>101237.71</v>
      </c>
      <c r="W31" s="44">
        <v>1942985.43</v>
      </c>
      <c r="X31" s="339">
        <v>540123.88</v>
      </c>
      <c r="AB31" s="339">
        <v>556015</v>
      </c>
      <c r="AC31" s="339">
        <v>49200</v>
      </c>
      <c r="AD31" s="90">
        <v>771959</v>
      </c>
      <c r="AG31" s="90">
        <v>404054.02</v>
      </c>
      <c r="AH31" s="90">
        <v>39177.89</v>
      </c>
      <c r="AM31" s="264">
        <f t="shared" si="7"/>
        <v>2046926.82</v>
      </c>
      <c r="AN31" s="265">
        <f t="shared" si="8"/>
        <v>85760.010000000009</v>
      </c>
      <c r="AO31" s="289">
        <f t="shared" si="9"/>
        <v>1961166.81</v>
      </c>
      <c r="AP31" s="284">
        <f t="shared" si="10"/>
        <v>1145338.8799999999</v>
      </c>
      <c r="AQ31" s="292">
        <f t="shared" si="11"/>
        <v>1215190.9099999999</v>
      </c>
      <c r="AR31" s="266">
        <f t="shared" si="5"/>
        <v>-69852.030000000028</v>
      </c>
    </row>
    <row r="32" spans="1:44" ht="15" thickBot="1" x14ac:dyDescent="0.25">
      <c r="A32" s="254" t="s">
        <v>300</v>
      </c>
      <c r="B32" s="254" t="s">
        <v>41</v>
      </c>
      <c r="C32" s="293">
        <v>5772</v>
      </c>
      <c r="D32" s="294" t="s">
        <v>833</v>
      </c>
      <c r="E32" s="251" t="s">
        <v>2643</v>
      </c>
      <c r="F32" s="89">
        <v>925154.09</v>
      </c>
      <c r="H32" s="89">
        <v>312473.78000000003</v>
      </c>
      <c r="K32" s="251">
        <v>8332.27</v>
      </c>
      <c r="L32" s="251">
        <v>133449.53</v>
      </c>
      <c r="O32" s="232">
        <v>3000</v>
      </c>
      <c r="P32" s="232">
        <v>101368.25</v>
      </c>
      <c r="Q32" s="232">
        <v>11000</v>
      </c>
      <c r="R32" s="232">
        <v>2604.5</v>
      </c>
      <c r="V32" s="251">
        <v>142509.65</v>
      </c>
      <c r="W32" s="44">
        <v>2306439.37</v>
      </c>
      <c r="X32" s="339">
        <v>689244.74</v>
      </c>
      <c r="Y32" s="339">
        <v>260450</v>
      </c>
      <c r="AB32" s="339">
        <v>1103250.5</v>
      </c>
      <c r="AC32" s="339">
        <v>43584</v>
      </c>
      <c r="AD32" s="90">
        <v>1330821.5</v>
      </c>
      <c r="AG32" s="90">
        <v>439315.62</v>
      </c>
      <c r="AH32" s="90">
        <v>7020.61</v>
      </c>
      <c r="AM32" s="264">
        <f t="shared" si="7"/>
        <v>1237627.8700000001</v>
      </c>
      <c r="AN32" s="265">
        <f t="shared" si="8"/>
        <v>117972.75</v>
      </c>
      <c r="AO32" s="289">
        <f t="shared" si="9"/>
        <v>1119655.1200000001</v>
      </c>
      <c r="AP32" s="284">
        <f t="shared" si="10"/>
        <v>2096529.24</v>
      </c>
      <c r="AQ32" s="292">
        <f t="shared" si="11"/>
        <v>1777157.7300000002</v>
      </c>
      <c r="AR32" s="266">
        <f t="shared" si="5"/>
        <v>319371.50999999978</v>
      </c>
    </row>
    <row r="33" spans="1:44" ht="15" thickBot="1" x14ac:dyDescent="0.25">
      <c r="A33" s="254" t="s">
        <v>300</v>
      </c>
      <c r="B33" s="254" t="s">
        <v>41</v>
      </c>
      <c r="C33" s="293">
        <v>3690</v>
      </c>
      <c r="D33" s="294" t="s">
        <v>834</v>
      </c>
      <c r="E33" s="251" t="s">
        <v>2644</v>
      </c>
      <c r="F33" s="89">
        <v>934007.18</v>
      </c>
      <c r="H33" s="89">
        <v>176879.56</v>
      </c>
      <c r="K33" s="251">
        <v>279308.25</v>
      </c>
      <c r="L33" s="251">
        <v>446370.25</v>
      </c>
      <c r="P33" s="232">
        <v>55286.94</v>
      </c>
      <c r="Q33" s="232">
        <v>5000</v>
      </c>
      <c r="V33" s="251">
        <v>98351.43</v>
      </c>
      <c r="W33" s="44">
        <v>1600056.47</v>
      </c>
      <c r="X33" s="339">
        <v>462944.95</v>
      </c>
      <c r="AB33" s="339">
        <v>840312.5</v>
      </c>
      <c r="AC33" s="339">
        <v>59381</v>
      </c>
      <c r="AD33" s="90">
        <v>1041845.5</v>
      </c>
      <c r="AG33" s="90">
        <v>299009.5</v>
      </c>
      <c r="AH33" s="90">
        <v>79156.95</v>
      </c>
      <c r="AM33" s="264">
        <f t="shared" si="7"/>
        <v>1110886.74</v>
      </c>
      <c r="AN33" s="265">
        <f t="shared" si="8"/>
        <v>60286.94</v>
      </c>
      <c r="AO33" s="289">
        <f t="shared" si="9"/>
        <v>1050599.8</v>
      </c>
      <c r="AP33" s="284">
        <f t="shared" si="10"/>
        <v>1362638.45</v>
      </c>
      <c r="AQ33" s="292">
        <f t="shared" si="11"/>
        <v>1420011.95</v>
      </c>
      <c r="AR33" s="266">
        <f t="shared" si="5"/>
        <v>-57373.5</v>
      </c>
    </row>
    <row r="34" spans="1:44" ht="15" thickBot="1" x14ac:dyDescent="0.25">
      <c r="A34" s="254" t="s">
        <v>300</v>
      </c>
      <c r="B34" s="254" t="s">
        <v>41</v>
      </c>
      <c r="C34" s="293">
        <v>6191</v>
      </c>
      <c r="D34" s="294" t="s">
        <v>835</v>
      </c>
      <c r="E34" s="251" t="s">
        <v>2790</v>
      </c>
      <c r="F34" s="89">
        <v>793899.01</v>
      </c>
      <c r="H34" s="89">
        <v>476463.61</v>
      </c>
      <c r="K34" s="251">
        <v>21190.02</v>
      </c>
      <c r="L34" s="251">
        <v>547262.57999999996</v>
      </c>
      <c r="O34" s="232">
        <v>8280</v>
      </c>
      <c r="P34" s="232">
        <v>70172.38</v>
      </c>
      <c r="V34" s="251">
        <v>193630.01</v>
      </c>
      <c r="W34" s="44">
        <v>2970314.75</v>
      </c>
      <c r="X34" s="339">
        <v>677659.73</v>
      </c>
      <c r="Y34" s="339">
        <v>99800</v>
      </c>
      <c r="AB34" s="339">
        <v>789550</v>
      </c>
      <c r="AC34" s="339">
        <v>78200</v>
      </c>
      <c r="AD34" s="90">
        <v>1143241.5</v>
      </c>
      <c r="AG34" s="90">
        <v>471404.44</v>
      </c>
      <c r="AH34" s="90">
        <v>114222.39999999999</v>
      </c>
      <c r="AM34" s="264">
        <f t="shared" si="7"/>
        <v>1270362.6200000001</v>
      </c>
      <c r="AN34" s="265">
        <f t="shared" si="8"/>
        <v>78452.38</v>
      </c>
      <c r="AO34" s="289">
        <f t="shared" si="9"/>
        <v>1191910.2400000002</v>
      </c>
      <c r="AP34" s="284">
        <f t="shared" si="10"/>
        <v>1645209.73</v>
      </c>
      <c r="AQ34" s="292">
        <f t="shared" si="11"/>
        <v>1728868.3399999999</v>
      </c>
      <c r="AR34" s="266">
        <f t="shared" si="5"/>
        <v>-83658.60999999987</v>
      </c>
    </row>
    <row r="35" spans="1:44" ht="15" thickBot="1" x14ac:dyDescent="0.25">
      <c r="A35" s="254" t="s">
        <v>300</v>
      </c>
      <c r="B35" s="254" t="s">
        <v>41</v>
      </c>
      <c r="C35" s="293">
        <v>8132</v>
      </c>
      <c r="D35" s="294" t="s">
        <v>836</v>
      </c>
      <c r="E35" s="251" t="s">
        <v>2791</v>
      </c>
      <c r="F35" s="89">
        <v>1315419.1399999999</v>
      </c>
      <c r="G35" s="89">
        <v>3800</v>
      </c>
      <c r="H35" s="89">
        <v>268908.93</v>
      </c>
      <c r="K35" s="251">
        <v>1136431.9099999999</v>
      </c>
      <c r="L35" s="251">
        <v>744112.13</v>
      </c>
      <c r="O35" s="232">
        <v>0</v>
      </c>
      <c r="P35" s="232">
        <v>77230.759999999995</v>
      </c>
      <c r="T35" s="251">
        <v>15000</v>
      </c>
      <c r="V35" s="251">
        <v>221075.88</v>
      </c>
      <c r="W35" s="44">
        <v>3203233.17</v>
      </c>
      <c r="X35" s="339">
        <v>889992.18</v>
      </c>
      <c r="Y35" s="339">
        <v>197475</v>
      </c>
      <c r="AB35" s="339">
        <v>483761</v>
      </c>
      <c r="AC35" s="339">
        <v>73672</v>
      </c>
      <c r="AD35" s="90">
        <v>992838</v>
      </c>
      <c r="AG35" s="90">
        <v>592130.18999999994</v>
      </c>
      <c r="AH35" s="90">
        <v>111835.06</v>
      </c>
      <c r="AM35" s="264">
        <f t="shared" si="7"/>
        <v>1588128.0699999998</v>
      </c>
      <c r="AN35" s="265">
        <f t="shared" si="8"/>
        <v>77230.759999999995</v>
      </c>
      <c r="AO35" s="289">
        <f t="shared" si="9"/>
        <v>1510897.3099999998</v>
      </c>
      <c r="AP35" s="284">
        <f t="shared" si="10"/>
        <v>1644900.1800000002</v>
      </c>
      <c r="AQ35" s="292">
        <f t="shared" si="11"/>
        <v>1696803.25</v>
      </c>
      <c r="AR35" s="266">
        <f t="shared" si="5"/>
        <v>-51903.069999999832</v>
      </c>
    </row>
    <row r="36" spans="1:44" ht="15" thickBot="1" x14ac:dyDescent="0.25">
      <c r="A36" s="254" t="s">
        <v>300</v>
      </c>
      <c r="B36" s="254" t="s">
        <v>41</v>
      </c>
      <c r="C36" s="293">
        <v>2634</v>
      </c>
      <c r="D36" s="294" t="s">
        <v>837</v>
      </c>
      <c r="E36" s="251" t="s">
        <v>2792</v>
      </c>
      <c r="F36" s="89">
        <v>578331.30000000005</v>
      </c>
      <c r="H36" s="89">
        <v>145757.74</v>
      </c>
      <c r="K36" s="251">
        <v>46793.5</v>
      </c>
      <c r="L36" s="251">
        <v>97066.34</v>
      </c>
      <c r="P36" s="232">
        <v>51878.16</v>
      </c>
      <c r="Q36" s="232">
        <v>15346</v>
      </c>
      <c r="V36" s="251">
        <v>23089.200000000001</v>
      </c>
      <c r="W36" s="44">
        <v>2001291.5</v>
      </c>
      <c r="X36" s="339">
        <v>380474.28</v>
      </c>
      <c r="AB36" s="339">
        <v>737585</v>
      </c>
      <c r="AC36" s="339">
        <v>34800</v>
      </c>
      <c r="AD36" s="90">
        <v>830515</v>
      </c>
      <c r="AG36" s="90">
        <v>292680.95</v>
      </c>
      <c r="AH36" s="90">
        <v>35998.660000000003</v>
      </c>
      <c r="AM36" s="264">
        <f t="shared" si="7"/>
        <v>724089.04</v>
      </c>
      <c r="AN36" s="265">
        <f t="shared" si="8"/>
        <v>67224.160000000003</v>
      </c>
      <c r="AO36" s="289">
        <f t="shared" si="9"/>
        <v>656864.88</v>
      </c>
      <c r="AP36" s="284">
        <f t="shared" si="10"/>
        <v>1152859.28</v>
      </c>
      <c r="AQ36" s="292">
        <f t="shared" si="11"/>
        <v>1159194.6099999999</v>
      </c>
      <c r="AR36" s="266">
        <f t="shared" si="5"/>
        <v>-6335.3299999998417</v>
      </c>
    </row>
    <row r="37" spans="1:44" ht="15" thickBot="1" x14ac:dyDescent="0.25">
      <c r="A37" s="254" t="s">
        <v>300</v>
      </c>
      <c r="B37" s="254" t="s">
        <v>41</v>
      </c>
      <c r="C37" s="293">
        <v>5394</v>
      </c>
      <c r="D37" s="294" t="s">
        <v>838</v>
      </c>
      <c r="E37" s="251" t="s">
        <v>2818</v>
      </c>
      <c r="F37" s="89">
        <v>694279.9</v>
      </c>
      <c r="G37" s="89">
        <v>27684</v>
      </c>
      <c r="H37" s="89">
        <v>351409.86</v>
      </c>
      <c r="K37" s="251">
        <v>1484421.92</v>
      </c>
      <c r="L37" s="251">
        <v>739543.94</v>
      </c>
      <c r="P37" s="232">
        <v>113208.72</v>
      </c>
      <c r="R37" s="232">
        <v>40372.71</v>
      </c>
      <c r="V37" s="251">
        <v>145010.82999999999</v>
      </c>
      <c r="W37" s="44">
        <v>3800882.66</v>
      </c>
      <c r="X37" s="339">
        <v>833924.04</v>
      </c>
      <c r="AB37" s="339">
        <v>85220</v>
      </c>
      <c r="AD37" s="90">
        <v>287548</v>
      </c>
      <c r="AG37" s="90">
        <v>456652.37</v>
      </c>
      <c r="AH37" s="90">
        <v>117450.8</v>
      </c>
      <c r="AM37" s="264">
        <f t="shared" si="7"/>
        <v>1073373.76</v>
      </c>
      <c r="AN37" s="265">
        <f t="shared" si="8"/>
        <v>153581.43</v>
      </c>
      <c r="AO37" s="289">
        <f t="shared" si="9"/>
        <v>919792.33000000007</v>
      </c>
      <c r="AP37" s="284">
        <f t="shared" si="10"/>
        <v>919144.04</v>
      </c>
      <c r="AQ37" s="292">
        <f t="shared" si="11"/>
        <v>861651.17</v>
      </c>
      <c r="AR37" s="266">
        <f t="shared" si="5"/>
        <v>57492.869999999995</v>
      </c>
    </row>
    <row r="38" spans="1:44" ht="15" thickBot="1" x14ac:dyDescent="0.25">
      <c r="A38" s="254" t="s">
        <v>304</v>
      </c>
      <c r="B38" s="254" t="s">
        <v>42</v>
      </c>
      <c r="C38" s="293">
        <v>3425</v>
      </c>
      <c r="D38" s="294" t="s">
        <v>839</v>
      </c>
      <c r="E38" s="251" t="s">
        <v>2645</v>
      </c>
      <c r="F38" s="89">
        <v>780885.67</v>
      </c>
      <c r="H38" s="89">
        <v>95511.14</v>
      </c>
      <c r="K38" s="251">
        <v>704773.97</v>
      </c>
      <c r="L38" s="251">
        <v>765774.99</v>
      </c>
      <c r="O38" s="232">
        <v>0</v>
      </c>
      <c r="P38" s="232">
        <v>46400</v>
      </c>
      <c r="R38" s="232">
        <v>148.69</v>
      </c>
      <c r="T38" s="251">
        <v>172176</v>
      </c>
      <c r="W38" s="44">
        <v>2024806.3999999999</v>
      </c>
      <c r="X38" s="339">
        <v>1236135.57</v>
      </c>
      <c r="AB38" s="339">
        <v>651034.5</v>
      </c>
      <c r="AC38" s="339">
        <v>41507.040000000001</v>
      </c>
      <c r="AD38" s="90">
        <v>855146.5</v>
      </c>
      <c r="AG38" s="90">
        <v>301717.48</v>
      </c>
      <c r="AH38" s="90">
        <v>74481.39</v>
      </c>
      <c r="AL38" s="90">
        <v>12891.5</v>
      </c>
      <c r="AM38" s="264">
        <f t="shared" si="7"/>
        <v>876396.81</v>
      </c>
      <c r="AN38" s="265">
        <f t="shared" si="8"/>
        <v>46548.69</v>
      </c>
      <c r="AO38" s="289">
        <f t="shared" si="9"/>
        <v>829848.12000000011</v>
      </c>
      <c r="AP38" s="284">
        <f t="shared" si="10"/>
        <v>1928677.11</v>
      </c>
      <c r="AQ38" s="292">
        <f t="shared" si="11"/>
        <v>1244236.8699999999</v>
      </c>
      <c r="AR38" s="266">
        <f t="shared" si="5"/>
        <v>684440.24000000022</v>
      </c>
    </row>
    <row r="39" spans="1:44" ht="15" thickBot="1" x14ac:dyDescent="0.25">
      <c r="A39" s="254" t="s">
        <v>304</v>
      </c>
      <c r="B39" s="254" t="s">
        <v>42</v>
      </c>
      <c r="C39" s="293">
        <v>4047</v>
      </c>
      <c r="D39" s="294" t="s">
        <v>840</v>
      </c>
      <c r="E39" s="251" t="s">
        <v>2646</v>
      </c>
      <c r="F39" s="89">
        <v>1339137.58</v>
      </c>
      <c r="H39" s="89">
        <v>76678.77</v>
      </c>
      <c r="K39" s="251">
        <v>252783.16</v>
      </c>
      <c r="L39" s="251">
        <v>232905.02</v>
      </c>
      <c r="O39" s="232">
        <v>1000</v>
      </c>
      <c r="P39" s="232">
        <v>40621.18</v>
      </c>
      <c r="Q39" s="232">
        <v>84000</v>
      </c>
      <c r="R39" s="232">
        <v>520.80999999999995</v>
      </c>
      <c r="V39" s="251">
        <v>43195.46</v>
      </c>
      <c r="W39" s="44">
        <v>2381908.6800000002</v>
      </c>
      <c r="X39" s="339">
        <v>523381.27</v>
      </c>
      <c r="AB39" s="339">
        <v>643854.4</v>
      </c>
      <c r="AC39" s="339">
        <v>72091.97</v>
      </c>
      <c r="AD39" s="90">
        <v>864882.4</v>
      </c>
      <c r="AG39" s="90">
        <v>359007.83</v>
      </c>
      <c r="AH39" s="90">
        <v>88151.85</v>
      </c>
      <c r="AL39" s="90">
        <v>12942.5</v>
      </c>
      <c r="AM39" s="264">
        <f t="shared" si="7"/>
        <v>1415816.35</v>
      </c>
      <c r="AN39" s="265">
        <f t="shared" si="8"/>
        <v>126141.98999999999</v>
      </c>
      <c r="AO39" s="289">
        <f t="shared" si="9"/>
        <v>1289674.3600000001</v>
      </c>
      <c r="AP39" s="284">
        <f t="shared" si="10"/>
        <v>1239327.6399999999</v>
      </c>
      <c r="AQ39" s="292">
        <f t="shared" si="11"/>
        <v>1324984.58</v>
      </c>
      <c r="AR39" s="266">
        <f t="shared" si="5"/>
        <v>-85656.940000000177</v>
      </c>
    </row>
    <row r="40" spans="1:44" ht="15" thickBot="1" x14ac:dyDescent="0.25">
      <c r="A40" s="254" t="s">
        <v>304</v>
      </c>
      <c r="B40" s="254" t="s">
        <v>42</v>
      </c>
      <c r="C40" s="293">
        <v>3656</v>
      </c>
      <c r="D40" s="294" t="s">
        <v>841</v>
      </c>
      <c r="E40" s="251" t="s">
        <v>2647</v>
      </c>
      <c r="F40" s="89">
        <v>547881</v>
      </c>
      <c r="H40" s="89">
        <v>118048.44</v>
      </c>
      <c r="K40" s="251">
        <v>874835.02</v>
      </c>
      <c r="L40" s="251">
        <v>219397.72</v>
      </c>
      <c r="O40" s="232">
        <v>0</v>
      </c>
      <c r="P40" s="232">
        <v>75718.37</v>
      </c>
      <c r="R40" s="232">
        <v>122</v>
      </c>
      <c r="V40" s="251">
        <v>-2974.9</v>
      </c>
      <c r="W40" s="44">
        <v>2692203.68</v>
      </c>
      <c r="X40" s="339">
        <v>682366.39</v>
      </c>
      <c r="AB40" s="339">
        <v>1150432.5</v>
      </c>
      <c r="AC40" s="339">
        <v>31650</v>
      </c>
      <c r="AD40" s="90">
        <v>1342882.5</v>
      </c>
      <c r="AG40" s="90">
        <v>499340.22</v>
      </c>
      <c r="AH40" s="90">
        <v>105649.24</v>
      </c>
      <c r="AL40" s="90">
        <v>85825</v>
      </c>
      <c r="AM40" s="264">
        <f t="shared" si="7"/>
        <v>665929.43999999994</v>
      </c>
      <c r="AN40" s="265">
        <f t="shared" si="8"/>
        <v>75840.37</v>
      </c>
      <c r="AO40" s="289">
        <f t="shared" si="9"/>
        <v>590089.06999999995</v>
      </c>
      <c r="AP40" s="284">
        <f t="shared" si="10"/>
        <v>1864448.8900000001</v>
      </c>
      <c r="AQ40" s="292">
        <f t="shared" si="11"/>
        <v>2033696.96</v>
      </c>
      <c r="AR40" s="266">
        <f t="shared" si="5"/>
        <v>-169248.06999999983</v>
      </c>
    </row>
    <row r="41" spans="1:44" ht="15" thickBot="1" x14ac:dyDescent="0.25">
      <c r="A41" s="254" t="s">
        <v>304</v>
      </c>
      <c r="B41" s="254" t="s">
        <v>42</v>
      </c>
      <c r="C41" s="293">
        <v>3640</v>
      </c>
      <c r="D41" s="294" t="s">
        <v>842</v>
      </c>
      <c r="E41" s="251" t="s">
        <v>2648</v>
      </c>
      <c r="F41" s="89">
        <v>415439.17</v>
      </c>
      <c r="H41" s="89">
        <v>126102.86</v>
      </c>
      <c r="K41" s="251">
        <v>220035.24</v>
      </c>
      <c r="L41" s="251">
        <v>140623.57999999999</v>
      </c>
      <c r="O41" s="232">
        <v>3500</v>
      </c>
      <c r="P41" s="232">
        <v>49565</v>
      </c>
      <c r="Q41" s="232">
        <v>13040</v>
      </c>
      <c r="R41" s="232">
        <v>0</v>
      </c>
      <c r="T41" s="251">
        <v>15300</v>
      </c>
      <c r="W41" s="44">
        <v>2888756.2</v>
      </c>
      <c r="X41" s="339">
        <v>659705.37</v>
      </c>
      <c r="AB41" s="339">
        <v>722695.5</v>
      </c>
      <c r="AC41" s="339">
        <v>39950.14</v>
      </c>
      <c r="AD41" s="90">
        <v>1052955.5</v>
      </c>
      <c r="AF41" s="90">
        <v>8720</v>
      </c>
      <c r="AG41" s="90">
        <v>290271.5</v>
      </c>
      <c r="AH41" s="90">
        <v>92936.95</v>
      </c>
      <c r="AL41" s="90">
        <v>15300</v>
      </c>
      <c r="AM41" s="264">
        <f t="shared" si="7"/>
        <v>541542.03</v>
      </c>
      <c r="AN41" s="265">
        <f t="shared" si="8"/>
        <v>66105</v>
      </c>
      <c r="AO41" s="289">
        <f t="shared" si="9"/>
        <v>475437.03</v>
      </c>
      <c r="AP41" s="284">
        <f t="shared" si="10"/>
        <v>1422351.01</v>
      </c>
      <c r="AQ41" s="292">
        <f t="shared" si="11"/>
        <v>1460183.95</v>
      </c>
      <c r="AR41" s="266">
        <f t="shared" si="5"/>
        <v>-37832.939999999944</v>
      </c>
    </row>
    <row r="42" spans="1:44" ht="15" thickBot="1" x14ac:dyDescent="0.25">
      <c r="A42" s="254" t="s">
        <v>304</v>
      </c>
      <c r="B42" s="254" t="s">
        <v>42</v>
      </c>
      <c r="C42" s="293">
        <v>7398</v>
      </c>
      <c r="D42" s="294" t="s">
        <v>843</v>
      </c>
      <c r="E42" s="251" t="s">
        <v>2649</v>
      </c>
      <c r="F42" s="89">
        <v>1396762.26</v>
      </c>
      <c r="H42" s="89">
        <v>76061.83</v>
      </c>
      <c r="K42" s="251">
        <v>509284.06</v>
      </c>
      <c r="L42" s="251">
        <v>247133.53</v>
      </c>
      <c r="O42" s="232">
        <v>4000</v>
      </c>
      <c r="P42" s="232">
        <v>66351.53</v>
      </c>
      <c r="R42" s="232">
        <v>896.46</v>
      </c>
      <c r="T42" s="251">
        <v>24080</v>
      </c>
      <c r="W42" s="44">
        <v>3281518.85</v>
      </c>
      <c r="X42" s="339">
        <v>1223261.3999999999</v>
      </c>
      <c r="Z42" s="339">
        <v>1741.86</v>
      </c>
      <c r="AB42" s="339">
        <v>1363548.3</v>
      </c>
      <c r="AC42" s="339">
        <v>102546.2</v>
      </c>
      <c r="AD42" s="90">
        <v>1853938.3</v>
      </c>
      <c r="AG42" s="90">
        <v>574103.67000000004</v>
      </c>
      <c r="AH42" s="90">
        <v>97893.75</v>
      </c>
      <c r="AJ42" s="90">
        <v>18418</v>
      </c>
      <c r="AL42" s="90">
        <v>16439.5</v>
      </c>
      <c r="AM42" s="264">
        <f t="shared" si="7"/>
        <v>1472824.09</v>
      </c>
      <c r="AN42" s="265">
        <f t="shared" si="8"/>
        <v>71247.990000000005</v>
      </c>
      <c r="AO42" s="289">
        <f t="shared" si="9"/>
        <v>1401576.1</v>
      </c>
      <c r="AP42" s="284">
        <f t="shared" si="10"/>
        <v>2691097.7600000002</v>
      </c>
      <c r="AQ42" s="292">
        <f t="shared" si="11"/>
        <v>2560793.2200000002</v>
      </c>
      <c r="AR42" s="266">
        <f t="shared" si="5"/>
        <v>130304.54000000004</v>
      </c>
    </row>
    <row r="43" spans="1:44" ht="15" thickBot="1" x14ac:dyDescent="0.25">
      <c r="A43" s="254" t="s">
        <v>304</v>
      </c>
      <c r="B43" s="254" t="s">
        <v>42</v>
      </c>
      <c r="C43" s="293">
        <v>7430</v>
      </c>
      <c r="D43" s="294" t="s">
        <v>844</v>
      </c>
      <c r="E43" s="251" t="s">
        <v>2650</v>
      </c>
      <c r="F43" s="89">
        <v>1225951.77</v>
      </c>
      <c r="H43" s="89">
        <v>119943.49</v>
      </c>
      <c r="K43" s="251">
        <v>352381.49</v>
      </c>
      <c r="L43" s="251">
        <v>808322.67</v>
      </c>
      <c r="O43" s="232">
        <v>6000</v>
      </c>
      <c r="P43" s="232">
        <v>76981.3</v>
      </c>
      <c r="R43" s="232">
        <v>78.27</v>
      </c>
      <c r="T43" s="251">
        <v>279570</v>
      </c>
      <c r="V43" s="251">
        <v>103375.45</v>
      </c>
      <c r="W43" s="44">
        <v>3750097.45</v>
      </c>
      <c r="X43" s="339">
        <v>1106134.77</v>
      </c>
      <c r="Y43" s="339">
        <v>266000</v>
      </c>
      <c r="AB43" s="339">
        <v>1064199.5</v>
      </c>
      <c r="AC43" s="339">
        <v>169506.92</v>
      </c>
      <c r="AD43" s="90">
        <v>1545319.5</v>
      </c>
      <c r="AE43" s="90">
        <v>14565</v>
      </c>
      <c r="AG43" s="90">
        <v>1013386.72</v>
      </c>
      <c r="AH43" s="90">
        <v>151979.38</v>
      </c>
      <c r="AL43" s="90">
        <v>21350.5</v>
      </c>
      <c r="AM43" s="264">
        <f t="shared" si="7"/>
        <v>1345895.26</v>
      </c>
      <c r="AN43" s="265">
        <f t="shared" si="8"/>
        <v>83059.570000000007</v>
      </c>
      <c r="AO43" s="289">
        <f t="shared" si="9"/>
        <v>1262835.69</v>
      </c>
      <c r="AP43" s="284">
        <f t="shared" si="10"/>
        <v>2605841.19</v>
      </c>
      <c r="AQ43" s="292">
        <f t="shared" si="11"/>
        <v>2746601.0999999996</v>
      </c>
      <c r="AR43" s="266">
        <f t="shared" si="5"/>
        <v>-140759.90999999968</v>
      </c>
    </row>
    <row r="44" spans="1:44" ht="15" thickBot="1" x14ac:dyDescent="0.25">
      <c r="A44" s="254" t="s">
        <v>304</v>
      </c>
      <c r="B44" s="254" t="s">
        <v>42</v>
      </c>
      <c r="C44" s="293">
        <v>2978</v>
      </c>
      <c r="D44" s="294" t="s">
        <v>845</v>
      </c>
      <c r="E44" s="251" t="s">
        <v>2651</v>
      </c>
      <c r="F44" s="89">
        <v>762950.36</v>
      </c>
      <c r="H44" s="89">
        <v>71770.009999999995</v>
      </c>
      <c r="K44" s="251">
        <v>333040.19</v>
      </c>
      <c r="L44" s="251">
        <v>774717.67</v>
      </c>
      <c r="O44" s="232">
        <v>25449</v>
      </c>
      <c r="P44" s="232">
        <v>36125</v>
      </c>
      <c r="Q44" s="232">
        <v>40000</v>
      </c>
      <c r="R44" s="232">
        <v>1057.95</v>
      </c>
      <c r="V44" s="251">
        <v>1808</v>
      </c>
      <c r="W44" s="44">
        <v>1851653.95</v>
      </c>
      <c r="X44" s="339">
        <v>1495908.02</v>
      </c>
      <c r="AB44" s="339">
        <v>532479</v>
      </c>
      <c r="AC44" s="339">
        <v>45166.8</v>
      </c>
      <c r="AD44" s="90">
        <v>871959</v>
      </c>
      <c r="AG44" s="90">
        <v>526733.26</v>
      </c>
      <c r="AH44" s="90">
        <v>80949.75</v>
      </c>
      <c r="AL44" s="90">
        <v>13378</v>
      </c>
      <c r="AM44" s="264">
        <f t="shared" si="7"/>
        <v>834720.37</v>
      </c>
      <c r="AN44" s="265">
        <f t="shared" si="8"/>
        <v>102631.95</v>
      </c>
      <c r="AO44" s="289">
        <f t="shared" si="9"/>
        <v>732088.42</v>
      </c>
      <c r="AP44" s="284">
        <f t="shared" si="10"/>
        <v>2073553.82</v>
      </c>
      <c r="AQ44" s="292">
        <f t="shared" si="11"/>
        <v>1493020.01</v>
      </c>
      <c r="AR44" s="266">
        <f t="shared" si="5"/>
        <v>580533.81000000006</v>
      </c>
    </row>
    <row r="45" spans="1:44" ht="15" thickBot="1" x14ac:dyDescent="0.25">
      <c r="A45" s="254" t="s">
        <v>304</v>
      </c>
      <c r="B45" s="254" t="s">
        <v>42</v>
      </c>
      <c r="C45" s="293">
        <v>3394</v>
      </c>
      <c r="D45" s="294" t="s">
        <v>846</v>
      </c>
      <c r="E45" s="251" t="s">
        <v>2793</v>
      </c>
      <c r="F45" s="89">
        <v>306835.64</v>
      </c>
      <c r="H45" s="89">
        <v>53357.83</v>
      </c>
      <c r="K45" s="251">
        <v>218231.51</v>
      </c>
      <c r="L45" s="251">
        <v>326946.48</v>
      </c>
      <c r="O45" s="232">
        <v>3000</v>
      </c>
      <c r="P45" s="232">
        <v>53800</v>
      </c>
      <c r="Q45" s="232">
        <v>-68000</v>
      </c>
      <c r="R45" s="232">
        <v>600</v>
      </c>
      <c r="T45" s="251">
        <v>140000</v>
      </c>
      <c r="V45" s="251">
        <v>-56340.84</v>
      </c>
      <c r="W45" s="44">
        <v>1865771.67</v>
      </c>
      <c r="X45" s="339">
        <v>546843.19999999995</v>
      </c>
      <c r="AB45" s="339">
        <v>633112.5</v>
      </c>
      <c r="AC45" s="339">
        <v>62779.5</v>
      </c>
      <c r="AD45" s="90">
        <v>920844.5</v>
      </c>
      <c r="AE45" s="90">
        <v>10920</v>
      </c>
      <c r="AG45" s="90">
        <v>422016.68</v>
      </c>
      <c r="AH45" s="90">
        <v>89883.27</v>
      </c>
      <c r="AL45" s="90">
        <v>23725</v>
      </c>
      <c r="AM45" s="264">
        <f t="shared" si="7"/>
        <v>360193.47000000003</v>
      </c>
      <c r="AN45" s="265">
        <f t="shared" si="8"/>
        <v>-10600</v>
      </c>
      <c r="AO45" s="289">
        <f t="shared" si="9"/>
        <v>370793.47000000003</v>
      </c>
      <c r="AP45" s="284">
        <f t="shared" si="10"/>
        <v>1242735.2</v>
      </c>
      <c r="AQ45" s="292">
        <f t="shared" si="11"/>
        <v>1467389.45</v>
      </c>
      <c r="AR45" s="266">
        <f t="shared" si="5"/>
        <v>-224654.25</v>
      </c>
    </row>
    <row r="46" spans="1:44" ht="15" thickBot="1" x14ac:dyDescent="0.25">
      <c r="A46" s="254" t="s">
        <v>304</v>
      </c>
      <c r="B46" s="254" t="s">
        <v>42</v>
      </c>
      <c r="C46" s="293">
        <v>1969</v>
      </c>
      <c r="D46" s="294" t="s">
        <v>847</v>
      </c>
      <c r="E46" s="251" t="s">
        <v>2794</v>
      </c>
      <c r="F46" s="89">
        <v>401175.48</v>
      </c>
      <c r="H46" s="89">
        <v>67512.91</v>
      </c>
      <c r="K46" s="251">
        <v>525306.26</v>
      </c>
      <c r="L46" s="251">
        <v>14608.02</v>
      </c>
      <c r="O46" s="232">
        <v>0</v>
      </c>
      <c r="P46" s="232">
        <v>14976.6</v>
      </c>
      <c r="R46" s="232">
        <v>0</v>
      </c>
      <c r="W46" s="44">
        <v>1234901.48</v>
      </c>
      <c r="X46" s="339">
        <v>333064.25</v>
      </c>
      <c r="AB46" s="339">
        <v>710480</v>
      </c>
      <c r="AC46" s="339">
        <v>123303.95</v>
      </c>
      <c r="AD46" s="90">
        <v>891144</v>
      </c>
      <c r="AG46" s="90">
        <v>309367.38</v>
      </c>
      <c r="AH46" s="90">
        <v>59503.67</v>
      </c>
      <c r="AI46" s="90">
        <v>500</v>
      </c>
      <c r="AL46" s="90">
        <v>4397</v>
      </c>
      <c r="AM46" s="264">
        <f t="shared" si="7"/>
        <v>468688.39</v>
      </c>
      <c r="AN46" s="265">
        <f t="shared" si="8"/>
        <v>14976.6</v>
      </c>
      <c r="AO46" s="289">
        <f t="shared" si="9"/>
        <v>453711.79000000004</v>
      </c>
      <c r="AP46" s="284">
        <f t="shared" si="10"/>
        <v>1166848.2</v>
      </c>
      <c r="AQ46" s="292">
        <f t="shared" si="11"/>
        <v>1264912.0499999998</v>
      </c>
      <c r="AR46" s="266">
        <f t="shared" si="5"/>
        <v>-98063.84999999986</v>
      </c>
    </row>
    <row r="47" spans="1:44" ht="15" thickBot="1" x14ac:dyDescent="0.25">
      <c r="A47" s="254" t="s">
        <v>304</v>
      </c>
      <c r="B47" s="254" t="s">
        <v>42</v>
      </c>
      <c r="C47" s="293">
        <v>3732</v>
      </c>
      <c r="D47" s="294" t="s">
        <v>848</v>
      </c>
      <c r="E47" s="251" t="s">
        <v>2812</v>
      </c>
      <c r="F47" s="89">
        <v>499115.4</v>
      </c>
      <c r="H47" s="89">
        <v>85952.48</v>
      </c>
      <c r="K47" s="251">
        <v>979129.48</v>
      </c>
      <c r="L47" s="251">
        <v>295214.49</v>
      </c>
      <c r="O47" s="232">
        <v>7440</v>
      </c>
      <c r="P47" s="232">
        <v>45755</v>
      </c>
      <c r="R47" s="232">
        <v>156.30000000000001</v>
      </c>
      <c r="T47" s="251">
        <v>198200</v>
      </c>
      <c r="V47" s="251">
        <v>10593.23</v>
      </c>
      <c r="W47" s="44">
        <v>2300894.7000000002</v>
      </c>
      <c r="X47" s="339">
        <v>625422.22</v>
      </c>
      <c r="AB47" s="339">
        <v>495393.9</v>
      </c>
      <c r="AC47" s="339">
        <v>43063.6</v>
      </c>
      <c r="AD47" s="90">
        <v>763843.9</v>
      </c>
      <c r="AG47" s="90">
        <v>451814.51</v>
      </c>
      <c r="AH47" s="90">
        <v>102610.92</v>
      </c>
      <c r="AL47" s="90">
        <v>5890</v>
      </c>
      <c r="AM47" s="264">
        <f t="shared" si="7"/>
        <v>585067.88</v>
      </c>
      <c r="AN47" s="265">
        <f t="shared" si="8"/>
        <v>53351.3</v>
      </c>
      <c r="AO47" s="289">
        <f t="shared" si="9"/>
        <v>531716.57999999996</v>
      </c>
      <c r="AP47" s="284">
        <f t="shared" si="10"/>
        <v>1163879.7200000002</v>
      </c>
      <c r="AQ47" s="292">
        <f t="shared" si="11"/>
        <v>1324159.33</v>
      </c>
      <c r="AR47" s="266">
        <f t="shared" si="5"/>
        <v>-160279.60999999987</v>
      </c>
    </row>
    <row r="48" spans="1:44" ht="15" thickBot="1" x14ac:dyDescent="0.25">
      <c r="A48" s="254" t="s">
        <v>304</v>
      </c>
      <c r="B48" s="254" t="s">
        <v>42</v>
      </c>
      <c r="C48" s="293">
        <v>3225</v>
      </c>
      <c r="D48" s="294" t="s">
        <v>849</v>
      </c>
      <c r="E48" s="251" t="s">
        <v>2819</v>
      </c>
      <c r="F48" s="89">
        <v>930454.31</v>
      </c>
      <c r="H48" s="89">
        <v>122498.28</v>
      </c>
      <c r="K48" s="251">
        <v>3956453.78</v>
      </c>
      <c r="L48" s="251">
        <v>211629.38</v>
      </c>
      <c r="O48" s="232">
        <v>3000</v>
      </c>
      <c r="P48" s="232">
        <v>43402.5</v>
      </c>
      <c r="R48" s="232">
        <v>406</v>
      </c>
      <c r="V48" s="251">
        <v>14817.63</v>
      </c>
      <c r="W48" s="44">
        <v>4006426</v>
      </c>
      <c r="X48" s="339">
        <v>635488.55000000005</v>
      </c>
      <c r="AB48" s="339">
        <v>613127.4</v>
      </c>
      <c r="AC48" s="339">
        <v>42000</v>
      </c>
      <c r="AD48" s="90">
        <v>879327.4</v>
      </c>
      <c r="AG48" s="90">
        <v>296534.28999999998</v>
      </c>
      <c r="AH48" s="90">
        <v>131679.4</v>
      </c>
      <c r="AL48" s="90">
        <v>5514.5</v>
      </c>
      <c r="AM48" s="264">
        <f t="shared" si="7"/>
        <v>1052952.5900000001</v>
      </c>
      <c r="AN48" s="265">
        <f t="shared" si="8"/>
        <v>46808.5</v>
      </c>
      <c r="AO48" s="289">
        <f t="shared" si="9"/>
        <v>1006144.0900000001</v>
      </c>
      <c r="AP48" s="284">
        <f t="shared" si="10"/>
        <v>1290615.9500000002</v>
      </c>
      <c r="AQ48" s="292">
        <f t="shared" si="11"/>
        <v>1313055.5899999999</v>
      </c>
      <c r="AR48" s="266">
        <f t="shared" si="5"/>
        <v>-22439.639999999665</v>
      </c>
    </row>
    <row r="49" spans="1:44" ht="15" thickBot="1" x14ac:dyDescent="0.25">
      <c r="A49" s="254" t="s">
        <v>29</v>
      </c>
      <c r="B49" s="254" t="s">
        <v>30</v>
      </c>
      <c r="C49" s="293">
        <v>3207</v>
      </c>
      <c r="D49" s="294" t="s">
        <v>850</v>
      </c>
      <c r="E49" s="251" t="s">
        <v>2652</v>
      </c>
      <c r="F49" s="89">
        <v>365215.84</v>
      </c>
      <c r="H49" s="89">
        <v>120387.97</v>
      </c>
      <c r="K49" s="251">
        <v>262858.03999999998</v>
      </c>
      <c r="L49" s="251">
        <v>240582.3</v>
      </c>
      <c r="O49" s="232">
        <v>16000</v>
      </c>
      <c r="P49" s="232">
        <v>52131.03</v>
      </c>
      <c r="V49" s="251">
        <v>-260448.68</v>
      </c>
      <c r="W49" s="44">
        <v>1877057.75</v>
      </c>
      <c r="X49" s="339">
        <v>476618.16</v>
      </c>
      <c r="Y49" s="339">
        <v>135000</v>
      </c>
      <c r="AB49" s="339">
        <v>525332.5</v>
      </c>
      <c r="AC49" s="339">
        <v>15000</v>
      </c>
      <c r="AD49" s="90">
        <v>588434.5</v>
      </c>
      <c r="AG49" s="90">
        <v>336379.48</v>
      </c>
      <c r="AH49" s="90">
        <v>64240.78</v>
      </c>
      <c r="AM49" s="264">
        <f t="shared" si="7"/>
        <v>485603.81000000006</v>
      </c>
      <c r="AN49" s="265">
        <f t="shared" si="8"/>
        <v>68131.03</v>
      </c>
      <c r="AO49" s="289">
        <f t="shared" si="9"/>
        <v>417472.78</v>
      </c>
      <c r="AP49" s="284">
        <f t="shared" si="10"/>
        <v>1151950.6599999999</v>
      </c>
      <c r="AQ49" s="292">
        <f t="shared" si="11"/>
        <v>989054.76</v>
      </c>
      <c r="AR49" s="266">
        <f t="shared" si="5"/>
        <v>162895.89999999991</v>
      </c>
    </row>
    <row r="50" spans="1:44" ht="15" thickBot="1" x14ac:dyDescent="0.25">
      <c r="A50" s="254" t="s">
        <v>29</v>
      </c>
      <c r="B50" s="254" t="s">
        <v>30</v>
      </c>
      <c r="C50" s="255">
        <v>3287</v>
      </c>
      <c r="D50" s="256" t="s">
        <v>851</v>
      </c>
      <c r="E50" s="251" t="s">
        <v>2653</v>
      </c>
      <c r="F50" s="89">
        <v>227719.11</v>
      </c>
      <c r="H50" s="89">
        <v>30116.17</v>
      </c>
      <c r="K50" s="251">
        <v>465732.6</v>
      </c>
      <c r="L50" s="251">
        <v>256557.86</v>
      </c>
      <c r="O50" s="232">
        <v>87500</v>
      </c>
      <c r="P50" s="232">
        <v>51909.14</v>
      </c>
      <c r="Q50" s="232">
        <v>6500</v>
      </c>
      <c r="V50" s="251">
        <v>-12534.49</v>
      </c>
      <c r="W50" s="44">
        <v>2506199.65</v>
      </c>
      <c r="X50" s="339">
        <v>504374.58</v>
      </c>
      <c r="Y50" s="339">
        <v>80000</v>
      </c>
      <c r="AB50" s="339">
        <v>1117464.5</v>
      </c>
      <c r="AC50" s="339">
        <v>25479</v>
      </c>
      <c r="AD50" s="90">
        <v>1242974.5</v>
      </c>
      <c r="AG50" s="90">
        <v>298836.34000000003</v>
      </c>
      <c r="AH50" s="90">
        <v>32097.1</v>
      </c>
      <c r="AL50" s="90">
        <v>1200</v>
      </c>
      <c r="AM50" s="264">
        <f t="shared" si="7"/>
        <v>257835.27999999997</v>
      </c>
      <c r="AN50" s="265">
        <f t="shared" si="8"/>
        <v>145909.14000000001</v>
      </c>
      <c r="AO50" s="289">
        <f t="shared" si="9"/>
        <v>111926.13999999996</v>
      </c>
      <c r="AP50" s="284">
        <f t="shared" si="10"/>
        <v>1727318.08</v>
      </c>
      <c r="AQ50" s="292">
        <f t="shared" si="11"/>
        <v>1575107.9400000002</v>
      </c>
      <c r="AR50" s="266">
        <f t="shared" si="5"/>
        <v>152210.1399999999</v>
      </c>
    </row>
    <row r="51" spans="1:44" s="276" customFormat="1" ht="15" thickBot="1" x14ac:dyDescent="0.25">
      <c r="A51" s="257" t="s">
        <v>29</v>
      </c>
      <c r="B51" s="257" t="s">
        <v>30</v>
      </c>
      <c r="C51" s="258">
        <v>2936</v>
      </c>
      <c r="D51" s="259" t="s">
        <v>852</v>
      </c>
      <c r="E51" s="251" t="s">
        <v>2654</v>
      </c>
      <c r="F51" s="89">
        <v>214128.08</v>
      </c>
      <c r="G51" s="89"/>
      <c r="H51" s="89">
        <v>54366.94</v>
      </c>
      <c r="I51" s="89"/>
      <c r="J51" s="251"/>
      <c r="K51" s="251">
        <v>3</v>
      </c>
      <c r="L51" s="251">
        <v>95724.45</v>
      </c>
      <c r="M51" s="251"/>
      <c r="N51" s="251"/>
      <c r="O51" s="232">
        <v>16201</v>
      </c>
      <c r="P51" s="232">
        <v>55044.54</v>
      </c>
      <c r="Q51" s="232"/>
      <c r="R51" s="232"/>
      <c r="S51" s="251"/>
      <c r="T51" s="251"/>
      <c r="U51" s="251">
        <v>-238853.94</v>
      </c>
      <c r="V51" s="251">
        <v>3435</v>
      </c>
      <c r="W51" s="44">
        <v>1985151.03</v>
      </c>
      <c r="X51" s="339">
        <v>529213.9</v>
      </c>
      <c r="Y51" s="339">
        <v>34860</v>
      </c>
      <c r="Z51" s="339"/>
      <c r="AA51" s="339"/>
      <c r="AB51" s="339">
        <v>650944</v>
      </c>
      <c r="AC51" s="339">
        <v>53053</v>
      </c>
      <c r="AD51" s="90">
        <v>827944</v>
      </c>
      <c r="AE51" s="90"/>
      <c r="AF51" s="90"/>
      <c r="AG51" s="90">
        <v>242239.64</v>
      </c>
      <c r="AH51" s="90">
        <v>27217.75</v>
      </c>
      <c r="AI51" s="90"/>
      <c r="AJ51" s="90"/>
      <c r="AK51" s="90"/>
      <c r="AL51" s="90"/>
      <c r="AM51" s="264">
        <f t="shared" si="7"/>
        <v>268495.02</v>
      </c>
      <c r="AN51" s="265">
        <f t="shared" si="8"/>
        <v>71245.540000000008</v>
      </c>
      <c r="AO51" s="289">
        <f t="shared" si="9"/>
        <v>197249.48</v>
      </c>
      <c r="AP51" s="284">
        <f t="shared" si="10"/>
        <v>1268070.8999999999</v>
      </c>
      <c r="AQ51" s="292">
        <f t="shared" si="11"/>
        <v>1097401.3900000001</v>
      </c>
      <c r="AR51" s="295">
        <f t="shared" si="5"/>
        <v>170669.50999999978</v>
      </c>
    </row>
    <row r="52" spans="1:44" s="276" customFormat="1" ht="15" thickBot="1" x14ac:dyDescent="0.25">
      <c r="A52" s="257" t="s">
        <v>29</v>
      </c>
      <c r="B52" s="257" t="s">
        <v>30</v>
      </c>
      <c r="C52" s="258">
        <v>2495</v>
      </c>
      <c r="D52" s="259" t="s">
        <v>853</v>
      </c>
      <c r="E52" s="251" t="s">
        <v>2655</v>
      </c>
      <c r="F52" s="89">
        <v>288196.59000000003</v>
      </c>
      <c r="G52" s="89"/>
      <c r="H52" s="89">
        <v>229136.63</v>
      </c>
      <c r="I52" s="89"/>
      <c r="J52" s="251"/>
      <c r="K52" s="251">
        <v>769272.9</v>
      </c>
      <c r="L52" s="251">
        <v>181458.11</v>
      </c>
      <c r="M52" s="251"/>
      <c r="N52" s="251"/>
      <c r="O52" s="232">
        <v>77423</v>
      </c>
      <c r="P52" s="232">
        <v>54000</v>
      </c>
      <c r="Q52" s="232"/>
      <c r="R52" s="232"/>
      <c r="S52" s="251"/>
      <c r="T52" s="251">
        <v>1200</v>
      </c>
      <c r="U52" s="251"/>
      <c r="V52" s="251"/>
      <c r="W52" s="44">
        <v>1821817.03</v>
      </c>
      <c r="X52" s="339">
        <v>687881.11</v>
      </c>
      <c r="Y52" s="339">
        <v>140000</v>
      </c>
      <c r="Z52" s="339"/>
      <c r="AA52" s="339"/>
      <c r="AB52" s="339">
        <v>1051382.5</v>
      </c>
      <c r="AC52" s="339">
        <v>11800</v>
      </c>
      <c r="AD52" s="90">
        <v>1264532.5</v>
      </c>
      <c r="AE52" s="90">
        <v>4750</v>
      </c>
      <c r="AF52" s="90"/>
      <c r="AG52" s="90">
        <v>317766.49</v>
      </c>
      <c r="AH52" s="90">
        <v>29892.45</v>
      </c>
      <c r="AI52" s="90"/>
      <c r="AJ52" s="90"/>
      <c r="AK52" s="90"/>
      <c r="AL52" s="90"/>
      <c r="AM52" s="264">
        <f t="shared" si="7"/>
        <v>517333.22000000003</v>
      </c>
      <c r="AN52" s="265">
        <f t="shared" si="8"/>
        <v>131423</v>
      </c>
      <c r="AO52" s="289">
        <f t="shared" si="9"/>
        <v>385910.22000000003</v>
      </c>
      <c r="AP52" s="284">
        <f t="shared" si="10"/>
        <v>1891063.6099999999</v>
      </c>
      <c r="AQ52" s="292">
        <f t="shared" si="11"/>
        <v>1616941.44</v>
      </c>
      <c r="AR52" s="295">
        <f t="shared" si="5"/>
        <v>274122.16999999993</v>
      </c>
    </row>
    <row r="53" spans="1:44" s="276" customFormat="1" ht="15" thickBot="1" x14ac:dyDescent="0.25">
      <c r="A53" s="257" t="s">
        <v>29</v>
      </c>
      <c r="B53" s="257" t="s">
        <v>30</v>
      </c>
      <c r="C53" s="258">
        <v>5264</v>
      </c>
      <c r="D53" s="259" t="s">
        <v>854</v>
      </c>
      <c r="E53" s="251" t="s">
        <v>2656</v>
      </c>
      <c r="F53" s="89">
        <v>329939.59000000003</v>
      </c>
      <c r="G53" s="89">
        <v>-3800</v>
      </c>
      <c r="H53" s="89">
        <v>98852.479999999996</v>
      </c>
      <c r="I53" s="89"/>
      <c r="J53" s="251"/>
      <c r="K53" s="251">
        <v>515592.15</v>
      </c>
      <c r="L53" s="251">
        <v>518036.35</v>
      </c>
      <c r="M53" s="251"/>
      <c r="N53" s="251"/>
      <c r="O53" s="232">
        <v>4285</v>
      </c>
      <c r="P53" s="232">
        <v>43440</v>
      </c>
      <c r="Q53" s="232"/>
      <c r="R53" s="232"/>
      <c r="S53" s="251"/>
      <c r="T53" s="251"/>
      <c r="U53" s="251"/>
      <c r="V53" s="251">
        <v>-258229.25</v>
      </c>
      <c r="W53" s="44">
        <v>1102265.42</v>
      </c>
      <c r="X53" s="339">
        <v>825468.81</v>
      </c>
      <c r="Y53" s="339"/>
      <c r="Z53" s="339"/>
      <c r="AA53" s="339"/>
      <c r="AB53" s="339">
        <v>1004415</v>
      </c>
      <c r="AC53" s="339"/>
      <c r="AD53" s="90">
        <v>1359622</v>
      </c>
      <c r="AE53" s="90"/>
      <c r="AF53" s="90"/>
      <c r="AG53" s="90">
        <v>476504.63</v>
      </c>
      <c r="AH53" s="90">
        <v>54590</v>
      </c>
      <c r="AI53" s="90"/>
      <c r="AJ53" s="90"/>
      <c r="AK53" s="90"/>
      <c r="AL53" s="90">
        <v>240</v>
      </c>
      <c r="AM53" s="264">
        <f t="shared" si="7"/>
        <v>424992.07</v>
      </c>
      <c r="AN53" s="265">
        <f t="shared" si="8"/>
        <v>47725</v>
      </c>
      <c r="AO53" s="289">
        <f t="shared" si="9"/>
        <v>377267.07</v>
      </c>
      <c r="AP53" s="284">
        <f t="shared" si="10"/>
        <v>1829883.81</v>
      </c>
      <c r="AQ53" s="292">
        <f t="shared" si="11"/>
        <v>1890956.63</v>
      </c>
      <c r="AR53" s="295">
        <f t="shared" si="5"/>
        <v>-61072.819999999832</v>
      </c>
    </row>
    <row r="54" spans="1:44" ht="15" thickBot="1" x14ac:dyDescent="0.25">
      <c r="A54" s="254" t="s">
        <v>29</v>
      </c>
      <c r="B54" s="254" t="s">
        <v>30</v>
      </c>
      <c r="C54" s="255">
        <v>2213</v>
      </c>
      <c r="D54" s="256" t="s">
        <v>855</v>
      </c>
      <c r="E54" s="251" t="s">
        <v>2657</v>
      </c>
      <c r="F54" s="89">
        <v>180269.77</v>
      </c>
      <c r="H54" s="89">
        <v>91780.37</v>
      </c>
      <c r="K54" s="251">
        <v>84749.55</v>
      </c>
      <c r="L54" s="251">
        <v>392278.86</v>
      </c>
      <c r="O54" s="232">
        <v>0</v>
      </c>
      <c r="P54" s="232">
        <v>41640</v>
      </c>
      <c r="U54" s="251">
        <v>-10797.58</v>
      </c>
      <c r="V54" s="251">
        <v>500</v>
      </c>
      <c r="W54" s="44">
        <v>2172216.88</v>
      </c>
      <c r="X54" s="339">
        <v>354269.43</v>
      </c>
      <c r="Y54" s="339">
        <v>17000</v>
      </c>
      <c r="AB54" s="339">
        <v>570466</v>
      </c>
      <c r="AD54" s="90">
        <v>687363</v>
      </c>
      <c r="AG54" s="90">
        <v>289380.77</v>
      </c>
      <c r="AH54" s="90">
        <v>40719.1</v>
      </c>
      <c r="AM54" s="264">
        <f t="shared" si="7"/>
        <v>272050.14</v>
      </c>
      <c r="AN54" s="265">
        <f t="shared" si="8"/>
        <v>41640</v>
      </c>
      <c r="AO54" s="289">
        <f t="shared" si="9"/>
        <v>230410.14</v>
      </c>
      <c r="AP54" s="284">
        <f t="shared" si="10"/>
        <v>941735.42999999993</v>
      </c>
      <c r="AQ54" s="292">
        <f t="shared" si="11"/>
        <v>1017462.87</v>
      </c>
      <c r="AR54" s="266">
        <f t="shared" si="5"/>
        <v>-75727.440000000061</v>
      </c>
    </row>
    <row r="55" spans="1:44" ht="15" thickBot="1" x14ac:dyDescent="0.25">
      <c r="A55" s="254" t="s">
        <v>29</v>
      </c>
      <c r="B55" s="254" t="s">
        <v>30</v>
      </c>
      <c r="C55" s="255">
        <v>2562</v>
      </c>
      <c r="D55" s="256" t="s">
        <v>856</v>
      </c>
      <c r="E55" s="251" t="s">
        <v>2658</v>
      </c>
      <c r="F55" s="89">
        <v>162678.69</v>
      </c>
      <c r="H55" s="89">
        <v>117520.44</v>
      </c>
      <c r="K55" s="251">
        <v>1217980.48</v>
      </c>
      <c r="L55" s="251">
        <v>466381.09</v>
      </c>
      <c r="P55" s="232">
        <v>25400</v>
      </c>
      <c r="W55" s="44">
        <v>1936400.69</v>
      </c>
      <c r="X55" s="339">
        <v>393407.6</v>
      </c>
      <c r="AB55" s="339">
        <v>602120</v>
      </c>
      <c r="AD55" s="90">
        <v>730284</v>
      </c>
      <c r="AG55" s="90">
        <v>212688.91</v>
      </c>
      <c r="AH55" s="90">
        <v>55092.3</v>
      </c>
      <c r="AM55" s="264">
        <f t="shared" si="7"/>
        <v>280199.13</v>
      </c>
      <c r="AN55" s="265">
        <f t="shared" si="8"/>
        <v>25400</v>
      </c>
      <c r="AO55" s="289">
        <f t="shared" si="9"/>
        <v>254799.13</v>
      </c>
      <c r="AP55" s="284">
        <f t="shared" si="10"/>
        <v>995527.6</v>
      </c>
      <c r="AQ55" s="292">
        <f t="shared" si="11"/>
        <v>998065.21000000008</v>
      </c>
      <c r="AR55" s="266">
        <f t="shared" si="5"/>
        <v>-2537.6100000001024</v>
      </c>
    </row>
    <row r="56" spans="1:44" s="276" customFormat="1" ht="15" thickBot="1" x14ac:dyDescent="0.25">
      <c r="A56" s="257" t="s">
        <v>29</v>
      </c>
      <c r="B56" s="257" t="s">
        <v>30</v>
      </c>
      <c r="C56" s="258">
        <v>7114</v>
      </c>
      <c r="D56" s="259" t="s">
        <v>857</v>
      </c>
      <c r="E56" s="251" t="s">
        <v>2659</v>
      </c>
      <c r="F56" s="89">
        <v>759294.17</v>
      </c>
      <c r="G56" s="89"/>
      <c r="H56" s="89">
        <v>249476.02</v>
      </c>
      <c r="I56" s="89"/>
      <c r="J56" s="251"/>
      <c r="K56" s="251">
        <v>37066.239999999998</v>
      </c>
      <c r="L56" s="251">
        <v>289641.09999999998</v>
      </c>
      <c r="M56" s="251"/>
      <c r="N56" s="251"/>
      <c r="O56" s="232">
        <v>8500</v>
      </c>
      <c r="P56" s="232">
        <v>87800.02</v>
      </c>
      <c r="Q56" s="232"/>
      <c r="R56" s="232"/>
      <c r="S56" s="251"/>
      <c r="T56" s="251"/>
      <c r="U56" s="251">
        <v>297917.32</v>
      </c>
      <c r="V56" s="251"/>
      <c r="W56" s="44">
        <v>1262941.0900000001</v>
      </c>
      <c r="X56" s="339">
        <v>1015158.54</v>
      </c>
      <c r="Y56" s="339"/>
      <c r="Z56" s="339"/>
      <c r="AA56" s="339"/>
      <c r="AB56" s="339">
        <v>1156001</v>
      </c>
      <c r="AC56" s="339">
        <v>101553</v>
      </c>
      <c r="AD56" s="90">
        <v>1498451</v>
      </c>
      <c r="AE56" s="90"/>
      <c r="AF56" s="90">
        <v>9572</v>
      </c>
      <c r="AG56" s="90">
        <v>346371.3</v>
      </c>
      <c r="AH56" s="90">
        <v>52658.9</v>
      </c>
      <c r="AI56" s="90"/>
      <c r="AJ56" s="90"/>
      <c r="AK56" s="90"/>
      <c r="AL56" s="90"/>
      <c r="AM56" s="264">
        <f t="shared" si="7"/>
        <v>1008770.1900000001</v>
      </c>
      <c r="AN56" s="265">
        <f t="shared" si="8"/>
        <v>96300.02</v>
      </c>
      <c r="AO56" s="289">
        <f t="shared" si="9"/>
        <v>912470.17</v>
      </c>
      <c r="AP56" s="284">
        <f t="shared" si="10"/>
        <v>2272712.54</v>
      </c>
      <c r="AQ56" s="292">
        <f t="shared" si="11"/>
        <v>1907053.2</v>
      </c>
      <c r="AR56" s="295">
        <f t="shared" si="5"/>
        <v>365659.34000000008</v>
      </c>
    </row>
    <row r="57" spans="1:44" ht="15" thickBot="1" x14ac:dyDescent="0.25">
      <c r="A57" s="254" t="s">
        <v>29</v>
      </c>
      <c r="B57" s="254" t="s">
        <v>30</v>
      </c>
      <c r="C57" s="255">
        <v>6804</v>
      </c>
      <c r="D57" s="256" t="s">
        <v>858</v>
      </c>
      <c r="E57" s="251" t="s">
        <v>2795</v>
      </c>
      <c r="F57" s="89">
        <v>334591.89</v>
      </c>
      <c r="G57" s="89">
        <v>1900</v>
      </c>
      <c r="H57" s="89">
        <v>119357.3</v>
      </c>
      <c r="K57" s="251">
        <v>496791.12</v>
      </c>
      <c r="L57" s="251">
        <v>572599.51</v>
      </c>
      <c r="O57" s="232">
        <v>103000</v>
      </c>
      <c r="P57" s="232">
        <v>61168.98</v>
      </c>
      <c r="T57" s="251">
        <v>1300</v>
      </c>
      <c r="W57" s="44">
        <v>2033596.36</v>
      </c>
      <c r="X57" s="339">
        <v>561085.09</v>
      </c>
      <c r="Y57" s="339">
        <v>23000</v>
      </c>
      <c r="AB57" s="339">
        <v>974800</v>
      </c>
      <c r="AC57" s="339">
        <v>282080</v>
      </c>
      <c r="AD57" s="90">
        <v>1314584</v>
      </c>
      <c r="AG57" s="90">
        <v>288527.46000000002</v>
      </c>
      <c r="AH57" s="90">
        <v>34179.949999999997</v>
      </c>
      <c r="AM57" s="264">
        <f t="shared" si="7"/>
        <v>455849.19</v>
      </c>
      <c r="AN57" s="265">
        <f t="shared" si="8"/>
        <v>164168.98000000001</v>
      </c>
      <c r="AO57" s="289">
        <f t="shared" si="9"/>
        <v>291680.20999999996</v>
      </c>
      <c r="AP57" s="284">
        <f t="shared" si="10"/>
        <v>1840965.0899999999</v>
      </c>
      <c r="AQ57" s="292">
        <f t="shared" si="11"/>
        <v>1637291.41</v>
      </c>
      <c r="AR57" s="266">
        <f t="shared" si="5"/>
        <v>203673.67999999993</v>
      </c>
    </row>
    <row r="58" spans="1:44" s="276" customFormat="1" ht="15" thickBot="1" x14ac:dyDescent="0.25">
      <c r="A58" s="257" t="s">
        <v>29</v>
      </c>
      <c r="B58" s="257" t="s">
        <v>30</v>
      </c>
      <c r="C58" s="258">
        <v>3739</v>
      </c>
      <c r="D58" s="259" t="s">
        <v>859</v>
      </c>
      <c r="E58" s="251" t="s">
        <v>2796</v>
      </c>
      <c r="F58" s="89">
        <v>227489.39</v>
      </c>
      <c r="G58" s="89"/>
      <c r="H58" s="89">
        <v>737238.15</v>
      </c>
      <c r="I58" s="89"/>
      <c r="J58" s="251"/>
      <c r="K58" s="251">
        <v>520654.23</v>
      </c>
      <c r="L58" s="251">
        <v>20404.150000000001</v>
      </c>
      <c r="M58" s="251"/>
      <c r="N58" s="251"/>
      <c r="O58" s="232">
        <v>22720</v>
      </c>
      <c r="P58" s="232">
        <v>351039.69</v>
      </c>
      <c r="Q58" s="232"/>
      <c r="R58" s="232"/>
      <c r="S58" s="251"/>
      <c r="T58" s="251"/>
      <c r="U58" s="251">
        <v>367602.08</v>
      </c>
      <c r="V58" s="251"/>
      <c r="W58" s="44">
        <v>2378594.3199999998</v>
      </c>
      <c r="X58" s="339">
        <v>1159104.3899999999</v>
      </c>
      <c r="Y58" s="339"/>
      <c r="Z58" s="339"/>
      <c r="AA58" s="339"/>
      <c r="AB58" s="339">
        <v>618467.5</v>
      </c>
      <c r="AC58" s="339"/>
      <c r="AD58" s="90">
        <v>837210.5</v>
      </c>
      <c r="AE58" s="90"/>
      <c r="AF58" s="90"/>
      <c r="AG58" s="90">
        <v>528946.19999999995</v>
      </c>
      <c r="AH58" s="90">
        <v>117625.45</v>
      </c>
      <c r="AI58" s="90"/>
      <c r="AJ58" s="90"/>
      <c r="AK58" s="90"/>
      <c r="AL58" s="90"/>
      <c r="AM58" s="264">
        <f t="shared" si="7"/>
        <v>964727.54</v>
      </c>
      <c r="AN58" s="265">
        <f t="shared" si="8"/>
        <v>373759.69</v>
      </c>
      <c r="AO58" s="289">
        <f t="shared" si="9"/>
        <v>590967.85000000009</v>
      </c>
      <c r="AP58" s="284">
        <f t="shared" si="10"/>
        <v>1777571.89</v>
      </c>
      <c r="AQ58" s="292">
        <f t="shared" si="11"/>
        <v>1483782.15</v>
      </c>
      <c r="AR58" s="295">
        <f t="shared" si="5"/>
        <v>293789.74</v>
      </c>
    </row>
    <row r="59" spans="1:44" s="276" customFormat="1" ht="15" thickBot="1" x14ac:dyDescent="0.25">
      <c r="A59" s="257" t="s">
        <v>29</v>
      </c>
      <c r="B59" s="257" t="s">
        <v>30</v>
      </c>
      <c r="C59" s="258">
        <v>2743</v>
      </c>
      <c r="D59" s="259" t="s">
        <v>860</v>
      </c>
      <c r="E59" s="251" t="s">
        <v>2797</v>
      </c>
      <c r="F59" s="89">
        <v>153907.79</v>
      </c>
      <c r="G59" s="89"/>
      <c r="H59" s="89">
        <v>297662.15000000002</v>
      </c>
      <c r="I59" s="89"/>
      <c r="J59" s="251"/>
      <c r="K59" s="251">
        <v>1665942.61</v>
      </c>
      <c r="L59" s="251">
        <v>418773.77</v>
      </c>
      <c r="M59" s="251"/>
      <c r="N59" s="251"/>
      <c r="O59" s="232">
        <v>4000</v>
      </c>
      <c r="P59" s="232">
        <v>43815.56</v>
      </c>
      <c r="Q59" s="232"/>
      <c r="R59" s="232"/>
      <c r="S59" s="251"/>
      <c r="T59" s="251"/>
      <c r="U59" s="251">
        <v>193379.24</v>
      </c>
      <c r="V59" s="251"/>
      <c r="W59" s="44">
        <v>2522084.4900000002</v>
      </c>
      <c r="X59" s="339">
        <v>464190.47</v>
      </c>
      <c r="Y59" s="339">
        <v>32800</v>
      </c>
      <c r="Z59" s="339"/>
      <c r="AA59" s="339"/>
      <c r="AB59" s="339">
        <v>422380</v>
      </c>
      <c r="AC59" s="339">
        <v>108559</v>
      </c>
      <c r="AD59" s="90">
        <v>572780</v>
      </c>
      <c r="AE59" s="90"/>
      <c r="AF59" s="90"/>
      <c r="AG59" s="90">
        <v>328003.96000000002</v>
      </c>
      <c r="AH59" s="90">
        <v>21326.3</v>
      </c>
      <c r="AI59" s="90"/>
      <c r="AJ59" s="90"/>
      <c r="AK59" s="90"/>
      <c r="AL59" s="90"/>
      <c r="AM59" s="264">
        <f t="shared" si="7"/>
        <v>451569.94000000006</v>
      </c>
      <c r="AN59" s="265">
        <f t="shared" si="8"/>
        <v>47815.56</v>
      </c>
      <c r="AO59" s="289">
        <f t="shared" si="9"/>
        <v>403754.38000000006</v>
      </c>
      <c r="AP59" s="284">
        <f t="shared" si="10"/>
        <v>1027929.47</v>
      </c>
      <c r="AQ59" s="292">
        <f t="shared" si="11"/>
        <v>922110.26</v>
      </c>
      <c r="AR59" s="295">
        <f t="shared" si="5"/>
        <v>105819.20999999996</v>
      </c>
    </row>
    <row r="60" spans="1:44" ht="15" thickBot="1" x14ac:dyDescent="0.25">
      <c r="A60" s="254" t="s">
        <v>31</v>
      </c>
      <c r="B60" s="254" t="s">
        <v>32</v>
      </c>
      <c r="C60" s="255">
        <v>4721</v>
      </c>
      <c r="D60" s="256" t="s">
        <v>861</v>
      </c>
      <c r="E60" s="251" t="s">
        <v>2660</v>
      </c>
      <c r="F60" s="89">
        <v>1766528.55</v>
      </c>
      <c r="H60" s="89">
        <v>79878.69</v>
      </c>
      <c r="K60" s="251">
        <v>409706.42</v>
      </c>
      <c r="L60" s="251">
        <v>340163.13</v>
      </c>
      <c r="O60" s="232">
        <v>0</v>
      </c>
      <c r="P60" s="232">
        <v>96290.03</v>
      </c>
      <c r="R60" s="232">
        <v>30</v>
      </c>
      <c r="W60" s="44">
        <v>2222830.3199999998</v>
      </c>
      <c r="X60" s="339">
        <v>1345174.99</v>
      </c>
      <c r="Y60" s="339">
        <v>65000</v>
      </c>
      <c r="AB60" s="339">
        <v>420557.5</v>
      </c>
      <c r="AC60" s="339">
        <v>7500</v>
      </c>
      <c r="AD60" s="90">
        <v>726367.5</v>
      </c>
      <c r="AG60" s="90">
        <v>487704.53</v>
      </c>
      <c r="AH60" s="90">
        <v>99799.94</v>
      </c>
      <c r="AM60" s="264">
        <f t="shared" si="7"/>
        <v>1846407.24</v>
      </c>
      <c r="AN60" s="265">
        <f t="shared" si="8"/>
        <v>96320.03</v>
      </c>
      <c r="AO60" s="289">
        <f t="shared" si="9"/>
        <v>1750087.21</v>
      </c>
      <c r="AP60" s="284">
        <f t="shared" si="10"/>
        <v>1838232.49</v>
      </c>
      <c r="AQ60" s="292">
        <f t="shared" si="11"/>
        <v>1313871.97</v>
      </c>
      <c r="AR60" s="266">
        <f t="shared" si="5"/>
        <v>524360.52</v>
      </c>
    </row>
    <row r="61" spans="1:44" ht="15" thickBot="1" x14ac:dyDescent="0.25">
      <c r="A61" s="254" t="s">
        <v>31</v>
      </c>
      <c r="B61" s="254" t="s">
        <v>32</v>
      </c>
      <c r="C61" s="293">
        <v>8384</v>
      </c>
      <c r="D61" s="294" t="s">
        <v>862</v>
      </c>
      <c r="E61" s="251" t="s">
        <v>2661</v>
      </c>
      <c r="F61" s="89">
        <v>3511843.35</v>
      </c>
      <c r="G61" s="89">
        <v>16420</v>
      </c>
      <c r="H61" s="89">
        <v>173937.15</v>
      </c>
      <c r="K61" s="251">
        <v>2559219.7200000002</v>
      </c>
      <c r="L61" s="251">
        <v>1527221.68</v>
      </c>
      <c r="O61" s="232">
        <v>21500</v>
      </c>
      <c r="P61" s="232">
        <v>148071.39000000001</v>
      </c>
      <c r="R61" s="232">
        <v>8851.51</v>
      </c>
      <c r="W61" s="44">
        <v>7696912.6699999999</v>
      </c>
      <c r="X61" s="339">
        <v>1943913.29</v>
      </c>
      <c r="Y61" s="339">
        <v>503285</v>
      </c>
      <c r="AB61" s="339">
        <v>1791267.5</v>
      </c>
      <c r="AC61" s="339">
        <v>28000</v>
      </c>
      <c r="AD61" s="90">
        <v>2202035.69</v>
      </c>
      <c r="AG61" s="90">
        <v>1843480.56</v>
      </c>
      <c r="AH61" s="90">
        <v>93762.74</v>
      </c>
      <c r="AM61" s="264">
        <f t="shared" si="7"/>
        <v>3702200.5</v>
      </c>
      <c r="AN61" s="265">
        <f t="shared" si="8"/>
        <v>178422.90000000002</v>
      </c>
      <c r="AO61" s="289">
        <f t="shared" si="9"/>
        <v>3523777.6</v>
      </c>
      <c r="AP61" s="284">
        <f t="shared" si="10"/>
        <v>4266465.79</v>
      </c>
      <c r="AQ61" s="292">
        <f t="shared" si="11"/>
        <v>4139278.99</v>
      </c>
      <c r="AR61" s="266">
        <f t="shared" si="5"/>
        <v>127186.79999999981</v>
      </c>
    </row>
    <row r="62" spans="1:44" ht="15" thickBot="1" x14ac:dyDescent="0.25">
      <c r="A62" s="254" t="s">
        <v>31</v>
      </c>
      <c r="B62" s="254" t="s">
        <v>32</v>
      </c>
      <c r="C62" s="293">
        <v>4586</v>
      </c>
      <c r="D62" s="294" t="s">
        <v>863</v>
      </c>
      <c r="E62" s="251" t="s">
        <v>2662</v>
      </c>
      <c r="F62" s="89">
        <v>474101.73</v>
      </c>
      <c r="G62" s="89">
        <v>0</v>
      </c>
      <c r="H62" s="89">
        <v>368831.16</v>
      </c>
      <c r="K62" s="251">
        <v>582170.72</v>
      </c>
      <c r="L62" s="251">
        <v>562511.93999999994</v>
      </c>
      <c r="O62" s="232">
        <v>1500</v>
      </c>
      <c r="P62" s="232">
        <v>97338.95</v>
      </c>
      <c r="R62" s="232">
        <v>754.56</v>
      </c>
      <c r="V62" s="251">
        <v>273</v>
      </c>
      <c r="W62" s="44">
        <v>2266667.36</v>
      </c>
      <c r="X62" s="339">
        <v>942305.14</v>
      </c>
      <c r="AB62" s="339">
        <v>746823</v>
      </c>
      <c r="AC62" s="339">
        <v>4500</v>
      </c>
      <c r="AD62" s="90">
        <v>933497</v>
      </c>
      <c r="AG62" s="90">
        <v>264601.38</v>
      </c>
      <c r="AH62" s="90">
        <v>89576.49</v>
      </c>
      <c r="AK62" s="90">
        <v>0</v>
      </c>
      <c r="AM62" s="264">
        <f t="shared" si="7"/>
        <v>842932.8899999999</v>
      </c>
      <c r="AN62" s="265">
        <f t="shared" si="8"/>
        <v>99593.51</v>
      </c>
      <c r="AO62" s="289">
        <f t="shared" si="9"/>
        <v>743339.37999999989</v>
      </c>
      <c r="AP62" s="284">
        <f t="shared" si="10"/>
        <v>1693628.1400000001</v>
      </c>
      <c r="AQ62" s="292">
        <f t="shared" si="11"/>
        <v>1287674.8699999999</v>
      </c>
      <c r="AR62" s="266">
        <f t="shared" si="5"/>
        <v>405953.27000000025</v>
      </c>
    </row>
    <row r="63" spans="1:44" ht="15" thickBot="1" x14ac:dyDescent="0.25">
      <c r="A63" s="254" t="s">
        <v>31</v>
      </c>
      <c r="B63" s="254" t="s">
        <v>32</v>
      </c>
      <c r="C63" s="293">
        <v>3004</v>
      </c>
      <c r="D63" s="294" t="s">
        <v>864</v>
      </c>
      <c r="E63" s="251" t="s">
        <v>2663</v>
      </c>
      <c r="F63" s="89">
        <v>772506.62</v>
      </c>
      <c r="H63" s="89">
        <v>59347.88</v>
      </c>
      <c r="K63" s="251">
        <v>82240.23</v>
      </c>
      <c r="L63" s="251">
        <v>206860.98</v>
      </c>
      <c r="O63" s="232">
        <v>3500</v>
      </c>
      <c r="P63" s="232">
        <v>31021.21</v>
      </c>
      <c r="R63" s="232">
        <v>433.66</v>
      </c>
      <c r="W63" s="44">
        <v>817347.69</v>
      </c>
      <c r="X63" s="339">
        <v>859042.12</v>
      </c>
      <c r="AB63" s="339">
        <v>415520</v>
      </c>
      <c r="AC63" s="339">
        <v>29700</v>
      </c>
      <c r="AD63" s="90">
        <v>591160</v>
      </c>
      <c r="AG63" s="90">
        <v>233759.12</v>
      </c>
      <c r="AH63" s="90">
        <v>70519.81</v>
      </c>
      <c r="AL63" s="90">
        <v>960</v>
      </c>
      <c r="AM63" s="264">
        <f t="shared" si="7"/>
        <v>831854.5</v>
      </c>
      <c r="AN63" s="265">
        <f t="shared" si="8"/>
        <v>34954.870000000003</v>
      </c>
      <c r="AO63" s="289">
        <f t="shared" si="9"/>
        <v>796899.63</v>
      </c>
      <c r="AP63" s="284">
        <f t="shared" si="10"/>
        <v>1304262.1200000001</v>
      </c>
      <c r="AQ63" s="292">
        <f t="shared" si="11"/>
        <v>896398.92999999993</v>
      </c>
      <c r="AR63" s="266">
        <f t="shared" si="5"/>
        <v>407863.19000000018</v>
      </c>
    </row>
    <row r="64" spans="1:44" ht="15" thickBot="1" x14ac:dyDescent="0.25">
      <c r="A64" s="254" t="s">
        <v>31</v>
      </c>
      <c r="B64" s="254" t="s">
        <v>32</v>
      </c>
      <c r="C64" s="293">
        <v>7236</v>
      </c>
      <c r="D64" s="294" t="s">
        <v>865</v>
      </c>
      <c r="E64" s="251" t="s">
        <v>2664</v>
      </c>
      <c r="F64" s="89">
        <v>960011.46</v>
      </c>
      <c r="H64" s="89">
        <v>86950.14</v>
      </c>
      <c r="K64" s="251">
        <v>154612.98000000001</v>
      </c>
      <c r="L64" s="251">
        <v>582492</v>
      </c>
      <c r="O64" s="232">
        <v>6942</v>
      </c>
      <c r="P64" s="232">
        <v>59446.12</v>
      </c>
      <c r="R64" s="232">
        <v>2213.2600000000002</v>
      </c>
      <c r="W64" s="44">
        <v>1211807.73</v>
      </c>
      <c r="X64" s="339">
        <v>1483388.32</v>
      </c>
      <c r="AB64" s="339">
        <v>333813</v>
      </c>
      <c r="AC64" s="339">
        <v>116000</v>
      </c>
      <c r="AD64" s="90">
        <v>632852.76</v>
      </c>
      <c r="AE64" s="90">
        <v>8110</v>
      </c>
      <c r="AG64" s="90">
        <v>619233.85</v>
      </c>
      <c r="AH64" s="90">
        <v>32934</v>
      </c>
      <c r="AK64" s="90">
        <v>642</v>
      </c>
      <c r="AL64" s="90">
        <v>19160</v>
      </c>
      <c r="AM64" s="264">
        <f t="shared" si="7"/>
        <v>1046961.6</v>
      </c>
      <c r="AN64" s="265">
        <f t="shared" si="8"/>
        <v>68601.37999999999</v>
      </c>
      <c r="AO64" s="289">
        <f t="shared" si="9"/>
        <v>978360.22</v>
      </c>
      <c r="AP64" s="284">
        <f t="shared" si="10"/>
        <v>1933201.32</v>
      </c>
      <c r="AQ64" s="292">
        <f t="shared" si="11"/>
        <v>1312932.6099999999</v>
      </c>
      <c r="AR64" s="266">
        <f t="shared" si="5"/>
        <v>620268.7100000002</v>
      </c>
    </row>
    <row r="65" spans="1:44" ht="15" thickBot="1" x14ac:dyDescent="0.25">
      <c r="A65" s="254" t="s">
        <v>31</v>
      </c>
      <c r="B65" s="254" t="s">
        <v>32</v>
      </c>
      <c r="C65" s="293">
        <v>5706</v>
      </c>
      <c r="D65" s="294" t="s">
        <v>866</v>
      </c>
      <c r="E65" s="251" t="s">
        <v>2666</v>
      </c>
      <c r="F65" s="89">
        <v>920349.93</v>
      </c>
      <c r="G65" s="89">
        <v>0</v>
      </c>
      <c r="H65" s="89">
        <v>380683.48</v>
      </c>
      <c r="K65" s="251">
        <v>369934.47</v>
      </c>
      <c r="L65" s="251">
        <v>339190.83</v>
      </c>
      <c r="O65" s="232">
        <v>0</v>
      </c>
      <c r="P65" s="232">
        <v>50892.46</v>
      </c>
      <c r="R65" s="232">
        <v>307.01</v>
      </c>
      <c r="V65" s="251">
        <v>158850</v>
      </c>
      <c r="W65" s="44">
        <v>2590732.39</v>
      </c>
      <c r="X65" s="339">
        <v>1276216.1599999999</v>
      </c>
      <c r="Y65" s="339">
        <v>76020</v>
      </c>
      <c r="AB65" s="339">
        <v>1138637.5</v>
      </c>
      <c r="AC65" s="339">
        <v>157860</v>
      </c>
      <c r="AD65" s="90">
        <v>1518463.5</v>
      </c>
      <c r="AG65" s="90">
        <v>525776.23</v>
      </c>
      <c r="AH65" s="90">
        <v>20725.150000000001</v>
      </c>
      <c r="AM65" s="264">
        <f t="shared" si="7"/>
        <v>1301033.4100000001</v>
      </c>
      <c r="AN65" s="265">
        <f t="shared" si="8"/>
        <v>51199.47</v>
      </c>
      <c r="AO65" s="289">
        <f t="shared" si="9"/>
        <v>1249833.9400000002</v>
      </c>
      <c r="AP65" s="284">
        <f t="shared" si="10"/>
        <v>2648733.66</v>
      </c>
      <c r="AQ65" s="292">
        <f t="shared" si="11"/>
        <v>2064964.88</v>
      </c>
      <c r="AR65" s="266">
        <f t="shared" si="5"/>
        <v>583768.78000000026</v>
      </c>
    </row>
    <row r="66" spans="1:44" s="289" customFormat="1" ht="15" thickBot="1" x14ac:dyDescent="0.25">
      <c r="A66" s="263" t="s">
        <v>31</v>
      </c>
      <c r="B66" s="263" t="s">
        <v>32</v>
      </c>
      <c r="C66" s="296">
        <v>1949</v>
      </c>
      <c r="D66" s="297" t="s">
        <v>867</v>
      </c>
      <c r="E66" s="251" t="s">
        <v>2667</v>
      </c>
      <c r="F66" s="89">
        <v>1896092.84</v>
      </c>
      <c r="G66" s="89"/>
      <c r="H66" s="89">
        <v>35449.279999999999</v>
      </c>
      <c r="I66" s="89"/>
      <c r="J66" s="251"/>
      <c r="K66" s="251">
        <v>1019107.64</v>
      </c>
      <c r="L66" s="251">
        <v>353408.26</v>
      </c>
      <c r="M66" s="251"/>
      <c r="N66" s="251"/>
      <c r="O66" s="232">
        <v>1500</v>
      </c>
      <c r="P66" s="232">
        <v>43951.43</v>
      </c>
      <c r="Q66" s="232"/>
      <c r="R66" s="232">
        <v>1739.01</v>
      </c>
      <c r="S66" s="251"/>
      <c r="T66" s="251"/>
      <c r="U66" s="251"/>
      <c r="V66" s="251">
        <v>279157.05</v>
      </c>
      <c r="W66" s="44">
        <v>2642678.98</v>
      </c>
      <c r="X66" s="339">
        <v>1150575.6200000001</v>
      </c>
      <c r="Y66" s="339"/>
      <c r="Z66" s="339"/>
      <c r="AA66" s="339"/>
      <c r="AB66" s="339">
        <v>765121</v>
      </c>
      <c r="AC66" s="339">
        <v>48600</v>
      </c>
      <c r="AD66" s="90">
        <v>907271</v>
      </c>
      <c r="AE66" s="90"/>
      <c r="AF66" s="90"/>
      <c r="AG66" s="90">
        <v>427370.61</v>
      </c>
      <c r="AH66" s="90">
        <v>115868.7</v>
      </c>
      <c r="AI66" s="90"/>
      <c r="AJ66" s="90">
        <v>45563.85</v>
      </c>
      <c r="AK66" s="90"/>
      <c r="AL66" s="90"/>
      <c r="AM66" s="264">
        <f t="shared" si="7"/>
        <v>1931542.12</v>
      </c>
      <c r="AN66" s="265">
        <f t="shared" si="8"/>
        <v>47190.44</v>
      </c>
      <c r="AO66" s="289">
        <f t="shared" si="9"/>
        <v>1884351.6800000002</v>
      </c>
      <c r="AP66" s="284">
        <f t="shared" si="10"/>
        <v>1964296.62</v>
      </c>
      <c r="AQ66" s="292">
        <f t="shared" si="11"/>
        <v>1496074.16</v>
      </c>
      <c r="AR66" s="266">
        <f t="shared" si="5"/>
        <v>468222.4600000002</v>
      </c>
    </row>
    <row r="67" spans="1:44" ht="15" thickBot="1" x14ac:dyDescent="0.25">
      <c r="A67" s="254" t="s">
        <v>31</v>
      </c>
      <c r="B67" s="254" t="s">
        <v>32</v>
      </c>
      <c r="C67" s="293">
        <v>3449</v>
      </c>
      <c r="D67" s="294" t="s">
        <v>868</v>
      </c>
      <c r="E67" s="251" t="s">
        <v>2670</v>
      </c>
      <c r="F67" s="89">
        <v>974090.45</v>
      </c>
      <c r="H67" s="89">
        <v>116312.41</v>
      </c>
      <c r="K67" s="251">
        <v>777327</v>
      </c>
      <c r="L67" s="251">
        <v>385822.16</v>
      </c>
      <c r="O67" s="232">
        <v>3500</v>
      </c>
      <c r="P67" s="232">
        <v>96679.89</v>
      </c>
      <c r="R67" s="232">
        <v>1400.5</v>
      </c>
      <c r="V67" s="251">
        <v>240854.65</v>
      </c>
      <c r="W67" s="44">
        <v>1770327</v>
      </c>
      <c r="X67" s="339">
        <v>787374.99</v>
      </c>
      <c r="Y67" s="339">
        <v>25000</v>
      </c>
      <c r="AB67" s="339">
        <v>456085</v>
      </c>
      <c r="AC67" s="339">
        <v>7500</v>
      </c>
      <c r="AD67" s="90">
        <v>718219</v>
      </c>
      <c r="AG67" s="90">
        <v>498000.76</v>
      </c>
      <c r="AH67" s="90">
        <v>57133.08</v>
      </c>
      <c r="AJ67" s="90">
        <v>2459.5</v>
      </c>
      <c r="AM67" s="264">
        <f t="shared" si="7"/>
        <v>1090402.8599999999</v>
      </c>
      <c r="AN67" s="265">
        <f t="shared" si="8"/>
        <v>101580.39</v>
      </c>
      <c r="AO67" s="289">
        <f t="shared" si="9"/>
        <v>988822.46999999986</v>
      </c>
      <c r="AP67" s="284">
        <f t="shared" si="10"/>
        <v>1275959.99</v>
      </c>
      <c r="AQ67" s="292">
        <f t="shared" si="11"/>
        <v>1275812.3400000001</v>
      </c>
      <c r="AR67" s="266">
        <f t="shared" si="5"/>
        <v>147.64999999990687</v>
      </c>
    </row>
    <row r="68" spans="1:44" ht="15" thickBot="1" x14ac:dyDescent="0.25">
      <c r="A68" s="254" t="s">
        <v>31</v>
      </c>
      <c r="B68" s="254" t="s">
        <v>32</v>
      </c>
      <c r="C68" s="293">
        <v>4604</v>
      </c>
      <c r="D68" s="294" t="s">
        <v>869</v>
      </c>
      <c r="E68" s="251" t="s">
        <v>2671</v>
      </c>
      <c r="F68" s="89">
        <v>1023481.94</v>
      </c>
      <c r="G68" s="89">
        <v>0</v>
      </c>
      <c r="H68" s="89">
        <v>152272.41</v>
      </c>
      <c r="K68" s="251">
        <v>843617.01</v>
      </c>
      <c r="L68" s="251">
        <v>727923.22</v>
      </c>
      <c r="O68" s="232">
        <v>14400</v>
      </c>
      <c r="P68" s="232">
        <v>41906.910000000003</v>
      </c>
      <c r="R68" s="232">
        <v>2122.66</v>
      </c>
      <c r="W68" s="44">
        <v>3470807.24</v>
      </c>
      <c r="X68" s="339">
        <v>704449.61</v>
      </c>
      <c r="Y68" s="339">
        <v>125000</v>
      </c>
      <c r="AB68" s="339">
        <v>453704.5</v>
      </c>
      <c r="AC68" s="339">
        <v>1500</v>
      </c>
      <c r="AD68" s="90">
        <v>623344.5</v>
      </c>
      <c r="AE68" s="90">
        <v>5460</v>
      </c>
      <c r="AG68" s="90">
        <v>485783.97</v>
      </c>
      <c r="AH68" s="90">
        <v>31146.33</v>
      </c>
      <c r="AM68" s="264">
        <f t="shared" si="7"/>
        <v>1175754.3499999999</v>
      </c>
      <c r="AN68" s="265">
        <f t="shared" si="8"/>
        <v>58429.570000000007</v>
      </c>
      <c r="AO68" s="289">
        <f t="shared" si="9"/>
        <v>1117324.7799999998</v>
      </c>
      <c r="AP68" s="284">
        <f t="shared" si="10"/>
        <v>1284654.1099999999</v>
      </c>
      <c r="AQ68" s="292">
        <f t="shared" si="11"/>
        <v>1145734.8</v>
      </c>
      <c r="AR68" s="266">
        <f t="shared" si="5"/>
        <v>138919.30999999982</v>
      </c>
    </row>
    <row r="69" spans="1:44" ht="15" thickBot="1" x14ac:dyDescent="0.25">
      <c r="A69" s="254" t="s">
        <v>31</v>
      </c>
      <c r="B69" s="254" t="s">
        <v>32</v>
      </c>
      <c r="C69" s="293">
        <v>2993</v>
      </c>
      <c r="D69" s="294" t="s">
        <v>870</v>
      </c>
      <c r="E69" s="251" t="s">
        <v>2672</v>
      </c>
      <c r="F69" s="89">
        <v>287739.28000000003</v>
      </c>
      <c r="G69" s="89">
        <v>5860</v>
      </c>
      <c r="H69" s="89">
        <v>64187.4</v>
      </c>
      <c r="K69" s="251">
        <v>164188.29999999999</v>
      </c>
      <c r="L69" s="251">
        <v>652831.22</v>
      </c>
      <c r="O69" s="232">
        <v>4500</v>
      </c>
      <c r="P69" s="232">
        <v>67471.570000000007</v>
      </c>
      <c r="R69" s="232">
        <v>464.01</v>
      </c>
      <c r="W69" s="44">
        <v>1201384.94</v>
      </c>
      <c r="X69" s="339">
        <v>686575.93</v>
      </c>
      <c r="Y69" s="339">
        <v>100000</v>
      </c>
      <c r="AB69" s="339">
        <v>606150</v>
      </c>
      <c r="AC69" s="339">
        <v>1500</v>
      </c>
      <c r="AD69" s="90">
        <v>812649</v>
      </c>
      <c r="AG69" s="90">
        <v>342563.44</v>
      </c>
      <c r="AH69" s="90">
        <v>30575.75</v>
      </c>
      <c r="AM69" s="264">
        <f t="shared" si="7"/>
        <v>357786.68000000005</v>
      </c>
      <c r="AN69" s="265">
        <f t="shared" si="8"/>
        <v>72435.58</v>
      </c>
      <c r="AO69" s="289">
        <f t="shared" si="9"/>
        <v>285351.10000000003</v>
      </c>
      <c r="AP69" s="284">
        <f t="shared" si="10"/>
        <v>1394225.9300000002</v>
      </c>
      <c r="AQ69" s="292">
        <f t="shared" si="11"/>
        <v>1185788.19</v>
      </c>
      <c r="AR69" s="266">
        <f t="shared" ref="AR69:AR132" si="12">AP69-AQ69</f>
        <v>208437.74000000022</v>
      </c>
    </row>
    <row r="70" spans="1:44" ht="15" thickBot="1" x14ac:dyDescent="0.25">
      <c r="A70" s="254" t="s">
        <v>31</v>
      </c>
      <c r="B70" s="254" t="s">
        <v>32</v>
      </c>
      <c r="C70" s="293">
        <v>4393</v>
      </c>
      <c r="D70" s="294" t="s">
        <v>871</v>
      </c>
      <c r="E70" s="251" t="s">
        <v>2674</v>
      </c>
      <c r="F70" s="89">
        <v>396987.89</v>
      </c>
      <c r="G70" s="89">
        <v>3940</v>
      </c>
      <c r="H70" s="89">
        <v>163064.85</v>
      </c>
      <c r="K70" s="251">
        <v>349543.48</v>
      </c>
      <c r="L70" s="251">
        <v>309240.46999999997</v>
      </c>
      <c r="O70" s="232">
        <v>7255</v>
      </c>
      <c r="P70" s="232">
        <v>85900</v>
      </c>
      <c r="R70" s="232">
        <v>220.13</v>
      </c>
      <c r="W70" s="44">
        <v>934454.85</v>
      </c>
      <c r="X70" s="339">
        <v>864177.46</v>
      </c>
      <c r="AB70" s="339">
        <v>1052800</v>
      </c>
      <c r="AC70" s="339">
        <v>4500</v>
      </c>
      <c r="AD70" s="90">
        <v>1253904</v>
      </c>
      <c r="AE70" s="90">
        <v>10640</v>
      </c>
      <c r="AG70" s="90">
        <v>400877.04</v>
      </c>
      <c r="AH70" s="90">
        <v>11789.95</v>
      </c>
      <c r="AL70" s="90">
        <v>8460</v>
      </c>
      <c r="AM70" s="264">
        <f t="shared" si="7"/>
        <v>563992.74</v>
      </c>
      <c r="AN70" s="265">
        <f t="shared" si="8"/>
        <v>93375.13</v>
      </c>
      <c r="AO70" s="289">
        <f t="shared" si="9"/>
        <v>470617.61</v>
      </c>
      <c r="AP70" s="284">
        <f t="shared" si="10"/>
        <v>1921477.46</v>
      </c>
      <c r="AQ70" s="292">
        <f t="shared" si="11"/>
        <v>1685670.99</v>
      </c>
      <c r="AR70" s="266">
        <f t="shared" si="12"/>
        <v>235806.46999999997</v>
      </c>
    </row>
    <row r="71" spans="1:44" ht="15" thickBot="1" x14ac:dyDescent="0.25">
      <c r="A71" s="254" t="s">
        <v>31</v>
      </c>
      <c r="B71" s="254" t="s">
        <v>32</v>
      </c>
      <c r="C71" s="293">
        <v>2760</v>
      </c>
      <c r="D71" s="294" t="s">
        <v>872</v>
      </c>
      <c r="E71" s="251" t="s">
        <v>2675</v>
      </c>
      <c r="F71" s="89">
        <v>510880.69</v>
      </c>
      <c r="G71" s="89">
        <v>4200</v>
      </c>
      <c r="H71" s="89">
        <v>67909.3</v>
      </c>
      <c r="K71" s="251">
        <v>188627.15</v>
      </c>
      <c r="L71" s="251">
        <v>364979.96</v>
      </c>
      <c r="O71" s="232">
        <v>3320</v>
      </c>
      <c r="P71" s="232">
        <v>44700</v>
      </c>
      <c r="V71" s="251">
        <v>-2536</v>
      </c>
      <c r="W71" s="44">
        <v>1881601.57</v>
      </c>
      <c r="X71" s="339">
        <v>963708.92</v>
      </c>
      <c r="AB71" s="339">
        <v>597061.6</v>
      </c>
      <c r="AC71" s="339">
        <v>57600</v>
      </c>
      <c r="AD71" s="90">
        <v>800725.6</v>
      </c>
      <c r="AG71" s="90">
        <v>268682</v>
      </c>
      <c r="AH71" s="90">
        <v>117111.3</v>
      </c>
      <c r="AL71" s="90">
        <v>8460</v>
      </c>
      <c r="AM71" s="264">
        <f t="shared" si="7"/>
        <v>582989.99</v>
      </c>
      <c r="AN71" s="265">
        <f t="shared" si="8"/>
        <v>48020</v>
      </c>
      <c r="AO71" s="289">
        <f t="shared" si="9"/>
        <v>534969.99</v>
      </c>
      <c r="AP71" s="284">
        <f t="shared" si="10"/>
        <v>1618370.52</v>
      </c>
      <c r="AQ71" s="292">
        <f t="shared" si="11"/>
        <v>1194978.9000000001</v>
      </c>
      <c r="AR71" s="266">
        <f t="shared" si="12"/>
        <v>423391.61999999988</v>
      </c>
    </row>
    <row r="72" spans="1:44" ht="15" thickBot="1" x14ac:dyDescent="0.25">
      <c r="A72" s="254" t="s">
        <v>31</v>
      </c>
      <c r="B72" s="254" t="s">
        <v>32</v>
      </c>
      <c r="C72" s="293">
        <v>4335</v>
      </c>
      <c r="D72" s="294" t="s">
        <v>873</v>
      </c>
      <c r="E72" s="251" t="s">
        <v>2676</v>
      </c>
      <c r="F72" s="89">
        <v>642364.87</v>
      </c>
      <c r="G72" s="89">
        <v>0</v>
      </c>
      <c r="H72" s="89">
        <v>50922.3</v>
      </c>
      <c r="K72" s="251">
        <v>404487.82</v>
      </c>
      <c r="L72" s="251">
        <v>221744.59</v>
      </c>
      <c r="O72" s="232">
        <v>4500</v>
      </c>
      <c r="P72" s="232">
        <v>35173.32</v>
      </c>
      <c r="R72" s="232">
        <v>129.11000000000001</v>
      </c>
      <c r="W72" s="44">
        <v>2618687.59</v>
      </c>
      <c r="X72" s="339">
        <v>826728.68</v>
      </c>
      <c r="AB72" s="339">
        <v>360325</v>
      </c>
      <c r="AC72" s="339">
        <v>35360</v>
      </c>
      <c r="AD72" s="90">
        <v>567279</v>
      </c>
      <c r="AG72" s="90">
        <v>226804.63</v>
      </c>
      <c r="AH72" s="90">
        <v>75941.3</v>
      </c>
      <c r="AM72" s="264">
        <f t="shared" si="7"/>
        <v>693287.17</v>
      </c>
      <c r="AN72" s="265">
        <f t="shared" si="8"/>
        <v>39802.43</v>
      </c>
      <c r="AO72" s="289">
        <f t="shared" si="9"/>
        <v>653484.74</v>
      </c>
      <c r="AP72" s="284">
        <f t="shared" si="10"/>
        <v>1222413.6800000002</v>
      </c>
      <c r="AQ72" s="292">
        <f t="shared" si="11"/>
        <v>870024.93</v>
      </c>
      <c r="AR72" s="266">
        <f t="shared" si="12"/>
        <v>352388.75000000012</v>
      </c>
    </row>
    <row r="73" spans="1:44" ht="15" thickBot="1" x14ac:dyDescent="0.25">
      <c r="A73" s="254" t="s">
        <v>31</v>
      </c>
      <c r="B73" s="254" t="s">
        <v>32</v>
      </c>
      <c r="C73" s="293">
        <v>2477</v>
      </c>
      <c r="D73" s="294" t="s">
        <v>874</v>
      </c>
      <c r="E73" s="251" t="s">
        <v>2677</v>
      </c>
      <c r="F73" s="89">
        <v>559524.99</v>
      </c>
      <c r="H73" s="89">
        <v>36188.239999999998</v>
      </c>
      <c r="K73" s="251">
        <v>25526.92</v>
      </c>
      <c r="L73" s="251">
        <v>717047.41</v>
      </c>
      <c r="O73" s="232">
        <v>3500</v>
      </c>
      <c r="P73" s="232">
        <v>40546.15</v>
      </c>
      <c r="W73" s="44">
        <v>2255161.35</v>
      </c>
      <c r="X73" s="339">
        <v>667191.65</v>
      </c>
      <c r="Y73" s="339">
        <v>325000</v>
      </c>
      <c r="AB73" s="339">
        <v>556360</v>
      </c>
      <c r="AC73" s="339">
        <v>40800</v>
      </c>
      <c r="AD73" s="90">
        <v>661160</v>
      </c>
      <c r="AG73" s="90">
        <v>340386.38</v>
      </c>
      <c r="AH73" s="90">
        <v>90483.55</v>
      </c>
      <c r="AL73" s="90">
        <v>8460</v>
      </c>
      <c r="AM73" s="264">
        <f t="shared" si="7"/>
        <v>595713.23</v>
      </c>
      <c r="AN73" s="265">
        <f t="shared" si="8"/>
        <v>44046.15</v>
      </c>
      <c r="AO73" s="289">
        <f t="shared" si="9"/>
        <v>551667.07999999996</v>
      </c>
      <c r="AP73" s="284">
        <f t="shared" si="10"/>
        <v>1589351.65</v>
      </c>
      <c r="AQ73" s="292">
        <f t="shared" si="11"/>
        <v>1100489.93</v>
      </c>
      <c r="AR73" s="266">
        <f t="shared" si="12"/>
        <v>488861.72</v>
      </c>
    </row>
    <row r="74" spans="1:44" ht="15" thickBot="1" x14ac:dyDescent="0.25">
      <c r="A74" s="254" t="s">
        <v>31</v>
      </c>
      <c r="B74" s="254" t="s">
        <v>32</v>
      </c>
      <c r="C74" s="293">
        <v>5216</v>
      </c>
      <c r="D74" s="294" t="s">
        <v>875</v>
      </c>
      <c r="E74" s="251" t="s">
        <v>2678</v>
      </c>
      <c r="F74" s="89">
        <v>458475.58</v>
      </c>
      <c r="G74" s="89">
        <v>9640</v>
      </c>
      <c r="H74" s="89">
        <v>44939.75</v>
      </c>
      <c r="K74" s="251">
        <v>574477.25</v>
      </c>
      <c r="L74" s="251">
        <v>186212.04</v>
      </c>
      <c r="O74" s="232">
        <v>4900</v>
      </c>
      <c r="P74" s="232">
        <v>91916.38</v>
      </c>
      <c r="R74" s="232">
        <v>1739.53</v>
      </c>
      <c r="W74" s="44">
        <v>2065017.96</v>
      </c>
      <c r="X74" s="339">
        <v>1198163.77</v>
      </c>
      <c r="AB74" s="339">
        <v>514280</v>
      </c>
      <c r="AC74" s="339">
        <v>4945</v>
      </c>
      <c r="AD74" s="90">
        <v>799431</v>
      </c>
      <c r="AG74" s="90">
        <v>567227.56999999995</v>
      </c>
      <c r="AH74" s="90">
        <v>38836.9</v>
      </c>
      <c r="AL74" s="90">
        <v>14487.95</v>
      </c>
      <c r="AM74" s="264">
        <f t="shared" si="7"/>
        <v>513055.33</v>
      </c>
      <c r="AN74" s="265">
        <f t="shared" si="8"/>
        <v>98555.91</v>
      </c>
      <c r="AO74" s="289">
        <f t="shared" si="9"/>
        <v>414499.42000000004</v>
      </c>
      <c r="AP74" s="284">
        <f t="shared" si="10"/>
        <v>1717388.77</v>
      </c>
      <c r="AQ74" s="292">
        <f t="shared" si="11"/>
        <v>1419983.4199999997</v>
      </c>
      <c r="AR74" s="266">
        <f t="shared" si="12"/>
        <v>297405.35000000033</v>
      </c>
    </row>
    <row r="75" spans="1:44" s="264" customFormat="1" ht="15" thickBot="1" x14ac:dyDescent="0.25">
      <c r="A75" s="254" t="s">
        <v>31</v>
      </c>
      <c r="B75" s="254" t="s">
        <v>32</v>
      </c>
      <c r="C75" s="293">
        <v>5544</v>
      </c>
      <c r="D75" s="294" t="s">
        <v>876</v>
      </c>
      <c r="E75" s="251" t="s">
        <v>2679</v>
      </c>
      <c r="F75" s="89">
        <v>1221363.6599999999</v>
      </c>
      <c r="G75" s="89">
        <v>24572</v>
      </c>
      <c r="H75" s="89">
        <v>225014.55</v>
      </c>
      <c r="I75" s="89"/>
      <c r="J75" s="251"/>
      <c r="K75" s="251">
        <v>356162.55</v>
      </c>
      <c r="L75" s="251">
        <v>478594.1</v>
      </c>
      <c r="M75" s="251"/>
      <c r="N75" s="251"/>
      <c r="O75" s="232">
        <v>8000</v>
      </c>
      <c r="P75" s="232">
        <v>48243.519999999997</v>
      </c>
      <c r="Q75" s="232"/>
      <c r="R75" s="232"/>
      <c r="S75" s="251"/>
      <c r="T75" s="251"/>
      <c r="U75" s="251"/>
      <c r="V75" s="251"/>
      <c r="W75" s="44">
        <v>2127187.88</v>
      </c>
      <c r="X75" s="339">
        <v>1700689.88</v>
      </c>
      <c r="Y75" s="339">
        <v>165800</v>
      </c>
      <c r="Z75" s="339"/>
      <c r="AA75" s="339"/>
      <c r="AB75" s="339">
        <v>648130</v>
      </c>
      <c r="AC75" s="339">
        <v>81000</v>
      </c>
      <c r="AD75" s="90">
        <v>1013403</v>
      </c>
      <c r="AE75" s="90"/>
      <c r="AF75" s="90"/>
      <c r="AG75" s="90">
        <v>412894.55</v>
      </c>
      <c r="AH75" s="90">
        <v>116141.95</v>
      </c>
      <c r="AI75" s="90"/>
      <c r="AJ75" s="90"/>
      <c r="AK75" s="90"/>
      <c r="AL75" s="90"/>
      <c r="AM75" s="264">
        <f t="shared" ref="AM75:AM138" si="13">SUM(F75:I75)</f>
        <v>1470950.21</v>
      </c>
      <c r="AN75" s="265">
        <f t="shared" ref="AN75:AN138" si="14">SUM(O75:R75)</f>
        <v>56243.519999999997</v>
      </c>
      <c r="AO75" s="289">
        <f t="shared" ref="AO75:AO138" si="15">AM75-AN75</f>
        <v>1414706.69</v>
      </c>
      <c r="AP75" s="284">
        <f t="shared" ref="AP75:AP138" si="16">SUM(X75:AC75)</f>
        <v>2595619.88</v>
      </c>
      <c r="AQ75" s="292">
        <f t="shared" ref="AQ75:AQ138" si="17">SUM(AD75:AL75)</f>
        <v>1542439.5</v>
      </c>
      <c r="AR75" s="266">
        <f t="shared" si="12"/>
        <v>1053180.3799999999</v>
      </c>
    </row>
    <row r="76" spans="1:44" ht="15" thickBot="1" x14ac:dyDescent="0.25">
      <c r="A76" s="254" t="s">
        <v>31</v>
      </c>
      <c r="B76" s="254" t="s">
        <v>32</v>
      </c>
      <c r="C76" s="293">
        <v>2866</v>
      </c>
      <c r="D76" s="294" t="s">
        <v>877</v>
      </c>
      <c r="E76" s="251" t="s">
        <v>2813</v>
      </c>
      <c r="F76" s="89">
        <v>1535505.07</v>
      </c>
      <c r="H76" s="89">
        <v>77786.070000000007</v>
      </c>
      <c r="K76" s="251">
        <v>718397.62</v>
      </c>
      <c r="L76" s="251">
        <v>829887.77</v>
      </c>
      <c r="O76" s="232">
        <v>34702</v>
      </c>
      <c r="P76" s="232">
        <v>70434.759999999995</v>
      </c>
      <c r="V76" s="251">
        <v>228847.92</v>
      </c>
      <c r="W76" s="44">
        <v>3692657.78</v>
      </c>
      <c r="X76" s="339">
        <v>707883.19</v>
      </c>
      <c r="Y76" s="339">
        <v>125818</v>
      </c>
      <c r="AB76" s="339">
        <v>836482.5</v>
      </c>
      <c r="AC76" s="339">
        <v>46500</v>
      </c>
      <c r="AD76" s="90">
        <v>1060956.5</v>
      </c>
      <c r="AG76" s="90">
        <v>389558.21</v>
      </c>
      <c r="AH76" s="90">
        <v>266172.14</v>
      </c>
      <c r="AM76" s="264">
        <f t="shared" si="13"/>
        <v>1613291.1400000001</v>
      </c>
      <c r="AN76" s="265">
        <f t="shared" si="14"/>
        <v>105136.76</v>
      </c>
      <c r="AO76" s="289">
        <f t="shared" si="15"/>
        <v>1508154.3800000001</v>
      </c>
      <c r="AP76" s="284">
        <f t="shared" si="16"/>
        <v>1716683.69</v>
      </c>
      <c r="AQ76" s="292">
        <f t="shared" si="17"/>
        <v>1716686.85</v>
      </c>
      <c r="AR76" s="266">
        <f t="shared" si="12"/>
        <v>-3.1600000001490116</v>
      </c>
    </row>
    <row r="77" spans="1:44" ht="15" thickBot="1" x14ac:dyDescent="0.25">
      <c r="A77" s="254" t="s">
        <v>33</v>
      </c>
      <c r="B77" s="254" t="s">
        <v>34</v>
      </c>
      <c r="C77" s="293">
        <v>3680</v>
      </c>
      <c r="D77" s="294" t="s">
        <v>878</v>
      </c>
      <c r="E77" s="251" t="s">
        <v>2680</v>
      </c>
      <c r="F77" s="89">
        <v>327047.03999999998</v>
      </c>
      <c r="H77" s="89">
        <v>57507.7</v>
      </c>
      <c r="K77" s="251">
        <v>2441148.02</v>
      </c>
      <c r="L77" s="251">
        <v>182062.96</v>
      </c>
      <c r="P77" s="232">
        <v>55427.46</v>
      </c>
      <c r="Q77" s="232">
        <v>66600</v>
      </c>
      <c r="R77" s="232">
        <v>0</v>
      </c>
      <c r="V77" s="251">
        <v>28533.360000000001</v>
      </c>
      <c r="W77" s="44">
        <v>2241713.0099999998</v>
      </c>
      <c r="X77" s="339">
        <v>760794.88</v>
      </c>
      <c r="Y77" s="339">
        <v>142400</v>
      </c>
      <c r="AB77" s="339">
        <v>436100</v>
      </c>
      <c r="AC77" s="339">
        <v>20930</v>
      </c>
      <c r="AD77" s="90">
        <v>683950</v>
      </c>
      <c r="AG77" s="90">
        <v>684928.66</v>
      </c>
      <c r="AH77" s="90">
        <v>108874.71</v>
      </c>
      <c r="AM77" s="264">
        <f t="shared" si="13"/>
        <v>384554.74</v>
      </c>
      <c r="AN77" s="265">
        <f t="shared" si="14"/>
        <v>122027.45999999999</v>
      </c>
      <c r="AO77" s="289">
        <f t="shared" si="15"/>
        <v>262527.28000000003</v>
      </c>
      <c r="AP77" s="284">
        <f t="shared" si="16"/>
        <v>1360224.88</v>
      </c>
      <c r="AQ77" s="292">
        <f t="shared" si="17"/>
        <v>1477753.37</v>
      </c>
      <c r="AR77" s="266">
        <f t="shared" si="12"/>
        <v>-117528.49000000022</v>
      </c>
    </row>
    <row r="78" spans="1:44" ht="15" thickBot="1" x14ac:dyDescent="0.25">
      <c r="A78" s="254" t="s">
        <v>33</v>
      </c>
      <c r="B78" s="254" t="s">
        <v>34</v>
      </c>
      <c r="C78" s="293">
        <v>5005</v>
      </c>
      <c r="D78" s="294" t="s">
        <v>879</v>
      </c>
      <c r="E78" s="251" t="s">
        <v>2681</v>
      </c>
      <c r="F78" s="89">
        <v>618074.12</v>
      </c>
      <c r="G78" s="89">
        <v>0</v>
      </c>
      <c r="H78" s="89">
        <v>53744.08</v>
      </c>
      <c r="K78" s="251">
        <v>606097.42000000004</v>
      </c>
      <c r="L78" s="251">
        <v>291268.3</v>
      </c>
      <c r="O78" s="232">
        <v>2500</v>
      </c>
      <c r="P78" s="232">
        <v>130126.71</v>
      </c>
      <c r="Q78" s="232">
        <v>75715</v>
      </c>
      <c r="R78" s="232">
        <v>31575.77</v>
      </c>
      <c r="T78" s="251">
        <v>444</v>
      </c>
      <c r="W78" s="44">
        <v>1881918.88</v>
      </c>
      <c r="X78" s="339">
        <v>1191131.1499999999</v>
      </c>
      <c r="AB78" s="339">
        <v>996227.5</v>
      </c>
      <c r="AC78" s="339">
        <v>12000</v>
      </c>
      <c r="AD78" s="90">
        <v>1284743.5</v>
      </c>
      <c r="AG78" s="90">
        <v>979244.69</v>
      </c>
      <c r="AH78" s="90">
        <v>91314.94</v>
      </c>
      <c r="AL78" s="90">
        <v>123350</v>
      </c>
      <c r="AM78" s="264">
        <f t="shared" si="13"/>
        <v>671818.2</v>
      </c>
      <c r="AN78" s="265">
        <f t="shared" si="14"/>
        <v>239917.48</v>
      </c>
      <c r="AO78" s="289">
        <f t="shared" si="15"/>
        <v>431900.72</v>
      </c>
      <c r="AP78" s="284">
        <f t="shared" si="16"/>
        <v>2199358.65</v>
      </c>
      <c r="AQ78" s="292">
        <f t="shared" si="17"/>
        <v>2478653.13</v>
      </c>
      <c r="AR78" s="266">
        <f t="shared" si="12"/>
        <v>-279294.48</v>
      </c>
    </row>
    <row r="79" spans="1:44" ht="15" thickBot="1" x14ac:dyDescent="0.25">
      <c r="A79" s="254" t="s">
        <v>33</v>
      </c>
      <c r="B79" s="254" t="s">
        <v>34</v>
      </c>
      <c r="C79" s="293">
        <v>3048</v>
      </c>
      <c r="D79" s="294" t="s">
        <v>880</v>
      </c>
      <c r="E79" s="251" t="s">
        <v>2682</v>
      </c>
      <c r="F79" s="89">
        <v>675741.3</v>
      </c>
      <c r="H79" s="89">
        <v>98658.39</v>
      </c>
      <c r="K79" s="251">
        <v>569373.36</v>
      </c>
      <c r="L79" s="251">
        <v>1106102.21</v>
      </c>
      <c r="O79" s="232">
        <v>7768</v>
      </c>
      <c r="P79" s="232">
        <v>43144.3</v>
      </c>
      <c r="Q79" s="232">
        <v>160385</v>
      </c>
      <c r="R79" s="232">
        <v>0</v>
      </c>
      <c r="T79" s="251">
        <v>5000</v>
      </c>
      <c r="W79" s="44">
        <v>1941230.36</v>
      </c>
      <c r="X79" s="339">
        <v>959220.01</v>
      </c>
      <c r="AB79" s="339">
        <v>429994</v>
      </c>
      <c r="AC79" s="339">
        <v>250000</v>
      </c>
      <c r="AD79" s="90">
        <v>697834</v>
      </c>
      <c r="AG79" s="90">
        <v>592962.93000000005</v>
      </c>
      <c r="AH79" s="90">
        <v>78582.5</v>
      </c>
      <c r="AL79" s="90">
        <v>11720</v>
      </c>
      <c r="AM79" s="264">
        <f t="shared" si="13"/>
        <v>774399.69000000006</v>
      </c>
      <c r="AN79" s="265">
        <f t="shared" si="14"/>
        <v>211297.3</v>
      </c>
      <c r="AO79" s="289">
        <f t="shared" si="15"/>
        <v>563102.39000000013</v>
      </c>
      <c r="AP79" s="284">
        <f t="shared" si="16"/>
        <v>1639214.01</v>
      </c>
      <c r="AQ79" s="292">
        <f t="shared" si="17"/>
        <v>1381099.4300000002</v>
      </c>
      <c r="AR79" s="266">
        <f t="shared" si="12"/>
        <v>258114.57999999984</v>
      </c>
    </row>
    <row r="80" spans="1:44" ht="15" thickBot="1" x14ac:dyDescent="0.25">
      <c r="A80" s="254" t="s">
        <v>33</v>
      </c>
      <c r="B80" s="254" t="s">
        <v>34</v>
      </c>
      <c r="C80" s="293">
        <v>6117</v>
      </c>
      <c r="D80" s="294" t="s">
        <v>881</v>
      </c>
      <c r="E80" s="251" t="s">
        <v>2683</v>
      </c>
      <c r="F80" s="89">
        <v>1000244.36</v>
      </c>
      <c r="G80" s="89">
        <v>18960</v>
      </c>
      <c r="H80" s="89">
        <v>242505.60000000001</v>
      </c>
      <c r="K80" s="251">
        <v>262225.36</v>
      </c>
      <c r="L80" s="251">
        <v>298706.23</v>
      </c>
      <c r="O80" s="232">
        <v>150904.22</v>
      </c>
      <c r="P80" s="232">
        <v>69204.350000000006</v>
      </c>
      <c r="R80" s="232">
        <v>0</v>
      </c>
      <c r="T80" s="251">
        <v>5000</v>
      </c>
      <c r="W80" s="44">
        <v>1940061.77</v>
      </c>
      <c r="X80" s="339">
        <v>1380287.13</v>
      </c>
      <c r="AB80" s="339">
        <v>362477.5</v>
      </c>
      <c r="AC80" s="339">
        <v>28400</v>
      </c>
      <c r="AD80" s="90">
        <v>759287.5</v>
      </c>
      <c r="AG80" s="90">
        <v>314789.43</v>
      </c>
      <c r="AH80" s="90">
        <v>52413.14</v>
      </c>
      <c r="AM80" s="264">
        <f t="shared" si="13"/>
        <v>1261709.96</v>
      </c>
      <c r="AN80" s="265">
        <f t="shared" si="14"/>
        <v>220108.57</v>
      </c>
      <c r="AO80" s="289">
        <f t="shared" si="15"/>
        <v>1041601.3899999999</v>
      </c>
      <c r="AP80" s="284">
        <f t="shared" si="16"/>
        <v>1771164.63</v>
      </c>
      <c r="AQ80" s="292">
        <f t="shared" si="17"/>
        <v>1126490.0699999998</v>
      </c>
      <c r="AR80" s="266">
        <f t="shared" si="12"/>
        <v>644674.56000000006</v>
      </c>
    </row>
    <row r="81" spans="1:44" ht="15" thickBot="1" x14ac:dyDescent="0.25">
      <c r="A81" s="254" t="s">
        <v>33</v>
      </c>
      <c r="B81" s="254" t="s">
        <v>34</v>
      </c>
      <c r="C81" s="293">
        <v>3261</v>
      </c>
      <c r="D81" s="294" t="s">
        <v>882</v>
      </c>
      <c r="E81" s="251" t="s">
        <v>2684</v>
      </c>
      <c r="F81" s="89">
        <v>176949.49</v>
      </c>
      <c r="G81" s="89">
        <v>4300</v>
      </c>
      <c r="H81" s="89">
        <v>20344.72</v>
      </c>
      <c r="K81" s="251">
        <v>457002</v>
      </c>
      <c r="L81" s="251">
        <v>281544.24</v>
      </c>
      <c r="P81" s="232">
        <v>60376.6</v>
      </c>
      <c r="V81" s="251">
        <v>776160.38</v>
      </c>
      <c r="W81" s="44">
        <v>2076384.94</v>
      </c>
      <c r="X81" s="339">
        <v>611094.81000000006</v>
      </c>
      <c r="AB81" s="339">
        <v>63577.5</v>
      </c>
      <c r="AD81" s="90">
        <v>261123.5</v>
      </c>
      <c r="AG81" s="90">
        <v>292226.38</v>
      </c>
      <c r="AH81" s="90">
        <v>79237.95</v>
      </c>
      <c r="AM81" s="264">
        <f t="shared" si="13"/>
        <v>201594.21</v>
      </c>
      <c r="AN81" s="265">
        <f t="shared" si="14"/>
        <v>60376.6</v>
      </c>
      <c r="AO81" s="289">
        <f t="shared" si="15"/>
        <v>141217.60999999999</v>
      </c>
      <c r="AP81" s="284">
        <f t="shared" si="16"/>
        <v>674672.31</v>
      </c>
      <c r="AQ81" s="292">
        <f t="shared" si="17"/>
        <v>632587.82999999996</v>
      </c>
      <c r="AR81" s="266">
        <f t="shared" si="12"/>
        <v>42084.480000000098</v>
      </c>
    </row>
    <row r="82" spans="1:44" ht="15" thickBot="1" x14ac:dyDescent="0.25">
      <c r="A82" s="254" t="s">
        <v>33</v>
      </c>
      <c r="B82" s="254" t="s">
        <v>34</v>
      </c>
      <c r="C82" s="293">
        <v>2381</v>
      </c>
      <c r="D82" s="294" t="s">
        <v>883</v>
      </c>
      <c r="E82" s="251" t="s">
        <v>2685</v>
      </c>
      <c r="F82" s="89">
        <v>555718.06000000006</v>
      </c>
      <c r="G82" s="89">
        <v>18360</v>
      </c>
      <c r="H82" s="89">
        <v>336906.84</v>
      </c>
      <c r="K82" s="251">
        <v>-122167.78</v>
      </c>
      <c r="L82" s="251">
        <v>100989.93</v>
      </c>
      <c r="O82" s="232">
        <v>53995</v>
      </c>
      <c r="P82" s="232">
        <v>10259.27</v>
      </c>
      <c r="Q82" s="232">
        <v>70000</v>
      </c>
      <c r="T82" s="251">
        <v>10000</v>
      </c>
      <c r="W82" s="44">
        <v>1879892.65</v>
      </c>
      <c r="X82" s="339">
        <v>1070384.0900000001</v>
      </c>
      <c r="Z82" s="339">
        <v>2065</v>
      </c>
      <c r="AB82" s="339">
        <v>396312</v>
      </c>
      <c r="AD82" s="90">
        <v>573582</v>
      </c>
      <c r="AE82" s="90">
        <v>7120</v>
      </c>
      <c r="AG82" s="90">
        <v>609129.11</v>
      </c>
      <c r="AH82" s="90">
        <v>102843.25</v>
      </c>
      <c r="AM82" s="264">
        <f t="shared" si="13"/>
        <v>910984.90000000014</v>
      </c>
      <c r="AN82" s="265">
        <f t="shared" si="14"/>
        <v>134254.27000000002</v>
      </c>
      <c r="AO82" s="289">
        <f t="shared" si="15"/>
        <v>776730.63000000012</v>
      </c>
      <c r="AP82" s="284">
        <f t="shared" si="16"/>
        <v>1468761.09</v>
      </c>
      <c r="AQ82" s="292">
        <f t="shared" si="17"/>
        <v>1292674.3599999999</v>
      </c>
      <c r="AR82" s="266">
        <f t="shared" si="12"/>
        <v>176086.73000000021</v>
      </c>
    </row>
    <row r="83" spans="1:44" ht="15" thickBot="1" x14ac:dyDescent="0.25">
      <c r="A83" s="254" t="s">
        <v>33</v>
      </c>
      <c r="B83" s="254" t="s">
        <v>34</v>
      </c>
      <c r="C83" s="293">
        <v>2712</v>
      </c>
      <c r="D83" s="294" t="s">
        <v>884</v>
      </c>
      <c r="E83" s="251" t="s">
        <v>2686</v>
      </c>
      <c r="F83" s="89">
        <v>474477.9</v>
      </c>
      <c r="G83" s="89">
        <v>31200</v>
      </c>
      <c r="H83" s="89">
        <v>29345.07</v>
      </c>
      <c r="K83" s="251">
        <v>210877.2</v>
      </c>
      <c r="L83" s="251">
        <v>354059.32</v>
      </c>
      <c r="O83" s="232">
        <v>2000</v>
      </c>
      <c r="P83" s="232">
        <v>97756.5</v>
      </c>
      <c r="Q83" s="232">
        <v>196645</v>
      </c>
      <c r="R83" s="232">
        <v>2620</v>
      </c>
      <c r="V83" s="251">
        <v>67787.38</v>
      </c>
      <c r="W83" s="44">
        <v>1840507.51</v>
      </c>
      <c r="X83" s="339">
        <v>518774.04</v>
      </c>
      <c r="Y83" s="339">
        <v>20000</v>
      </c>
      <c r="AB83" s="339">
        <v>728143</v>
      </c>
      <c r="AC83" s="339">
        <v>30542</v>
      </c>
      <c r="AD83" s="90">
        <v>949250</v>
      </c>
      <c r="AG83" s="90">
        <v>355829.62</v>
      </c>
      <c r="AH83" s="90">
        <v>42205.85</v>
      </c>
      <c r="AL83" s="90">
        <v>3250</v>
      </c>
      <c r="AM83" s="264">
        <f t="shared" si="13"/>
        <v>535022.97</v>
      </c>
      <c r="AN83" s="265">
        <f t="shared" si="14"/>
        <v>299021.5</v>
      </c>
      <c r="AO83" s="289">
        <f t="shared" si="15"/>
        <v>236001.46999999997</v>
      </c>
      <c r="AP83" s="284">
        <f t="shared" si="16"/>
        <v>1297459.04</v>
      </c>
      <c r="AQ83" s="292">
        <f t="shared" si="17"/>
        <v>1350535.4700000002</v>
      </c>
      <c r="AR83" s="266">
        <f t="shared" si="12"/>
        <v>-53076.430000000168</v>
      </c>
    </row>
    <row r="84" spans="1:44" ht="15" thickBot="1" x14ac:dyDescent="0.25">
      <c r="A84" s="254" t="s">
        <v>33</v>
      </c>
      <c r="B84" s="254" t="s">
        <v>34</v>
      </c>
      <c r="C84" s="293">
        <v>1686</v>
      </c>
      <c r="D84" s="294" t="s">
        <v>885</v>
      </c>
      <c r="E84" s="251" t="s">
        <v>2687</v>
      </c>
      <c r="F84" s="89">
        <v>196187.48</v>
      </c>
      <c r="G84" s="89">
        <v>0</v>
      </c>
      <c r="H84" s="89">
        <v>20954.2</v>
      </c>
      <c r="K84" s="251">
        <v>694337.41</v>
      </c>
      <c r="L84" s="251">
        <v>35618.050000000003</v>
      </c>
      <c r="O84" s="232">
        <v>1360.1</v>
      </c>
      <c r="P84" s="232">
        <v>18530.87</v>
      </c>
      <c r="R84" s="232">
        <v>0</v>
      </c>
      <c r="V84" s="251">
        <v>102900</v>
      </c>
      <c r="W84" s="44">
        <v>2651073.88</v>
      </c>
      <c r="X84" s="339">
        <v>840684.75</v>
      </c>
      <c r="AB84" s="339">
        <v>287641</v>
      </c>
      <c r="AD84" s="90">
        <v>500941</v>
      </c>
      <c r="AG84" s="90">
        <v>219685.72</v>
      </c>
      <c r="AH84" s="90">
        <v>23492.2</v>
      </c>
      <c r="AM84" s="264">
        <f t="shared" si="13"/>
        <v>217141.68000000002</v>
      </c>
      <c r="AN84" s="265">
        <f t="shared" si="14"/>
        <v>19890.969999999998</v>
      </c>
      <c r="AO84" s="289">
        <f t="shared" si="15"/>
        <v>197250.71000000002</v>
      </c>
      <c r="AP84" s="284">
        <f t="shared" si="16"/>
        <v>1128325.75</v>
      </c>
      <c r="AQ84" s="292">
        <f t="shared" si="17"/>
        <v>744118.91999999993</v>
      </c>
      <c r="AR84" s="266">
        <f t="shared" si="12"/>
        <v>384206.83000000007</v>
      </c>
    </row>
    <row r="85" spans="1:44" ht="15" thickBot="1" x14ac:dyDescent="0.25">
      <c r="A85" s="254" t="s">
        <v>33</v>
      </c>
      <c r="B85" s="254" t="s">
        <v>34</v>
      </c>
      <c r="C85" s="293">
        <v>2512</v>
      </c>
      <c r="D85" s="294" t="s">
        <v>886</v>
      </c>
      <c r="E85" s="251" t="s">
        <v>2798</v>
      </c>
      <c r="F85" s="89">
        <v>392338.45</v>
      </c>
      <c r="G85" s="89">
        <v>7520</v>
      </c>
      <c r="H85" s="89">
        <v>15648.44</v>
      </c>
      <c r="K85" s="251">
        <v>280650.55</v>
      </c>
      <c r="L85" s="251">
        <v>68568.95</v>
      </c>
      <c r="O85" s="232">
        <v>2000</v>
      </c>
      <c r="P85" s="232">
        <v>42434.13</v>
      </c>
      <c r="Q85" s="232">
        <v>42500</v>
      </c>
      <c r="T85" s="251">
        <v>15000</v>
      </c>
      <c r="W85" s="44">
        <v>3200752.69</v>
      </c>
      <c r="X85" s="339">
        <v>543546.34</v>
      </c>
      <c r="Y85" s="339">
        <v>20000</v>
      </c>
      <c r="AB85" s="339">
        <v>335050</v>
      </c>
      <c r="AC85" s="339">
        <v>18000</v>
      </c>
      <c r="AD85" s="90">
        <v>454278</v>
      </c>
      <c r="AG85" s="90">
        <v>268183.18</v>
      </c>
      <c r="AH85" s="90">
        <v>118520.15</v>
      </c>
      <c r="AM85" s="264">
        <f t="shared" si="13"/>
        <v>415506.89</v>
      </c>
      <c r="AN85" s="265">
        <f t="shared" si="14"/>
        <v>86934.13</v>
      </c>
      <c r="AO85" s="289">
        <f t="shared" si="15"/>
        <v>328572.76</v>
      </c>
      <c r="AP85" s="284">
        <f t="shared" si="16"/>
        <v>916596.34</v>
      </c>
      <c r="AQ85" s="292">
        <f t="shared" si="17"/>
        <v>840981.33</v>
      </c>
      <c r="AR85" s="266">
        <f t="shared" si="12"/>
        <v>75615.010000000009</v>
      </c>
    </row>
    <row r="86" spans="1:44" ht="15" thickBot="1" x14ac:dyDescent="0.25">
      <c r="A86" s="254" t="s">
        <v>313</v>
      </c>
      <c r="B86" s="254" t="s">
        <v>44</v>
      </c>
      <c r="C86" s="293">
        <v>3664</v>
      </c>
      <c r="D86" s="294" t="s">
        <v>887</v>
      </c>
      <c r="E86" s="251" t="s">
        <v>2688</v>
      </c>
      <c r="F86" s="89">
        <v>1102307.7</v>
      </c>
      <c r="H86" s="89">
        <v>59847.03</v>
      </c>
      <c r="K86" s="251">
        <v>68048.36</v>
      </c>
      <c r="L86" s="251">
        <v>778501.86</v>
      </c>
      <c r="O86" s="232">
        <v>1500</v>
      </c>
      <c r="P86" s="232">
        <v>39766.980000000003</v>
      </c>
      <c r="R86" s="232">
        <v>17.760000000000002</v>
      </c>
      <c r="T86" s="251">
        <v>404602</v>
      </c>
      <c r="V86" s="251">
        <v>379036.06</v>
      </c>
      <c r="W86" s="44">
        <v>1975689.39</v>
      </c>
      <c r="X86" s="339">
        <v>502774.72</v>
      </c>
      <c r="AA86" s="339">
        <v>705416</v>
      </c>
      <c r="AB86" s="339">
        <v>34570.800000000003</v>
      </c>
      <c r="AC86" s="339">
        <v>-674216</v>
      </c>
      <c r="AD86" s="90">
        <v>330779.8</v>
      </c>
      <c r="AG86" s="90">
        <v>172013.89</v>
      </c>
      <c r="AH86" s="90">
        <v>156455.35</v>
      </c>
      <c r="AM86" s="264">
        <f t="shared" si="13"/>
        <v>1162154.73</v>
      </c>
      <c r="AN86" s="265">
        <f t="shared" si="14"/>
        <v>41284.740000000005</v>
      </c>
      <c r="AO86" s="289">
        <f t="shared" si="15"/>
        <v>1120869.99</v>
      </c>
      <c r="AP86" s="284">
        <f t="shared" si="16"/>
        <v>568545.52</v>
      </c>
      <c r="AQ86" s="292">
        <f t="shared" si="17"/>
        <v>659249.04</v>
      </c>
      <c r="AR86" s="266">
        <f t="shared" si="12"/>
        <v>-90703.520000000019</v>
      </c>
    </row>
    <row r="87" spans="1:44" ht="15" thickBot="1" x14ac:dyDescent="0.25">
      <c r="A87" s="254" t="s">
        <v>313</v>
      </c>
      <c r="B87" s="254" t="s">
        <v>44</v>
      </c>
      <c r="C87" s="293">
        <v>7927</v>
      </c>
      <c r="D87" s="294" t="s">
        <v>888</v>
      </c>
      <c r="E87" s="251" t="s">
        <v>2689</v>
      </c>
      <c r="F87" s="89">
        <v>2716559.53</v>
      </c>
      <c r="H87" s="89">
        <v>71806.66</v>
      </c>
      <c r="K87" s="251">
        <v>1481942.88</v>
      </c>
      <c r="L87" s="251">
        <v>556366.94999999995</v>
      </c>
      <c r="O87" s="232">
        <v>2000</v>
      </c>
      <c r="P87" s="232">
        <v>50905.18</v>
      </c>
      <c r="R87" s="232">
        <v>383836.61</v>
      </c>
      <c r="V87" s="251">
        <v>728847.49</v>
      </c>
      <c r="W87" s="44">
        <v>3812204.74</v>
      </c>
      <c r="X87" s="339">
        <v>994194.9</v>
      </c>
      <c r="Y87" s="339">
        <v>182597.75</v>
      </c>
      <c r="AB87" s="339">
        <v>646844.80000000005</v>
      </c>
      <c r="AC87" s="339">
        <v>69000</v>
      </c>
      <c r="AD87" s="90">
        <v>1144032.8</v>
      </c>
      <c r="AE87" s="90">
        <v>2490</v>
      </c>
      <c r="AF87" s="90">
        <v>2000</v>
      </c>
      <c r="AG87" s="90">
        <v>762643.86</v>
      </c>
      <c r="AH87" s="90">
        <v>211005.87</v>
      </c>
      <c r="AM87" s="264">
        <f t="shared" si="13"/>
        <v>2788366.19</v>
      </c>
      <c r="AN87" s="265">
        <f t="shared" si="14"/>
        <v>436741.79</v>
      </c>
      <c r="AO87" s="289">
        <f t="shared" si="15"/>
        <v>2351624.4</v>
      </c>
      <c r="AP87" s="284">
        <f t="shared" si="16"/>
        <v>1892637.45</v>
      </c>
      <c r="AQ87" s="292">
        <f t="shared" si="17"/>
        <v>2122172.5300000003</v>
      </c>
      <c r="AR87" s="266">
        <f t="shared" si="12"/>
        <v>-229535.08000000031</v>
      </c>
    </row>
    <row r="88" spans="1:44" ht="15" thickBot="1" x14ac:dyDescent="0.25">
      <c r="A88" s="254" t="s">
        <v>313</v>
      </c>
      <c r="B88" s="254" t="s">
        <v>44</v>
      </c>
      <c r="C88" s="293">
        <v>7609</v>
      </c>
      <c r="D88" s="294" t="s">
        <v>889</v>
      </c>
      <c r="E88" s="251" t="s">
        <v>2690</v>
      </c>
      <c r="F88" s="89">
        <v>1820420.82</v>
      </c>
      <c r="H88" s="89">
        <v>53522.14</v>
      </c>
      <c r="J88" s="251">
        <v>321513</v>
      </c>
      <c r="K88" s="251">
        <v>1638176.01</v>
      </c>
      <c r="L88" s="251">
        <v>148693.48000000001</v>
      </c>
      <c r="O88" s="232">
        <v>5467</v>
      </c>
      <c r="P88" s="232">
        <v>140671.29999999999</v>
      </c>
      <c r="R88" s="232">
        <v>5728.61</v>
      </c>
      <c r="T88" s="251">
        <v>10940</v>
      </c>
      <c r="V88" s="251">
        <v>4214993.95</v>
      </c>
      <c r="X88" s="339">
        <v>732149.82</v>
      </c>
      <c r="Y88" s="339">
        <v>3000</v>
      </c>
      <c r="AB88" s="339">
        <v>748476</v>
      </c>
      <c r="AC88" s="339">
        <v>41736.800000000003</v>
      </c>
      <c r="AD88" s="90">
        <v>1046736.8</v>
      </c>
      <c r="AG88" s="90">
        <v>441451.41</v>
      </c>
      <c r="AH88" s="90">
        <v>138775.29999999999</v>
      </c>
      <c r="AK88" s="90">
        <v>28738.5</v>
      </c>
      <c r="AM88" s="264">
        <f t="shared" si="13"/>
        <v>1873942.96</v>
      </c>
      <c r="AN88" s="265">
        <f t="shared" si="14"/>
        <v>151866.90999999997</v>
      </c>
      <c r="AO88" s="289">
        <f t="shared" si="15"/>
        <v>1722076.05</v>
      </c>
      <c r="AP88" s="284">
        <f t="shared" si="16"/>
        <v>1525362.6199999999</v>
      </c>
      <c r="AQ88" s="292">
        <f t="shared" si="17"/>
        <v>1655702.01</v>
      </c>
      <c r="AR88" s="266">
        <f t="shared" si="12"/>
        <v>-130339.39000000013</v>
      </c>
    </row>
    <row r="89" spans="1:44" ht="15" thickBot="1" x14ac:dyDescent="0.25">
      <c r="A89" s="254" t="s">
        <v>313</v>
      </c>
      <c r="B89" s="254" t="s">
        <v>44</v>
      </c>
      <c r="C89" s="293">
        <v>6471</v>
      </c>
      <c r="D89" s="294" t="s">
        <v>890</v>
      </c>
      <c r="E89" s="251" t="s">
        <v>2691</v>
      </c>
      <c r="F89" s="89">
        <v>1834095.72</v>
      </c>
      <c r="H89" s="89">
        <v>47321.760000000002</v>
      </c>
      <c r="K89" s="251">
        <v>908937.66</v>
      </c>
      <c r="L89" s="251">
        <v>366462.2</v>
      </c>
      <c r="O89" s="232">
        <v>3130</v>
      </c>
      <c r="P89" s="232">
        <v>44880.18</v>
      </c>
      <c r="R89" s="232">
        <v>50.77</v>
      </c>
      <c r="T89" s="251">
        <v>126868.8</v>
      </c>
      <c r="V89" s="251">
        <v>600666.39</v>
      </c>
      <c r="W89" s="44">
        <v>2080906</v>
      </c>
      <c r="X89" s="339">
        <v>640272.07999999996</v>
      </c>
      <c r="Y89" s="339">
        <v>156833.32</v>
      </c>
      <c r="AB89" s="339">
        <v>987741</v>
      </c>
      <c r="AC89" s="339">
        <v>40800</v>
      </c>
      <c r="AD89" s="90">
        <v>1212941</v>
      </c>
      <c r="AE89" s="90">
        <v>4850</v>
      </c>
      <c r="AG89" s="90">
        <v>622285.35</v>
      </c>
      <c r="AH89" s="90">
        <v>103309.3</v>
      </c>
      <c r="AM89" s="264">
        <f t="shared" si="13"/>
        <v>1881417.48</v>
      </c>
      <c r="AN89" s="265">
        <f t="shared" si="14"/>
        <v>48060.95</v>
      </c>
      <c r="AO89" s="289">
        <f t="shared" si="15"/>
        <v>1833356.53</v>
      </c>
      <c r="AP89" s="284">
        <f t="shared" si="16"/>
        <v>1825646.4</v>
      </c>
      <c r="AQ89" s="292">
        <f t="shared" si="17"/>
        <v>1943385.6500000001</v>
      </c>
      <c r="AR89" s="266">
        <f t="shared" si="12"/>
        <v>-117739.25000000023</v>
      </c>
    </row>
    <row r="90" spans="1:44" ht="15" thickBot="1" x14ac:dyDescent="0.25">
      <c r="A90" s="254" t="s">
        <v>313</v>
      </c>
      <c r="B90" s="254" t="s">
        <v>44</v>
      </c>
      <c r="C90" s="293">
        <v>4146</v>
      </c>
      <c r="D90" s="294" t="s">
        <v>891</v>
      </c>
      <c r="E90" s="251" t="s">
        <v>2692</v>
      </c>
      <c r="F90" s="89">
        <v>1104652.73</v>
      </c>
      <c r="H90" s="89">
        <v>202069.2</v>
      </c>
      <c r="K90" s="251">
        <v>900154.16</v>
      </c>
      <c r="L90" s="251">
        <v>232838.35</v>
      </c>
      <c r="O90" s="232">
        <v>1600</v>
      </c>
      <c r="P90" s="232">
        <v>26800</v>
      </c>
      <c r="R90" s="232">
        <v>503.8</v>
      </c>
      <c r="T90" s="251">
        <v>111983</v>
      </c>
      <c r="V90" s="251">
        <v>416702.55</v>
      </c>
      <c r="W90" s="44">
        <v>2304026.96</v>
      </c>
      <c r="X90" s="339">
        <v>455680.77</v>
      </c>
      <c r="AB90" s="339">
        <v>369585.9</v>
      </c>
      <c r="AC90" s="339">
        <v>25943.75</v>
      </c>
      <c r="AD90" s="90">
        <v>615654.15</v>
      </c>
      <c r="AG90" s="90">
        <v>347701.13</v>
      </c>
      <c r="AH90" s="90">
        <v>107221.52</v>
      </c>
      <c r="AM90" s="264">
        <f t="shared" si="13"/>
        <v>1306721.93</v>
      </c>
      <c r="AN90" s="265">
        <f t="shared" si="14"/>
        <v>28903.8</v>
      </c>
      <c r="AO90" s="289">
        <f t="shared" si="15"/>
        <v>1277818.1299999999</v>
      </c>
      <c r="AP90" s="284">
        <f t="shared" si="16"/>
        <v>851210.42</v>
      </c>
      <c r="AQ90" s="292">
        <f t="shared" si="17"/>
        <v>1070576.8</v>
      </c>
      <c r="AR90" s="266">
        <f t="shared" si="12"/>
        <v>-219366.38</v>
      </c>
    </row>
    <row r="91" spans="1:44" ht="15" thickBot="1" x14ac:dyDescent="0.25">
      <c r="A91" s="254" t="s">
        <v>313</v>
      </c>
      <c r="B91" s="254" t="s">
        <v>44</v>
      </c>
      <c r="C91" s="293">
        <v>8209</v>
      </c>
      <c r="D91" s="294" t="s">
        <v>892</v>
      </c>
      <c r="E91" s="251" t="s">
        <v>2693</v>
      </c>
      <c r="F91" s="89">
        <v>2039669.03</v>
      </c>
      <c r="H91" s="89">
        <v>194218.42</v>
      </c>
      <c r="K91" s="251">
        <v>623719.39</v>
      </c>
      <c r="L91" s="251">
        <v>725233.98</v>
      </c>
      <c r="O91" s="232">
        <v>0</v>
      </c>
      <c r="P91" s="232">
        <v>62388.1</v>
      </c>
      <c r="R91" s="232">
        <v>491523.45</v>
      </c>
      <c r="V91" s="251">
        <v>614322.29</v>
      </c>
      <c r="W91" s="44">
        <v>2345661.54</v>
      </c>
      <c r="X91" s="339">
        <v>1054380.42</v>
      </c>
      <c r="Y91" s="339">
        <v>117850</v>
      </c>
      <c r="AB91" s="339">
        <v>773256.4</v>
      </c>
      <c r="AC91" s="339">
        <v>36379</v>
      </c>
      <c r="AD91" s="90">
        <v>1237503.3999999999</v>
      </c>
      <c r="AE91" s="90">
        <v>11070</v>
      </c>
      <c r="AG91" s="90">
        <v>646946.86</v>
      </c>
      <c r="AH91" s="90">
        <v>124138.65</v>
      </c>
      <c r="AM91" s="264">
        <f t="shared" si="13"/>
        <v>2233887.4500000002</v>
      </c>
      <c r="AN91" s="265">
        <f t="shared" si="14"/>
        <v>553911.55000000005</v>
      </c>
      <c r="AO91" s="289">
        <f t="shared" si="15"/>
        <v>1679975.9000000001</v>
      </c>
      <c r="AP91" s="284">
        <f t="shared" si="16"/>
        <v>1981865.8199999998</v>
      </c>
      <c r="AQ91" s="292">
        <f t="shared" si="17"/>
        <v>2019658.9099999997</v>
      </c>
      <c r="AR91" s="266">
        <f t="shared" si="12"/>
        <v>-37793.089999999851</v>
      </c>
    </row>
    <row r="92" spans="1:44" ht="15" thickBot="1" x14ac:dyDescent="0.25">
      <c r="A92" s="254" t="s">
        <v>313</v>
      </c>
      <c r="B92" s="254" t="s">
        <v>44</v>
      </c>
      <c r="C92" s="293">
        <v>4164</v>
      </c>
      <c r="D92" s="294" t="s">
        <v>893</v>
      </c>
      <c r="E92" s="251" t="s">
        <v>2694</v>
      </c>
      <c r="F92" s="89">
        <v>1096231.94</v>
      </c>
      <c r="H92" s="89">
        <v>84480.84</v>
      </c>
      <c r="K92" s="251">
        <v>584677.64</v>
      </c>
      <c r="L92" s="251">
        <v>203825.94</v>
      </c>
      <c r="O92" s="232">
        <v>2000</v>
      </c>
      <c r="P92" s="232">
        <v>62127.28</v>
      </c>
      <c r="R92" s="232">
        <v>162983.71</v>
      </c>
      <c r="T92" s="251">
        <v>4005</v>
      </c>
      <c r="V92" s="251">
        <v>571662.81000000006</v>
      </c>
      <c r="W92" s="44">
        <v>4378498.51</v>
      </c>
      <c r="X92" s="339">
        <v>495472.24</v>
      </c>
      <c r="AB92" s="339">
        <v>444290.59</v>
      </c>
      <c r="AC92" s="339">
        <v>9200</v>
      </c>
      <c r="AD92" s="90">
        <v>665882.59</v>
      </c>
      <c r="AE92" s="90">
        <v>4490</v>
      </c>
      <c r="AG92" s="90">
        <v>286506.46999999997</v>
      </c>
      <c r="AH92" s="90">
        <v>97194.59</v>
      </c>
      <c r="AM92" s="264">
        <f t="shared" si="13"/>
        <v>1180712.78</v>
      </c>
      <c r="AN92" s="265">
        <f t="shared" si="14"/>
        <v>227110.99</v>
      </c>
      <c r="AO92" s="289">
        <f t="shared" si="15"/>
        <v>953601.79</v>
      </c>
      <c r="AP92" s="284">
        <f t="shared" si="16"/>
        <v>948962.83000000007</v>
      </c>
      <c r="AQ92" s="292">
        <f t="shared" si="17"/>
        <v>1054073.6499999999</v>
      </c>
      <c r="AR92" s="266">
        <f t="shared" si="12"/>
        <v>-105110.81999999983</v>
      </c>
    </row>
    <row r="93" spans="1:44" ht="15" thickBot="1" x14ac:dyDescent="0.25">
      <c r="A93" s="254" t="s">
        <v>313</v>
      </c>
      <c r="B93" s="254" t="s">
        <v>44</v>
      </c>
      <c r="C93" s="293">
        <v>5920</v>
      </c>
      <c r="D93" s="294" t="s">
        <v>894</v>
      </c>
      <c r="E93" s="251" t="s">
        <v>2695</v>
      </c>
      <c r="F93" s="89">
        <v>1382343.03</v>
      </c>
      <c r="H93" s="89">
        <v>47083.18</v>
      </c>
      <c r="K93" s="251">
        <v>866256.82</v>
      </c>
      <c r="L93" s="251">
        <v>1005409.87</v>
      </c>
      <c r="O93" s="232">
        <v>1000</v>
      </c>
      <c r="P93" s="232">
        <v>52732.5</v>
      </c>
      <c r="R93" s="232">
        <v>145951.85</v>
      </c>
      <c r="V93" s="251">
        <v>506771.99</v>
      </c>
      <c r="X93" s="339">
        <v>562197.36</v>
      </c>
      <c r="Y93" s="339">
        <v>155050</v>
      </c>
      <c r="AB93" s="339">
        <v>1171846.8</v>
      </c>
      <c r="AC93" s="339">
        <v>33672</v>
      </c>
      <c r="AD93" s="90">
        <v>1462014.8</v>
      </c>
      <c r="AF93" s="90">
        <v>480</v>
      </c>
      <c r="AG93" s="90">
        <v>463048.1</v>
      </c>
      <c r="AH93" s="90">
        <v>196449.6</v>
      </c>
      <c r="AL93" s="90">
        <v>0.03</v>
      </c>
      <c r="AM93" s="264">
        <f t="shared" si="13"/>
        <v>1429426.21</v>
      </c>
      <c r="AN93" s="265">
        <f t="shared" si="14"/>
        <v>199684.35</v>
      </c>
      <c r="AO93" s="289">
        <f t="shared" si="15"/>
        <v>1229741.8599999999</v>
      </c>
      <c r="AP93" s="284">
        <f t="shared" si="16"/>
        <v>1922766.1600000001</v>
      </c>
      <c r="AQ93" s="292">
        <f t="shared" si="17"/>
        <v>2121992.5299999998</v>
      </c>
      <c r="AR93" s="266">
        <f t="shared" si="12"/>
        <v>-199226.36999999965</v>
      </c>
    </row>
    <row r="94" spans="1:44" ht="15" thickBot="1" x14ac:dyDescent="0.25">
      <c r="A94" s="254" t="s">
        <v>313</v>
      </c>
      <c r="B94" s="254" t="s">
        <v>44</v>
      </c>
      <c r="C94" s="293">
        <v>4614</v>
      </c>
      <c r="D94" s="294" t="s">
        <v>895</v>
      </c>
      <c r="E94" s="251" t="s">
        <v>2696</v>
      </c>
      <c r="F94" s="89">
        <v>756414.48</v>
      </c>
      <c r="H94" s="89">
        <v>48769.94</v>
      </c>
      <c r="K94" s="251">
        <v>820043.91</v>
      </c>
      <c r="L94" s="251">
        <v>474412.89</v>
      </c>
      <c r="O94" s="232">
        <v>4000</v>
      </c>
      <c r="P94" s="232">
        <v>48700.43</v>
      </c>
      <c r="R94" s="232">
        <v>212768.04</v>
      </c>
      <c r="V94" s="251">
        <v>413092.4</v>
      </c>
      <c r="W94" s="44">
        <v>2028099.35</v>
      </c>
      <c r="X94" s="339">
        <v>541266.63</v>
      </c>
      <c r="Y94" s="339">
        <v>262500</v>
      </c>
      <c r="AB94" s="339">
        <v>893303</v>
      </c>
      <c r="AC94" s="339">
        <v>45300</v>
      </c>
      <c r="AD94" s="90">
        <v>1236085</v>
      </c>
      <c r="AG94" s="90">
        <v>578211.44999999995</v>
      </c>
      <c r="AH94" s="90">
        <v>94573.5</v>
      </c>
      <c r="AM94" s="264">
        <f t="shared" si="13"/>
        <v>805184.41999999993</v>
      </c>
      <c r="AN94" s="265">
        <f t="shared" si="14"/>
        <v>265468.47000000003</v>
      </c>
      <c r="AO94" s="289">
        <f t="shared" si="15"/>
        <v>539715.94999999995</v>
      </c>
      <c r="AP94" s="284">
        <f t="shared" si="16"/>
        <v>1742369.63</v>
      </c>
      <c r="AQ94" s="292">
        <f t="shared" si="17"/>
        <v>1908869.95</v>
      </c>
      <c r="AR94" s="266">
        <f t="shared" si="12"/>
        <v>-166500.32000000007</v>
      </c>
    </row>
    <row r="95" spans="1:44" ht="15" thickBot="1" x14ac:dyDescent="0.25">
      <c r="A95" s="254" t="s">
        <v>313</v>
      </c>
      <c r="B95" s="254" t="s">
        <v>44</v>
      </c>
      <c r="C95" s="293">
        <v>6523</v>
      </c>
      <c r="D95" s="294" t="s">
        <v>896</v>
      </c>
      <c r="E95" s="251" t="s">
        <v>2697</v>
      </c>
      <c r="F95" s="89">
        <v>752860.43</v>
      </c>
      <c r="H95" s="89">
        <v>110776.78</v>
      </c>
      <c r="K95" s="251">
        <v>1550744.6</v>
      </c>
      <c r="L95" s="251">
        <v>159117.46</v>
      </c>
      <c r="O95" s="232">
        <v>2550</v>
      </c>
      <c r="P95" s="232">
        <v>66570.490000000005</v>
      </c>
      <c r="Q95" s="232">
        <v>79524</v>
      </c>
      <c r="R95" s="232">
        <v>434.12</v>
      </c>
      <c r="T95" s="251">
        <v>41718</v>
      </c>
      <c r="V95" s="251">
        <v>407964.88</v>
      </c>
      <c r="W95" s="44">
        <v>4808766.24</v>
      </c>
      <c r="X95" s="339">
        <v>742585.95</v>
      </c>
      <c r="AB95" s="339">
        <v>795998.9</v>
      </c>
      <c r="AC95" s="339">
        <v>28600</v>
      </c>
      <c r="AD95" s="90">
        <v>1096018.8999999999</v>
      </c>
      <c r="AG95" s="90">
        <v>455219.73</v>
      </c>
      <c r="AH95" s="90">
        <v>192475.4</v>
      </c>
      <c r="AM95" s="264">
        <f t="shared" si="13"/>
        <v>863637.21000000008</v>
      </c>
      <c r="AN95" s="265">
        <f t="shared" si="14"/>
        <v>149078.60999999999</v>
      </c>
      <c r="AO95" s="289">
        <f t="shared" si="15"/>
        <v>714558.60000000009</v>
      </c>
      <c r="AP95" s="284">
        <f t="shared" si="16"/>
        <v>1567184.85</v>
      </c>
      <c r="AQ95" s="292">
        <f t="shared" si="17"/>
        <v>1743714.0299999998</v>
      </c>
      <c r="AR95" s="266">
        <f t="shared" si="12"/>
        <v>-176529.1799999997</v>
      </c>
    </row>
    <row r="96" spans="1:44" ht="15" thickBot="1" x14ac:dyDescent="0.25">
      <c r="A96" s="254" t="s">
        <v>313</v>
      </c>
      <c r="B96" s="254" t="s">
        <v>44</v>
      </c>
      <c r="C96" s="293">
        <v>4131</v>
      </c>
      <c r="D96" s="294" t="s">
        <v>897</v>
      </c>
      <c r="E96" s="251" t="s">
        <v>2698</v>
      </c>
      <c r="F96" s="89">
        <v>909805.48</v>
      </c>
      <c r="H96" s="89">
        <v>32364.51</v>
      </c>
      <c r="K96" s="251">
        <v>878182.84</v>
      </c>
      <c r="L96" s="251">
        <v>327183.31</v>
      </c>
      <c r="O96" s="232">
        <v>4500</v>
      </c>
      <c r="P96" s="232">
        <v>35387.040000000001</v>
      </c>
      <c r="R96" s="232">
        <v>9050</v>
      </c>
      <c r="T96" s="251">
        <v>30792</v>
      </c>
      <c r="V96" s="251">
        <v>384992.43</v>
      </c>
      <c r="W96" s="44">
        <v>2574871.5499999998</v>
      </c>
      <c r="X96" s="339">
        <v>472812.3</v>
      </c>
      <c r="Y96" s="339">
        <v>39155</v>
      </c>
      <c r="AB96" s="339">
        <v>522142.4</v>
      </c>
      <c r="AC96" s="339">
        <v>20200</v>
      </c>
      <c r="AD96" s="90">
        <v>705508.4</v>
      </c>
      <c r="AE96" s="90">
        <v>2000</v>
      </c>
      <c r="AF96" s="90">
        <v>480</v>
      </c>
      <c r="AG96" s="90">
        <v>259452.15</v>
      </c>
      <c r="AH96" s="90">
        <v>118265.44</v>
      </c>
      <c r="AM96" s="264">
        <f t="shared" si="13"/>
        <v>942169.99</v>
      </c>
      <c r="AN96" s="265">
        <f t="shared" si="14"/>
        <v>48937.04</v>
      </c>
      <c r="AO96" s="289">
        <f t="shared" si="15"/>
        <v>893232.95</v>
      </c>
      <c r="AP96" s="284">
        <f t="shared" si="16"/>
        <v>1054309.7</v>
      </c>
      <c r="AQ96" s="292">
        <f t="shared" si="17"/>
        <v>1085705.99</v>
      </c>
      <c r="AR96" s="266">
        <f t="shared" si="12"/>
        <v>-31396.290000000037</v>
      </c>
    </row>
    <row r="97" spans="1:44" ht="15" thickBot="1" x14ac:dyDescent="0.25">
      <c r="A97" s="254" t="s">
        <v>313</v>
      </c>
      <c r="B97" s="254" t="s">
        <v>44</v>
      </c>
      <c r="C97" s="293">
        <v>5378</v>
      </c>
      <c r="D97" s="294" t="s">
        <v>898</v>
      </c>
      <c r="E97" s="251" t="s">
        <v>2699</v>
      </c>
      <c r="F97" s="89">
        <v>786482.34</v>
      </c>
      <c r="H97" s="89">
        <v>48910.77</v>
      </c>
      <c r="K97" s="251">
        <v>1067556.73</v>
      </c>
      <c r="L97" s="251">
        <v>252379.69</v>
      </c>
      <c r="O97" s="232">
        <v>1850</v>
      </c>
      <c r="P97" s="232">
        <v>41392.089999999997</v>
      </c>
      <c r="Q97" s="232">
        <v>144600</v>
      </c>
      <c r="R97" s="232">
        <v>75.709999999999994</v>
      </c>
      <c r="V97" s="251">
        <v>289556.92</v>
      </c>
      <c r="W97" s="44">
        <v>2326634.9900000002</v>
      </c>
      <c r="X97" s="339">
        <v>740631</v>
      </c>
      <c r="AB97" s="339">
        <v>844450.8</v>
      </c>
      <c r="AC97" s="339">
        <v>35100</v>
      </c>
      <c r="AD97" s="90">
        <v>959500.80000000005</v>
      </c>
      <c r="AE97" s="90">
        <v>2000</v>
      </c>
      <c r="AG97" s="90">
        <v>512912.7</v>
      </c>
      <c r="AH97" s="90">
        <v>43015.45</v>
      </c>
      <c r="AM97" s="264">
        <f t="shared" si="13"/>
        <v>835393.11</v>
      </c>
      <c r="AN97" s="265">
        <f t="shared" si="14"/>
        <v>187917.8</v>
      </c>
      <c r="AO97" s="289">
        <f t="shared" si="15"/>
        <v>647475.31000000006</v>
      </c>
      <c r="AP97" s="284">
        <f t="shared" si="16"/>
        <v>1620181.8</v>
      </c>
      <c r="AQ97" s="292">
        <f t="shared" si="17"/>
        <v>1517428.95</v>
      </c>
      <c r="AR97" s="266">
        <f t="shared" si="12"/>
        <v>102752.85000000009</v>
      </c>
    </row>
    <row r="98" spans="1:44" ht="15" thickBot="1" x14ac:dyDescent="0.25">
      <c r="A98" s="254" t="s">
        <v>313</v>
      </c>
      <c r="B98" s="254" t="s">
        <v>44</v>
      </c>
      <c r="C98" s="293">
        <v>4212</v>
      </c>
      <c r="D98" s="294" t="s">
        <v>899</v>
      </c>
      <c r="E98" s="251" t="s">
        <v>2700</v>
      </c>
      <c r="F98" s="89">
        <v>804321.46</v>
      </c>
      <c r="H98" s="89">
        <v>83659.98</v>
      </c>
      <c r="K98" s="251">
        <v>2549026.65</v>
      </c>
      <c r="L98" s="251">
        <v>1050412.06</v>
      </c>
      <c r="O98" s="232">
        <v>8040</v>
      </c>
      <c r="P98" s="232">
        <v>48169.22</v>
      </c>
      <c r="R98" s="232">
        <v>64.959999999999994</v>
      </c>
      <c r="T98" s="251">
        <v>102000</v>
      </c>
      <c r="V98" s="251">
        <v>268545.03999999998</v>
      </c>
      <c r="W98" s="44">
        <v>2310530.36</v>
      </c>
      <c r="X98" s="339">
        <v>652676.48</v>
      </c>
      <c r="Y98" s="339">
        <v>4500</v>
      </c>
      <c r="AB98" s="339">
        <v>670412.6</v>
      </c>
      <c r="AC98" s="339">
        <v>15500</v>
      </c>
      <c r="AD98" s="90">
        <v>1018070.6</v>
      </c>
      <c r="AE98" s="90">
        <v>4490</v>
      </c>
      <c r="AG98" s="90">
        <v>360673.13</v>
      </c>
      <c r="AH98" s="90">
        <v>181142.8</v>
      </c>
      <c r="AM98" s="264">
        <f t="shared" si="13"/>
        <v>887981.44</v>
      </c>
      <c r="AN98" s="265">
        <f t="shared" si="14"/>
        <v>56274.18</v>
      </c>
      <c r="AO98" s="289">
        <f t="shared" si="15"/>
        <v>831707.25999999989</v>
      </c>
      <c r="AP98" s="284">
        <f t="shared" si="16"/>
        <v>1343089.08</v>
      </c>
      <c r="AQ98" s="292">
        <f t="shared" si="17"/>
        <v>1564376.53</v>
      </c>
      <c r="AR98" s="266">
        <f t="shared" si="12"/>
        <v>-221287.44999999995</v>
      </c>
    </row>
    <row r="99" spans="1:44" ht="15" thickBot="1" x14ac:dyDescent="0.25">
      <c r="A99" s="254" t="s">
        <v>313</v>
      </c>
      <c r="B99" s="254" t="s">
        <v>44</v>
      </c>
      <c r="C99" s="293">
        <v>3326</v>
      </c>
      <c r="D99" s="294" t="s">
        <v>900</v>
      </c>
      <c r="E99" s="251" t="s">
        <v>2799</v>
      </c>
      <c r="F99" s="89">
        <v>759608.1</v>
      </c>
      <c r="H99" s="89">
        <v>16550.990000000002</v>
      </c>
      <c r="K99" s="251">
        <v>936113.43</v>
      </c>
      <c r="L99" s="251">
        <v>123531.45</v>
      </c>
      <c r="O99" s="232">
        <v>1730</v>
      </c>
      <c r="P99" s="232">
        <v>32821.1</v>
      </c>
      <c r="R99" s="232">
        <v>216760.33</v>
      </c>
      <c r="V99" s="251">
        <v>269957.87</v>
      </c>
      <c r="W99" s="44">
        <v>2166873.39</v>
      </c>
      <c r="X99" s="339">
        <v>542478.98</v>
      </c>
      <c r="AB99" s="339">
        <v>372884</v>
      </c>
      <c r="AC99" s="339">
        <v>22200</v>
      </c>
      <c r="AD99" s="90">
        <v>667284</v>
      </c>
      <c r="AF99" s="90">
        <v>4490</v>
      </c>
      <c r="AG99" s="90">
        <v>331249.39</v>
      </c>
      <c r="AH99" s="90">
        <v>109852.43</v>
      </c>
      <c r="AM99" s="264">
        <f t="shared" si="13"/>
        <v>776159.09</v>
      </c>
      <c r="AN99" s="265">
        <f t="shared" si="14"/>
        <v>251311.43</v>
      </c>
      <c r="AO99" s="289">
        <f t="shared" si="15"/>
        <v>524847.65999999992</v>
      </c>
      <c r="AP99" s="284">
        <f t="shared" si="16"/>
        <v>937562.98</v>
      </c>
      <c r="AQ99" s="292">
        <f t="shared" si="17"/>
        <v>1112875.82</v>
      </c>
      <c r="AR99" s="266">
        <f t="shared" si="12"/>
        <v>-175312.84000000008</v>
      </c>
    </row>
    <row r="100" spans="1:44" ht="15" thickBot="1" x14ac:dyDescent="0.25">
      <c r="A100" s="254" t="s">
        <v>316</v>
      </c>
      <c r="B100" s="254" t="s">
        <v>45</v>
      </c>
      <c r="C100" s="293">
        <v>2523</v>
      </c>
      <c r="D100" s="294" t="s">
        <v>901</v>
      </c>
      <c r="E100" s="251" t="s">
        <v>2701</v>
      </c>
      <c r="F100" s="89">
        <v>395189.38</v>
      </c>
      <c r="H100" s="89">
        <v>164142.71</v>
      </c>
      <c r="K100" s="251">
        <v>1116446.1499999999</v>
      </c>
      <c r="L100" s="251">
        <v>76317.850000000006</v>
      </c>
      <c r="O100" s="232">
        <v>0</v>
      </c>
      <c r="P100" s="232">
        <v>42500</v>
      </c>
      <c r="V100" s="251">
        <v>6135.4</v>
      </c>
      <c r="X100" s="339">
        <v>474116.39</v>
      </c>
      <c r="AB100" s="339">
        <v>463995</v>
      </c>
      <c r="AC100" s="339">
        <v>24600</v>
      </c>
      <c r="AD100" s="90">
        <v>587335</v>
      </c>
      <c r="AG100" s="90">
        <v>265570.77</v>
      </c>
      <c r="AH100" s="90">
        <v>104245.84</v>
      </c>
      <c r="AM100" s="264">
        <f t="shared" si="13"/>
        <v>559332.09</v>
      </c>
      <c r="AN100" s="265">
        <f t="shared" si="14"/>
        <v>42500</v>
      </c>
      <c r="AO100" s="289">
        <f t="shared" si="15"/>
        <v>516832.08999999997</v>
      </c>
      <c r="AP100" s="284">
        <f t="shared" si="16"/>
        <v>962711.39</v>
      </c>
      <c r="AQ100" s="292">
        <f t="shared" si="17"/>
        <v>957151.61</v>
      </c>
      <c r="AR100" s="266">
        <f t="shared" si="12"/>
        <v>5559.7800000000279</v>
      </c>
    </row>
    <row r="101" spans="1:44" ht="15" thickBot="1" x14ac:dyDescent="0.25">
      <c r="A101" s="254" t="s">
        <v>316</v>
      </c>
      <c r="B101" s="254" t="s">
        <v>45</v>
      </c>
      <c r="C101" s="293">
        <v>5391</v>
      </c>
      <c r="D101" s="294" t="s">
        <v>902</v>
      </c>
      <c r="E101" s="251" t="s">
        <v>2702</v>
      </c>
      <c r="F101" s="89">
        <v>714034.21</v>
      </c>
      <c r="G101" s="89">
        <v>0</v>
      </c>
      <c r="H101" s="89">
        <v>55098.12</v>
      </c>
      <c r="K101" s="251">
        <v>230358.71</v>
      </c>
      <c r="L101" s="251">
        <v>287006.90000000002</v>
      </c>
      <c r="O101" s="232">
        <v>0</v>
      </c>
      <c r="P101" s="232">
        <v>43200</v>
      </c>
      <c r="V101" s="251">
        <v>120356.81</v>
      </c>
      <c r="W101" s="44">
        <v>1563007.5</v>
      </c>
      <c r="X101" s="339">
        <v>576517.85</v>
      </c>
      <c r="AB101" s="339">
        <v>664937</v>
      </c>
      <c r="AC101" s="339">
        <v>9000</v>
      </c>
      <c r="AD101" s="90">
        <v>863776</v>
      </c>
      <c r="AG101" s="90">
        <v>367489.74</v>
      </c>
      <c r="AH101" s="90">
        <v>70534.67</v>
      </c>
      <c r="AM101" s="264">
        <f t="shared" si="13"/>
        <v>769132.33</v>
      </c>
      <c r="AN101" s="265">
        <f t="shared" si="14"/>
        <v>43200</v>
      </c>
      <c r="AO101" s="289">
        <f t="shared" si="15"/>
        <v>725932.33</v>
      </c>
      <c r="AP101" s="284">
        <f t="shared" si="16"/>
        <v>1250454.8500000001</v>
      </c>
      <c r="AQ101" s="292">
        <f t="shared" si="17"/>
        <v>1301800.4099999999</v>
      </c>
      <c r="AR101" s="266">
        <f t="shared" si="12"/>
        <v>-51345.559999999823</v>
      </c>
    </row>
    <row r="102" spans="1:44" ht="15" thickBot="1" x14ac:dyDescent="0.25">
      <c r="A102" s="254" t="s">
        <v>316</v>
      </c>
      <c r="B102" s="254" t="s">
        <v>45</v>
      </c>
      <c r="C102" s="293">
        <v>2709</v>
      </c>
      <c r="D102" s="294" t="s">
        <v>903</v>
      </c>
      <c r="E102" s="251" t="s">
        <v>2703</v>
      </c>
      <c r="F102" s="89">
        <v>350921.03</v>
      </c>
      <c r="H102" s="89">
        <v>68509.600000000006</v>
      </c>
      <c r="K102" s="251">
        <v>623999.74</v>
      </c>
      <c r="L102" s="251">
        <v>212842.82</v>
      </c>
      <c r="O102" s="232">
        <v>5000</v>
      </c>
      <c r="P102" s="232">
        <v>43170</v>
      </c>
      <c r="V102" s="251">
        <v>-1410.48</v>
      </c>
      <c r="W102" s="44">
        <v>2046781.46</v>
      </c>
      <c r="X102" s="339">
        <v>524833.69999999995</v>
      </c>
      <c r="AB102" s="339">
        <v>548320.5</v>
      </c>
      <c r="AC102" s="339">
        <v>13500</v>
      </c>
      <c r="AD102" s="90">
        <v>674454.37</v>
      </c>
      <c r="AE102" s="90">
        <v>5270</v>
      </c>
      <c r="AG102" s="90">
        <v>222541.76</v>
      </c>
      <c r="AH102" s="90">
        <v>83233.36</v>
      </c>
      <c r="AM102" s="264">
        <f t="shared" si="13"/>
        <v>419430.63</v>
      </c>
      <c r="AN102" s="265">
        <f t="shared" si="14"/>
        <v>48170</v>
      </c>
      <c r="AO102" s="289">
        <f t="shared" si="15"/>
        <v>371260.63</v>
      </c>
      <c r="AP102" s="284">
        <f t="shared" si="16"/>
        <v>1086654.2</v>
      </c>
      <c r="AQ102" s="292">
        <f t="shared" si="17"/>
        <v>985499.49</v>
      </c>
      <c r="AR102" s="266">
        <f t="shared" si="12"/>
        <v>101154.70999999996</v>
      </c>
    </row>
    <row r="103" spans="1:44" ht="15" thickBot="1" x14ac:dyDescent="0.25">
      <c r="A103" s="254" t="s">
        <v>316</v>
      </c>
      <c r="B103" s="254" t="s">
        <v>45</v>
      </c>
      <c r="C103" s="293">
        <v>3276</v>
      </c>
      <c r="D103" s="294" t="s">
        <v>904</v>
      </c>
      <c r="E103" s="251" t="s">
        <v>2704</v>
      </c>
      <c r="F103" s="89">
        <v>423499.46</v>
      </c>
      <c r="H103" s="89">
        <v>23973.57</v>
      </c>
      <c r="K103" s="251">
        <v>791515.22</v>
      </c>
      <c r="L103" s="251">
        <v>298874.52</v>
      </c>
      <c r="O103" s="232">
        <v>0</v>
      </c>
      <c r="P103" s="232">
        <v>89000</v>
      </c>
      <c r="V103" s="251">
        <v>66001.919999999998</v>
      </c>
      <c r="W103" s="44">
        <v>3243756.17</v>
      </c>
      <c r="X103" s="339">
        <v>460422.02</v>
      </c>
      <c r="AB103" s="339">
        <v>383002.5</v>
      </c>
      <c r="AD103" s="90">
        <v>576261.5</v>
      </c>
      <c r="AG103" s="90">
        <v>250023.69</v>
      </c>
      <c r="AH103" s="90">
        <v>112257.98</v>
      </c>
      <c r="AM103" s="264">
        <f t="shared" si="13"/>
        <v>447473.03</v>
      </c>
      <c r="AN103" s="265">
        <f t="shared" si="14"/>
        <v>89000</v>
      </c>
      <c r="AO103" s="289">
        <f t="shared" si="15"/>
        <v>358473.03</v>
      </c>
      <c r="AP103" s="284">
        <f t="shared" si="16"/>
        <v>843424.52</v>
      </c>
      <c r="AQ103" s="292">
        <f t="shared" si="17"/>
        <v>938543.16999999993</v>
      </c>
      <c r="AR103" s="266">
        <f t="shared" si="12"/>
        <v>-95118.649999999907</v>
      </c>
    </row>
    <row r="104" spans="1:44" ht="15" thickBot="1" x14ac:dyDescent="0.25">
      <c r="A104" s="254" t="s">
        <v>316</v>
      </c>
      <c r="B104" s="254" t="s">
        <v>45</v>
      </c>
      <c r="C104" s="293">
        <v>1694</v>
      </c>
      <c r="D104" s="294" t="s">
        <v>905</v>
      </c>
      <c r="E104" s="251" t="s">
        <v>2705</v>
      </c>
      <c r="F104" s="89">
        <v>242998.72</v>
      </c>
      <c r="H104" s="89">
        <v>31294.79</v>
      </c>
      <c r="K104" s="251">
        <v>379864.56</v>
      </c>
      <c r="L104" s="251">
        <v>145975.94</v>
      </c>
      <c r="O104" s="232">
        <v>4000</v>
      </c>
      <c r="P104" s="232">
        <v>37700</v>
      </c>
      <c r="Q104" s="232">
        <v>7800</v>
      </c>
      <c r="V104" s="251">
        <v>22745.279999999999</v>
      </c>
      <c r="W104" s="44">
        <v>2614880.33</v>
      </c>
      <c r="X104" s="339">
        <v>465173.78</v>
      </c>
      <c r="AB104" s="339">
        <v>355414.5</v>
      </c>
      <c r="AC104" s="339">
        <v>9400</v>
      </c>
      <c r="AD104" s="90">
        <v>446014.5</v>
      </c>
      <c r="AG104" s="90">
        <v>189998.7</v>
      </c>
      <c r="AH104" s="90">
        <v>78728.72</v>
      </c>
      <c r="AM104" s="264">
        <f t="shared" si="13"/>
        <v>274293.51</v>
      </c>
      <c r="AN104" s="265">
        <f t="shared" si="14"/>
        <v>49500</v>
      </c>
      <c r="AO104" s="289">
        <f t="shared" si="15"/>
        <v>224793.51</v>
      </c>
      <c r="AP104" s="284">
        <f t="shared" si="16"/>
        <v>829988.28</v>
      </c>
      <c r="AQ104" s="292">
        <f t="shared" si="17"/>
        <v>714741.91999999993</v>
      </c>
      <c r="AR104" s="266">
        <f t="shared" si="12"/>
        <v>115246.3600000001</v>
      </c>
    </row>
    <row r="105" spans="1:44" ht="15" thickBot="1" x14ac:dyDescent="0.25">
      <c r="A105" s="254" t="s">
        <v>316</v>
      </c>
      <c r="B105" s="254" t="s">
        <v>45</v>
      </c>
      <c r="C105" s="293">
        <v>2072</v>
      </c>
      <c r="D105" s="294" t="s">
        <v>906</v>
      </c>
      <c r="E105" s="251" t="s">
        <v>2800</v>
      </c>
      <c r="F105" s="89">
        <v>247216.75</v>
      </c>
      <c r="H105" s="89">
        <v>16674.86</v>
      </c>
      <c r="K105" s="251">
        <v>486544.35</v>
      </c>
      <c r="L105" s="251">
        <v>215940.54</v>
      </c>
      <c r="O105" s="232">
        <v>-6750</v>
      </c>
      <c r="P105" s="232">
        <v>32439.67</v>
      </c>
      <c r="Q105" s="232">
        <v>34800</v>
      </c>
      <c r="W105" s="44">
        <v>1695120.4</v>
      </c>
      <c r="X105" s="339">
        <v>338673.47</v>
      </c>
      <c r="AB105" s="339">
        <v>828381.5</v>
      </c>
      <c r="AD105" s="90">
        <v>989036.5</v>
      </c>
      <c r="AG105" s="90">
        <v>152566.47</v>
      </c>
      <c r="AH105" s="90">
        <v>93374.35</v>
      </c>
      <c r="AM105" s="264">
        <f t="shared" si="13"/>
        <v>263891.61</v>
      </c>
      <c r="AN105" s="265">
        <f t="shared" si="14"/>
        <v>60489.67</v>
      </c>
      <c r="AO105" s="289">
        <f t="shared" si="15"/>
        <v>203401.94</v>
      </c>
      <c r="AP105" s="284">
        <f t="shared" si="16"/>
        <v>1167054.97</v>
      </c>
      <c r="AQ105" s="292">
        <f t="shared" si="17"/>
        <v>1234977.32</v>
      </c>
      <c r="AR105" s="266">
        <f t="shared" si="12"/>
        <v>-67922.350000000093</v>
      </c>
    </row>
    <row r="106" spans="1:44" ht="15" thickBot="1" x14ac:dyDescent="0.25">
      <c r="A106" s="254" t="s">
        <v>35</v>
      </c>
      <c r="B106" s="254" t="s">
        <v>36</v>
      </c>
      <c r="C106" s="293">
        <v>2599</v>
      </c>
      <c r="D106" s="294" t="s">
        <v>907</v>
      </c>
      <c r="E106" s="251" t="s">
        <v>2706</v>
      </c>
      <c r="F106" s="89">
        <v>294647.78999999998</v>
      </c>
      <c r="G106" s="89">
        <v>36600</v>
      </c>
      <c r="H106" s="89">
        <v>33106.39</v>
      </c>
      <c r="K106" s="251">
        <v>625489.46</v>
      </c>
      <c r="L106" s="251">
        <v>213001.89</v>
      </c>
      <c r="O106" s="232">
        <v>-3000</v>
      </c>
      <c r="P106" s="232">
        <v>111460</v>
      </c>
      <c r="Q106" s="232">
        <v>4</v>
      </c>
      <c r="R106" s="232">
        <v>865.27</v>
      </c>
      <c r="W106" s="44">
        <v>1187793.3799999999</v>
      </c>
      <c r="X106" s="339">
        <v>449254.75</v>
      </c>
      <c r="AB106" s="339">
        <v>523790</v>
      </c>
      <c r="AC106" s="339">
        <v>48800</v>
      </c>
      <c r="AD106" s="90">
        <v>729040</v>
      </c>
      <c r="AE106" s="90">
        <v>936</v>
      </c>
      <c r="AG106" s="90">
        <v>294925.59000000003</v>
      </c>
      <c r="AH106" s="90">
        <v>96451.6</v>
      </c>
      <c r="AM106" s="264">
        <f t="shared" si="13"/>
        <v>364354.18</v>
      </c>
      <c r="AN106" s="265">
        <f t="shared" si="14"/>
        <v>109329.27</v>
      </c>
      <c r="AO106" s="289">
        <f t="shared" si="15"/>
        <v>255024.90999999997</v>
      </c>
      <c r="AP106" s="284">
        <f t="shared" si="16"/>
        <v>1021844.75</v>
      </c>
      <c r="AQ106" s="292">
        <f t="shared" si="17"/>
        <v>1121353.1900000002</v>
      </c>
      <c r="AR106" s="266">
        <f t="shared" si="12"/>
        <v>-99508.440000000177</v>
      </c>
    </row>
    <row r="107" spans="1:44" ht="15" thickBot="1" x14ac:dyDescent="0.25">
      <c r="A107" s="254" t="s">
        <v>35</v>
      </c>
      <c r="B107" s="254" t="s">
        <v>36</v>
      </c>
      <c r="C107" s="293">
        <v>7351</v>
      </c>
      <c r="D107" s="294" t="s">
        <v>908</v>
      </c>
      <c r="E107" s="251" t="s">
        <v>2707</v>
      </c>
      <c r="F107" s="89">
        <v>692296.53</v>
      </c>
      <c r="G107" s="89">
        <v>178880</v>
      </c>
      <c r="H107" s="89">
        <v>131274.97</v>
      </c>
      <c r="K107" s="251">
        <v>-1650894.79</v>
      </c>
      <c r="L107" s="251">
        <v>1060559.4099999999</v>
      </c>
      <c r="O107" s="232">
        <v>227742</v>
      </c>
      <c r="P107" s="232">
        <v>206220</v>
      </c>
      <c r="Q107" s="232">
        <v>330000</v>
      </c>
      <c r="R107" s="232">
        <v>1961.46</v>
      </c>
      <c r="V107" s="251">
        <v>60000</v>
      </c>
      <c r="W107" s="44">
        <v>4005245.62</v>
      </c>
      <c r="X107" s="339">
        <v>1177251.1100000001</v>
      </c>
      <c r="AB107" s="339">
        <v>700772</v>
      </c>
      <c r="AC107" s="339">
        <v>93600</v>
      </c>
      <c r="AD107" s="90">
        <v>1095580</v>
      </c>
      <c r="AG107" s="90">
        <v>1101756.6100000001</v>
      </c>
      <c r="AH107" s="90">
        <v>138761.82999999999</v>
      </c>
      <c r="AM107" s="264">
        <f t="shared" si="13"/>
        <v>1002451.5</v>
      </c>
      <c r="AN107" s="265">
        <f t="shared" si="14"/>
        <v>765923.46</v>
      </c>
      <c r="AO107" s="289">
        <f t="shared" si="15"/>
        <v>236528.04000000004</v>
      </c>
      <c r="AP107" s="284">
        <f t="shared" si="16"/>
        <v>1971623.11</v>
      </c>
      <c r="AQ107" s="292">
        <f t="shared" si="17"/>
        <v>2336098.4400000004</v>
      </c>
      <c r="AR107" s="266">
        <f t="shared" si="12"/>
        <v>-364475.33000000031</v>
      </c>
    </row>
    <row r="108" spans="1:44" ht="15" thickBot="1" x14ac:dyDescent="0.25">
      <c r="A108" s="254" t="s">
        <v>35</v>
      </c>
      <c r="B108" s="254" t="s">
        <v>36</v>
      </c>
      <c r="C108" s="293">
        <v>6204</v>
      </c>
      <c r="D108" s="294" t="s">
        <v>909</v>
      </c>
      <c r="E108" s="251" t="s">
        <v>2708</v>
      </c>
      <c r="F108" s="89">
        <v>67777.899999999994</v>
      </c>
      <c r="G108" s="89">
        <v>57300</v>
      </c>
      <c r="H108" s="89">
        <v>22273.11</v>
      </c>
      <c r="K108" s="251">
        <v>923963.46</v>
      </c>
      <c r="L108" s="251">
        <v>1292659.27</v>
      </c>
      <c r="O108" s="232">
        <v>113560</v>
      </c>
      <c r="P108" s="232">
        <v>96035</v>
      </c>
      <c r="R108" s="232">
        <v>1482.88</v>
      </c>
      <c r="V108" s="251">
        <v>-3295.5</v>
      </c>
      <c r="W108" s="44">
        <v>2324775.44</v>
      </c>
      <c r="X108" s="339">
        <v>812674.81</v>
      </c>
      <c r="AB108" s="339">
        <v>1051478</v>
      </c>
      <c r="AC108" s="339">
        <v>57300</v>
      </c>
      <c r="AD108" s="90">
        <v>1500908</v>
      </c>
      <c r="AG108" s="90">
        <v>447924.47</v>
      </c>
      <c r="AH108" s="90">
        <v>221653.1</v>
      </c>
      <c r="AM108" s="264">
        <f t="shared" si="13"/>
        <v>147351.01</v>
      </c>
      <c r="AN108" s="265">
        <f t="shared" si="14"/>
        <v>211077.88</v>
      </c>
      <c r="AO108" s="289">
        <f t="shared" si="15"/>
        <v>-63726.869999999995</v>
      </c>
      <c r="AP108" s="284">
        <f t="shared" si="16"/>
        <v>1921452.81</v>
      </c>
      <c r="AQ108" s="292">
        <f t="shared" si="17"/>
        <v>2170485.5699999998</v>
      </c>
      <c r="AR108" s="266">
        <f t="shared" si="12"/>
        <v>-249032.75999999978</v>
      </c>
    </row>
    <row r="109" spans="1:44" ht="15" thickBot="1" x14ac:dyDescent="0.25">
      <c r="A109" s="254" t="s">
        <v>35</v>
      </c>
      <c r="B109" s="254" t="s">
        <v>36</v>
      </c>
      <c r="C109" s="293">
        <v>5587</v>
      </c>
      <c r="D109" s="294" t="s">
        <v>910</v>
      </c>
      <c r="E109" s="251" t="s">
        <v>2709</v>
      </c>
      <c r="F109" s="89">
        <v>632205.09</v>
      </c>
      <c r="G109" s="89">
        <v>24550</v>
      </c>
      <c r="H109" s="89">
        <v>100316.29</v>
      </c>
      <c r="K109" s="251">
        <v>849675.63</v>
      </c>
      <c r="L109" s="251">
        <v>300254.36</v>
      </c>
      <c r="O109" s="232">
        <v>9500</v>
      </c>
      <c r="P109" s="232">
        <v>97567.21</v>
      </c>
      <c r="Q109" s="232">
        <v>366550</v>
      </c>
      <c r="R109" s="232">
        <v>50.37</v>
      </c>
      <c r="V109" s="251">
        <v>-539</v>
      </c>
      <c r="W109" s="44">
        <v>2600171.63</v>
      </c>
      <c r="X109" s="339">
        <v>1096607.44</v>
      </c>
      <c r="AB109" s="339">
        <v>581680</v>
      </c>
      <c r="AC109" s="339">
        <v>9875</v>
      </c>
      <c r="AD109" s="90">
        <v>942918</v>
      </c>
      <c r="AG109" s="90">
        <v>440114.53</v>
      </c>
      <c r="AH109" s="90">
        <v>156672.42000000001</v>
      </c>
      <c r="AM109" s="264">
        <f t="shared" si="13"/>
        <v>757071.38</v>
      </c>
      <c r="AN109" s="265">
        <f t="shared" si="14"/>
        <v>473667.58</v>
      </c>
      <c r="AO109" s="289">
        <f t="shared" si="15"/>
        <v>283403.8</v>
      </c>
      <c r="AP109" s="284">
        <f t="shared" si="16"/>
        <v>1688162.44</v>
      </c>
      <c r="AQ109" s="292">
        <f t="shared" si="17"/>
        <v>1539704.95</v>
      </c>
      <c r="AR109" s="266">
        <f t="shared" si="12"/>
        <v>148457.49</v>
      </c>
    </row>
    <row r="110" spans="1:44" ht="15" thickBot="1" x14ac:dyDescent="0.25">
      <c r="A110" s="254" t="s">
        <v>321</v>
      </c>
      <c r="B110" s="254" t="s">
        <v>46</v>
      </c>
      <c r="C110" s="293">
        <v>3439</v>
      </c>
      <c r="D110" s="294" t="s">
        <v>911</v>
      </c>
      <c r="E110" s="251" t="s">
        <v>2710</v>
      </c>
      <c r="F110" s="89">
        <v>265144.15999999997</v>
      </c>
      <c r="G110" s="89">
        <v>110680</v>
      </c>
      <c r="H110" s="89">
        <v>56334</v>
      </c>
      <c r="K110" s="251">
        <v>21697.75</v>
      </c>
      <c r="L110" s="251">
        <v>210194.38</v>
      </c>
      <c r="O110" s="232">
        <v>0</v>
      </c>
      <c r="P110" s="232">
        <v>45629.43</v>
      </c>
      <c r="Q110" s="232">
        <v>21020</v>
      </c>
      <c r="T110" s="251">
        <v>125000</v>
      </c>
      <c r="V110" s="251">
        <v>-19535.29</v>
      </c>
      <c r="W110" s="44">
        <v>961037.76</v>
      </c>
      <c r="X110" s="339">
        <v>460729.34</v>
      </c>
      <c r="AB110" s="339">
        <v>351113.3</v>
      </c>
      <c r="AC110" s="339">
        <v>54272.24</v>
      </c>
      <c r="AD110" s="90">
        <v>583513.30000000005</v>
      </c>
      <c r="AG110" s="90">
        <v>535341.5</v>
      </c>
      <c r="AH110" s="90">
        <v>42347.39</v>
      </c>
      <c r="AM110" s="264">
        <f t="shared" si="13"/>
        <v>432158.16</v>
      </c>
      <c r="AN110" s="265">
        <f t="shared" si="14"/>
        <v>66649.429999999993</v>
      </c>
      <c r="AO110" s="289">
        <f t="shared" si="15"/>
        <v>365508.73</v>
      </c>
      <c r="AP110" s="284">
        <f t="shared" si="16"/>
        <v>866114.88</v>
      </c>
      <c r="AQ110" s="292">
        <f t="shared" si="17"/>
        <v>1161202.19</v>
      </c>
      <c r="AR110" s="266">
        <f t="shared" si="12"/>
        <v>-295087.30999999994</v>
      </c>
    </row>
    <row r="111" spans="1:44" ht="15" thickBot="1" x14ac:dyDescent="0.25">
      <c r="A111" s="254" t="s">
        <v>321</v>
      </c>
      <c r="B111" s="254" t="s">
        <v>46</v>
      </c>
      <c r="C111" s="293">
        <v>2930</v>
      </c>
      <c r="D111" s="294" t="s">
        <v>912</v>
      </c>
      <c r="E111" s="251" t="s">
        <v>2711</v>
      </c>
      <c r="F111" s="89">
        <v>88967.97</v>
      </c>
      <c r="H111" s="89">
        <v>143943.26999999999</v>
      </c>
      <c r="K111" s="251">
        <v>2</v>
      </c>
      <c r="L111" s="251">
        <v>335152.06</v>
      </c>
      <c r="O111" s="232">
        <v>0</v>
      </c>
      <c r="P111" s="232">
        <v>44998.21</v>
      </c>
      <c r="Q111" s="232">
        <v>13830</v>
      </c>
      <c r="T111" s="251">
        <v>191320</v>
      </c>
      <c r="V111" s="251">
        <v>1075.3599999999999</v>
      </c>
      <c r="W111" s="44">
        <v>852668.5</v>
      </c>
      <c r="X111" s="339">
        <v>528270.92000000004</v>
      </c>
      <c r="Y111" s="339">
        <v>59500</v>
      </c>
      <c r="AB111" s="339">
        <v>657510</v>
      </c>
      <c r="AC111" s="339">
        <v>48339.61</v>
      </c>
      <c r="AD111" s="90">
        <v>812360</v>
      </c>
      <c r="AG111" s="90">
        <v>547688.24</v>
      </c>
      <c r="AH111" s="90">
        <v>26353.43</v>
      </c>
      <c r="AM111" s="264">
        <f t="shared" si="13"/>
        <v>232911.24</v>
      </c>
      <c r="AN111" s="265">
        <f t="shared" si="14"/>
        <v>58828.21</v>
      </c>
      <c r="AO111" s="289">
        <f t="shared" si="15"/>
        <v>174083.03</v>
      </c>
      <c r="AP111" s="284">
        <f t="shared" si="16"/>
        <v>1293620.53</v>
      </c>
      <c r="AQ111" s="292">
        <f t="shared" si="17"/>
        <v>1386401.67</v>
      </c>
      <c r="AR111" s="266">
        <f t="shared" si="12"/>
        <v>-92781.139999999898</v>
      </c>
    </row>
    <row r="112" spans="1:44" ht="15" thickBot="1" x14ac:dyDescent="0.25">
      <c r="A112" s="254" t="s">
        <v>321</v>
      </c>
      <c r="B112" s="254" t="s">
        <v>46</v>
      </c>
      <c r="C112" s="293">
        <v>1981</v>
      </c>
      <c r="D112" s="294" t="s">
        <v>913</v>
      </c>
      <c r="E112" s="251" t="s">
        <v>2712</v>
      </c>
      <c r="F112" s="89">
        <v>315123.28999999998</v>
      </c>
      <c r="G112" s="89">
        <v>100000</v>
      </c>
      <c r="H112" s="89">
        <v>112103.5</v>
      </c>
      <c r="K112" s="251">
        <v>566119.47</v>
      </c>
      <c r="L112" s="251">
        <v>138211.57</v>
      </c>
      <c r="O112" s="232">
        <v>0</v>
      </c>
      <c r="P112" s="232">
        <v>36512.720000000001</v>
      </c>
      <c r="Q112" s="232">
        <v>3130</v>
      </c>
      <c r="T112" s="251">
        <v>202100</v>
      </c>
      <c r="V112" s="251">
        <v>10060.219999999999</v>
      </c>
      <c r="W112" s="44">
        <v>1993338.97</v>
      </c>
      <c r="X112" s="339">
        <v>648853.23</v>
      </c>
      <c r="AB112" s="339">
        <v>663936</v>
      </c>
      <c r="AC112" s="339">
        <v>42026.17</v>
      </c>
      <c r="AD112" s="90">
        <v>798486</v>
      </c>
      <c r="AG112" s="90">
        <v>261767.45</v>
      </c>
      <c r="AH112" s="90">
        <v>49458.79</v>
      </c>
      <c r="AM112" s="264">
        <f t="shared" si="13"/>
        <v>527226.79</v>
      </c>
      <c r="AN112" s="265">
        <f t="shared" si="14"/>
        <v>39642.720000000001</v>
      </c>
      <c r="AO112" s="289">
        <f t="shared" si="15"/>
        <v>487584.07000000007</v>
      </c>
      <c r="AP112" s="284">
        <f t="shared" si="16"/>
        <v>1354815.4</v>
      </c>
      <c r="AQ112" s="292">
        <f t="shared" si="17"/>
        <v>1109712.24</v>
      </c>
      <c r="AR112" s="266">
        <f t="shared" si="12"/>
        <v>245103.15999999992</v>
      </c>
    </row>
    <row r="113" spans="1:44" ht="15" thickBot="1" x14ac:dyDescent="0.25">
      <c r="A113" s="254" t="s">
        <v>321</v>
      </c>
      <c r="B113" s="254" t="s">
        <v>46</v>
      </c>
      <c r="C113" s="293">
        <v>1907</v>
      </c>
      <c r="D113" s="294" t="s">
        <v>914</v>
      </c>
      <c r="E113" s="251" t="s">
        <v>2713</v>
      </c>
      <c r="F113" s="89">
        <v>522967.07</v>
      </c>
      <c r="G113" s="89">
        <v>130000</v>
      </c>
      <c r="H113" s="89">
        <v>170385.44</v>
      </c>
      <c r="K113" s="251">
        <v>5</v>
      </c>
      <c r="L113" s="251">
        <v>173813.52</v>
      </c>
      <c r="O113" s="232">
        <v>0</v>
      </c>
      <c r="P113" s="232">
        <v>43493.7</v>
      </c>
      <c r="Q113" s="232">
        <v>18980</v>
      </c>
      <c r="T113" s="251">
        <v>86826</v>
      </c>
      <c r="V113" s="251">
        <v>-4391.62</v>
      </c>
      <c r="W113" s="44">
        <v>3276385.87</v>
      </c>
      <c r="X113" s="339">
        <v>539571.36</v>
      </c>
      <c r="AB113" s="339">
        <v>442984.5</v>
      </c>
      <c r="AC113" s="339">
        <v>34730.51</v>
      </c>
      <c r="AD113" s="90">
        <v>655434.5</v>
      </c>
      <c r="AG113" s="90">
        <v>210956.1</v>
      </c>
      <c r="AH113" s="90">
        <v>18005.88</v>
      </c>
      <c r="AI113" s="90">
        <v>6454.3</v>
      </c>
      <c r="AM113" s="264">
        <f t="shared" si="13"/>
        <v>823352.51</v>
      </c>
      <c r="AN113" s="265">
        <f t="shared" si="14"/>
        <v>62473.7</v>
      </c>
      <c r="AO113" s="289">
        <f t="shared" si="15"/>
        <v>760878.81</v>
      </c>
      <c r="AP113" s="284">
        <f t="shared" si="16"/>
        <v>1017286.37</v>
      </c>
      <c r="AQ113" s="292">
        <f t="shared" si="17"/>
        <v>890850.78</v>
      </c>
      <c r="AR113" s="266">
        <f t="shared" si="12"/>
        <v>126435.58999999997</v>
      </c>
    </row>
    <row r="114" spans="1:44" ht="15" thickBot="1" x14ac:dyDescent="0.25">
      <c r="A114" s="254" t="s">
        <v>321</v>
      </c>
      <c r="B114" s="254" t="s">
        <v>46</v>
      </c>
      <c r="C114" s="293">
        <v>3127</v>
      </c>
      <c r="D114" s="294" t="s">
        <v>915</v>
      </c>
      <c r="E114" s="251" t="s">
        <v>2714</v>
      </c>
      <c r="F114" s="89">
        <v>281948.77</v>
      </c>
      <c r="G114" s="89">
        <v>9800</v>
      </c>
      <c r="H114" s="89">
        <v>339964.17</v>
      </c>
      <c r="K114" s="251">
        <v>708157.11</v>
      </c>
      <c r="L114" s="251">
        <v>676403.65</v>
      </c>
      <c r="O114" s="232">
        <v>0</v>
      </c>
      <c r="P114" s="232">
        <v>44727.05</v>
      </c>
      <c r="R114" s="232">
        <v>0</v>
      </c>
      <c r="T114" s="251">
        <v>4500</v>
      </c>
      <c r="V114" s="251">
        <v>1452.88</v>
      </c>
      <c r="W114" s="44">
        <v>3690825.96</v>
      </c>
      <c r="X114" s="339">
        <v>503758.05</v>
      </c>
      <c r="AB114" s="339">
        <v>684155.5</v>
      </c>
      <c r="AC114" s="339">
        <v>58223.6</v>
      </c>
      <c r="AD114" s="90">
        <v>853035.5</v>
      </c>
      <c r="AG114" s="90">
        <v>278309.90000000002</v>
      </c>
      <c r="AH114" s="90">
        <v>144577.17000000001</v>
      </c>
      <c r="AL114" s="90">
        <v>0.01</v>
      </c>
      <c r="AM114" s="264">
        <f t="shared" si="13"/>
        <v>631712.93999999994</v>
      </c>
      <c r="AN114" s="265">
        <f t="shared" si="14"/>
        <v>44727.05</v>
      </c>
      <c r="AO114" s="289">
        <f t="shared" si="15"/>
        <v>586985.8899999999</v>
      </c>
      <c r="AP114" s="284">
        <f t="shared" si="16"/>
        <v>1246137.1500000001</v>
      </c>
      <c r="AQ114" s="292">
        <f t="shared" si="17"/>
        <v>1275922.5799999998</v>
      </c>
      <c r="AR114" s="266">
        <f t="shared" si="12"/>
        <v>-29785.429999999702</v>
      </c>
    </row>
    <row r="115" spans="1:44" ht="15" thickBot="1" x14ac:dyDescent="0.25">
      <c r="A115" s="254" t="s">
        <v>321</v>
      </c>
      <c r="B115" s="254" t="s">
        <v>46</v>
      </c>
      <c r="C115" s="293">
        <v>2860</v>
      </c>
      <c r="D115" s="294" t="s">
        <v>916</v>
      </c>
      <c r="E115" s="251" t="s">
        <v>2715</v>
      </c>
      <c r="F115" s="89">
        <v>707336.83</v>
      </c>
      <c r="G115" s="89">
        <v>110000</v>
      </c>
      <c r="H115" s="89">
        <v>188893</v>
      </c>
      <c r="K115" s="251">
        <v>131029.29</v>
      </c>
      <c r="L115" s="251">
        <v>257351.58</v>
      </c>
      <c r="O115" s="232">
        <v>0</v>
      </c>
      <c r="P115" s="232">
        <v>34293.9</v>
      </c>
      <c r="Q115" s="232">
        <v>3590</v>
      </c>
      <c r="T115" s="251">
        <v>58850</v>
      </c>
      <c r="V115" s="251">
        <v>17575.77</v>
      </c>
      <c r="W115" s="44">
        <v>1854865.59</v>
      </c>
      <c r="X115" s="339">
        <v>527562.81000000006</v>
      </c>
      <c r="AB115" s="339">
        <v>391414</v>
      </c>
      <c r="AC115" s="339">
        <v>46504.76</v>
      </c>
      <c r="AD115" s="90">
        <v>562786</v>
      </c>
      <c r="AG115" s="90">
        <v>451697.26</v>
      </c>
      <c r="AH115" s="90">
        <v>29867.65</v>
      </c>
      <c r="AM115" s="264">
        <f t="shared" si="13"/>
        <v>1006229.83</v>
      </c>
      <c r="AN115" s="265">
        <f t="shared" si="14"/>
        <v>37883.9</v>
      </c>
      <c r="AO115" s="289">
        <f t="shared" si="15"/>
        <v>968345.92999999993</v>
      </c>
      <c r="AP115" s="284">
        <f t="shared" si="16"/>
        <v>965481.57000000007</v>
      </c>
      <c r="AQ115" s="292">
        <f t="shared" si="17"/>
        <v>1044350.91</v>
      </c>
      <c r="AR115" s="266">
        <f t="shared" si="12"/>
        <v>-78869.339999999967</v>
      </c>
    </row>
    <row r="116" spans="1:44" ht="15" thickBot="1" x14ac:dyDescent="0.25">
      <c r="A116" s="254" t="s">
        <v>321</v>
      </c>
      <c r="B116" s="254" t="s">
        <v>46</v>
      </c>
      <c r="C116" s="293">
        <v>3321</v>
      </c>
      <c r="D116" s="294" t="s">
        <v>917</v>
      </c>
      <c r="E116" s="251" t="s">
        <v>2716</v>
      </c>
      <c r="F116" s="89">
        <v>383813.73</v>
      </c>
      <c r="G116" s="89">
        <v>109800</v>
      </c>
      <c r="H116" s="89">
        <v>346775.7</v>
      </c>
      <c r="K116" s="251">
        <v>258523.61</v>
      </c>
      <c r="L116" s="251">
        <v>862205.47</v>
      </c>
      <c r="O116" s="232">
        <v>0</v>
      </c>
      <c r="P116" s="232">
        <v>32231.3</v>
      </c>
      <c r="Q116" s="232">
        <v>5000</v>
      </c>
      <c r="T116" s="251">
        <v>164164.79999999999</v>
      </c>
      <c r="V116" s="251">
        <v>1830.4</v>
      </c>
      <c r="W116" s="44">
        <v>1808375.97</v>
      </c>
      <c r="X116" s="339">
        <v>348241.21</v>
      </c>
      <c r="Y116" s="339">
        <v>152285</v>
      </c>
      <c r="AB116" s="339">
        <v>609756</v>
      </c>
      <c r="AC116" s="339">
        <v>35836.86</v>
      </c>
      <c r="AD116" s="90">
        <v>803806</v>
      </c>
      <c r="AG116" s="90">
        <v>339139.75</v>
      </c>
      <c r="AH116" s="90">
        <v>99679.65</v>
      </c>
      <c r="AI116" s="90">
        <v>6530.3</v>
      </c>
      <c r="AM116" s="264">
        <f t="shared" si="13"/>
        <v>840389.42999999993</v>
      </c>
      <c r="AN116" s="265">
        <f t="shared" si="14"/>
        <v>37231.300000000003</v>
      </c>
      <c r="AO116" s="289">
        <f t="shared" si="15"/>
        <v>803158.12999999989</v>
      </c>
      <c r="AP116" s="284">
        <f t="shared" si="16"/>
        <v>1146119.07</v>
      </c>
      <c r="AQ116" s="292">
        <f t="shared" si="17"/>
        <v>1249155.7</v>
      </c>
      <c r="AR116" s="266">
        <f t="shared" si="12"/>
        <v>-103036.62999999989</v>
      </c>
    </row>
    <row r="117" spans="1:44" ht="15" thickBot="1" x14ac:dyDescent="0.25">
      <c r="A117" s="254" t="s">
        <v>321</v>
      </c>
      <c r="B117" s="254" t="s">
        <v>46</v>
      </c>
      <c r="C117" s="293">
        <v>3558</v>
      </c>
      <c r="D117" s="294" t="s">
        <v>918</v>
      </c>
      <c r="E117" s="251" t="s">
        <v>2717</v>
      </c>
      <c r="F117" s="89">
        <v>1398814.56</v>
      </c>
      <c r="G117" s="89">
        <v>13500</v>
      </c>
      <c r="H117" s="89">
        <v>299439.87</v>
      </c>
      <c r="K117" s="251">
        <v>309045.02</v>
      </c>
      <c r="L117" s="251">
        <v>322730.59000000003</v>
      </c>
      <c r="O117" s="232">
        <v>0</v>
      </c>
      <c r="P117" s="232">
        <v>45192.639999999999</v>
      </c>
      <c r="Q117" s="232">
        <v>22890</v>
      </c>
      <c r="R117" s="232">
        <v>98.13</v>
      </c>
      <c r="T117" s="251">
        <v>270461</v>
      </c>
      <c r="V117" s="251">
        <v>22490.57</v>
      </c>
      <c r="W117" s="44">
        <v>2329931.42</v>
      </c>
      <c r="X117" s="339">
        <v>617731.61</v>
      </c>
      <c r="AB117" s="339">
        <v>617291.5</v>
      </c>
      <c r="AC117" s="339">
        <v>53327.81</v>
      </c>
      <c r="AD117" s="90">
        <v>794191.5</v>
      </c>
      <c r="AG117" s="90">
        <v>366953.25</v>
      </c>
      <c r="AH117" s="90">
        <v>86310.48</v>
      </c>
      <c r="AM117" s="264">
        <f t="shared" si="13"/>
        <v>1711754.4300000002</v>
      </c>
      <c r="AN117" s="265">
        <f t="shared" si="14"/>
        <v>68180.77</v>
      </c>
      <c r="AO117" s="289">
        <f t="shared" si="15"/>
        <v>1643573.6600000001</v>
      </c>
      <c r="AP117" s="284">
        <f t="shared" si="16"/>
        <v>1288350.92</v>
      </c>
      <c r="AQ117" s="292">
        <f t="shared" si="17"/>
        <v>1247455.23</v>
      </c>
      <c r="AR117" s="266">
        <f t="shared" si="12"/>
        <v>40895.689999999944</v>
      </c>
    </row>
    <row r="118" spans="1:44" ht="15" thickBot="1" x14ac:dyDescent="0.25">
      <c r="A118" s="254" t="s">
        <v>321</v>
      </c>
      <c r="B118" s="254" t="s">
        <v>46</v>
      </c>
      <c r="C118" s="293">
        <v>1774</v>
      </c>
      <c r="D118" s="294" t="s">
        <v>919</v>
      </c>
      <c r="E118" s="251" t="s">
        <v>2718</v>
      </c>
      <c r="F118" s="89">
        <v>163375.29999999999</v>
      </c>
      <c r="H118" s="89">
        <v>34933.279999999999</v>
      </c>
      <c r="K118" s="251">
        <v>1333213.79</v>
      </c>
      <c r="L118" s="251">
        <v>386360.53</v>
      </c>
      <c r="O118" s="232">
        <v>350000</v>
      </c>
      <c r="P118" s="232">
        <v>39115.56</v>
      </c>
      <c r="Q118" s="232">
        <v>18420</v>
      </c>
      <c r="T118" s="251">
        <v>140980</v>
      </c>
      <c r="V118" s="251">
        <v>1647.36</v>
      </c>
      <c r="W118" s="44">
        <v>857017.52</v>
      </c>
      <c r="X118" s="339">
        <v>557822.16</v>
      </c>
      <c r="Y118" s="339">
        <v>14000</v>
      </c>
      <c r="AB118" s="339">
        <v>632474.5</v>
      </c>
      <c r="AC118" s="339">
        <v>37861.519999999997</v>
      </c>
      <c r="AD118" s="90">
        <v>787566.5</v>
      </c>
      <c r="AG118" s="90">
        <v>375065.19</v>
      </c>
      <c r="AH118" s="90">
        <v>84088.91</v>
      </c>
      <c r="AM118" s="264">
        <f t="shared" si="13"/>
        <v>198308.58</v>
      </c>
      <c r="AN118" s="265">
        <f t="shared" si="14"/>
        <v>407535.56</v>
      </c>
      <c r="AO118" s="289">
        <f t="shared" si="15"/>
        <v>-209226.98</v>
      </c>
      <c r="AP118" s="284">
        <f t="shared" si="16"/>
        <v>1242158.1800000002</v>
      </c>
      <c r="AQ118" s="292">
        <f t="shared" si="17"/>
        <v>1246720.5999999999</v>
      </c>
      <c r="AR118" s="266">
        <f t="shared" si="12"/>
        <v>-4562.4199999996927</v>
      </c>
    </row>
    <row r="119" spans="1:44" ht="15" thickBot="1" x14ac:dyDescent="0.25">
      <c r="A119" s="254" t="s">
        <v>321</v>
      </c>
      <c r="B119" s="254" t="s">
        <v>46</v>
      </c>
      <c r="C119" s="293">
        <v>1942</v>
      </c>
      <c r="D119" s="294" t="s">
        <v>920</v>
      </c>
      <c r="E119" s="251" t="s">
        <v>2801</v>
      </c>
      <c r="F119" s="89">
        <v>107562.06</v>
      </c>
      <c r="H119" s="89">
        <v>146041.32</v>
      </c>
      <c r="K119" s="251">
        <v>810615.92</v>
      </c>
      <c r="L119" s="251">
        <v>129131.62</v>
      </c>
      <c r="O119" s="232">
        <v>137920</v>
      </c>
      <c r="P119" s="232">
        <v>34711.06</v>
      </c>
      <c r="T119" s="251">
        <v>56140</v>
      </c>
      <c r="V119" s="251">
        <v>2676.96</v>
      </c>
      <c r="W119" s="44">
        <v>2768353.45</v>
      </c>
      <c r="X119" s="339">
        <v>324152.46000000002</v>
      </c>
      <c r="Y119" s="339">
        <v>14400</v>
      </c>
      <c r="AB119" s="339">
        <v>276696</v>
      </c>
      <c r="AC119" s="339">
        <v>45506.75</v>
      </c>
      <c r="AD119" s="90">
        <v>407896</v>
      </c>
      <c r="AG119" s="90">
        <v>216174.12</v>
      </c>
      <c r="AH119" s="90">
        <v>78904.3</v>
      </c>
      <c r="AI119" s="90">
        <v>1520.95</v>
      </c>
      <c r="AM119" s="264">
        <f t="shared" si="13"/>
        <v>253603.38</v>
      </c>
      <c r="AN119" s="265">
        <f t="shared" si="14"/>
        <v>172631.06</v>
      </c>
      <c r="AO119" s="289">
        <f t="shared" si="15"/>
        <v>80972.320000000007</v>
      </c>
      <c r="AP119" s="284">
        <f t="shared" si="16"/>
        <v>660755.21</v>
      </c>
      <c r="AQ119" s="292">
        <f t="shared" si="17"/>
        <v>704495.37</v>
      </c>
      <c r="AR119" s="266">
        <f t="shared" si="12"/>
        <v>-43740.160000000033</v>
      </c>
    </row>
    <row r="120" spans="1:44" ht="15" thickBot="1" x14ac:dyDescent="0.25">
      <c r="A120" s="254" t="s">
        <v>321</v>
      </c>
      <c r="B120" s="254" t="s">
        <v>46</v>
      </c>
      <c r="C120" s="293">
        <v>2702</v>
      </c>
      <c r="D120" s="294" t="s">
        <v>921</v>
      </c>
      <c r="E120" s="251" t="s">
        <v>2802</v>
      </c>
      <c r="F120" s="89">
        <v>684471.52</v>
      </c>
      <c r="H120" s="89">
        <v>23746.32</v>
      </c>
      <c r="K120" s="251">
        <v>316105.99</v>
      </c>
      <c r="L120" s="251">
        <v>120424.42</v>
      </c>
      <c r="O120" s="232">
        <v>60000</v>
      </c>
      <c r="P120" s="232">
        <v>48296.93</v>
      </c>
      <c r="Q120" s="232">
        <v>5120</v>
      </c>
      <c r="V120" s="251">
        <v>1887.6</v>
      </c>
      <c r="W120" s="44">
        <v>3313708.59</v>
      </c>
      <c r="X120" s="339">
        <v>325265.33</v>
      </c>
      <c r="AB120" s="339">
        <v>908971</v>
      </c>
      <c r="AC120" s="339">
        <v>43006.58</v>
      </c>
      <c r="AD120" s="90">
        <v>1019871</v>
      </c>
      <c r="AG120" s="90">
        <v>215012.33</v>
      </c>
      <c r="AH120" s="90">
        <v>39792.46</v>
      </c>
      <c r="AI120" s="90">
        <v>14698.88</v>
      </c>
      <c r="AM120" s="264">
        <f t="shared" si="13"/>
        <v>708217.84</v>
      </c>
      <c r="AN120" s="265">
        <f t="shared" si="14"/>
        <v>113416.93</v>
      </c>
      <c r="AO120" s="289">
        <f t="shared" si="15"/>
        <v>594800.90999999992</v>
      </c>
      <c r="AP120" s="284">
        <f t="shared" si="16"/>
        <v>1277242.9100000001</v>
      </c>
      <c r="AQ120" s="292">
        <f t="shared" si="17"/>
        <v>1289374.67</v>
      </c>
      <c r="AR120" s="266">
        <f t="shared" si="12"/>
        <v>-12131.759999999776</v>
      </c>
    </row>
    <row r="121" spans="1:44" ht="15" thickBot="1" x14ac:dyDescent="0.25">
      <c r="A121" s="254" t="s">
        <v>321</v>
      </c>
      <c r="B121" s="254" t="s">
        <v>46</v>
      </c>
      <c r="C121" s="293">
        <v>2772</v>
      </c>
      <c r="D121" s="294" t="s">
        <v>922</v>
      </c>
      <c r="E121" s="251" t="s">
        <v>2814</v>
      </c>
      <c r="F121" s="89">
        <v>285164.61</v>
      </c>
      <c r="H121" s="89">
        <v>81604.070000000007</v>
      </c>
      <c r="K121" s="251">
        <v>491853.54</v>
      </c>
      <c r="L121" s="251">
        <v>161112.01</v>
      </c>
      <c r="O121" s="232">
        <v>0</v>
      </c>
      <c r="P121" s="232">
        <v>22891.3</v>
      </c>
      <c r="Q121" s="232">
        <v>120000</v>
      </c>
      <c r="T121" s="251">
        <v>3865</v>
      </c>
      <c r="V121" s="251">
        <v>82025.11</v>
      </c>
      <c r="W121" s="44">
        <v>3532326.06</v>
      </c>
      <c r="X121" s="339">
        <v>354783.88</v>
      </c>
      <c r="AB121" s="339">
        <v>201516</v>
      </c>
      <c r="AC121" s="339">
        <v>38748.720000000001</v>
      </c>
      <c r="AD121" s="90">
        <v>364876</v>
      </c>
      <c r="AG121" s="90">
        <v>286376.15000000002</v>
      </c>
      <c r="AH121" s="90">
        <v>83501.59</v>
      </c>
      <c r="AM121" s="264">
        <f t="shared" si="13"/>
        <v>366768.68</v>
      </c>
      <c r="AN121" s="265">
        <f t="shared" si="14"/>
        <v>142891.29999999999</v>
      </c>
      <c r="AO121" s="289">
        <f t="shared" si="15"/>
        <v>223877.38</v>
      </c>
      <c r="AP121" s="284">
        <f t="shared" si="16"/>
        <v>595048.6</v>
      </c>
      <c r="AQ121" s="292">
        <f t="shared" si="17"/>
        <v>734753.74</v>
      </c>
      <c r="AR121" s="266">
        <f t="shared" si="12"/>
        <v>-139705.14000000001</v>
      </c>
    </row>
    <row r="122" spans="1:44" ht="15" thickBot="1" x14ac:dyDescent="0.25">
      <c r="A122" s="254" t="s">
        <v>37</v>
      </c>
      <c r="B122" s="254" t="s">
        <v>38</v>
      </c>
      <c r="C122" s="293">
        <v>6140</v>
      </c>
      <c r="D122" s="294" t="s">
        <v>923</v>
      </c>
      <c r="E122" s="251" t="s">
        <v>2719</v>
      </c>
      <c r="F122" s="89">
        <v>433358.75</v>
      </c>
      <c r="G122" s="89">
        <v>25820</v>
      </c>
      <c r="H122" s="89">
        <v>148946.16</v>
      </c>
      <c r="K122" s="251">
        <v>1071200.05</v>
      </c>
      <c r="L122" s="251">
        <v>428205.36</v>
      </c>
      <c r="O122" s="232">
        <v>0</v>
      </c>
      <c r="P122" s="232">
        <v>110560</v>
      </c>
      <c r="R122" s="232">
        <v>1115.5999999999999</v>
      </c>
      <c r="T122" s="251">
        <v>335000</v>
      </c>
      <c r="U122" s="251">
        <v>327391.69</v>
      </c>
      <c r="V122" s="251">
        <v>380722.05</v>
      </c>
      <c r="W122" s="44">
        <v>1454124.22</v>
      </c>
      <c r="X122" s="339">
        <v>610315.14</v>
      </c>
      <c r="AB122" s="339">
        <v>525834.1</v>
      </c>
      <c r="AC122" s="339">
        <v>5000</v>
      </c>
      <c r="AD122" s="90">
        <v>878973.1</v>
      </c>
      <c r="AG122" s="90">
        <v>417171.73</v>
      </c>
      <c r="AH122" s="90">
        <v>123741.65</v>
      </c>
      <c r="AM122" s="264">
        <f t="shared" si="13"/>
        <v>608124.91</v>
      </c>
      <c r="AN122" s="265">
        <f t="shared" si="14"/>
        <v>111675.6</v>
      </c>
      <c r="AO122" s="289">
        <f t="shared" si="15"/>
        <v>496449.31000000006</v>
      </c>
      <c r="AP122" s="284">
        <f t="shared" si="16"/>
        <v>1141149.24</v>
      </c>
      <c r="AQ122" s="292">
        <f t="shared" si="17"/>
        <v>1419886.48</v>
      </c>
      <c r="AR122" s="266">
        <f t="shared" si="12"/>
        <v>-278737.24</v>
      </c>
    </row>
    <row r="123" spans="1:44" ht="15" thickBot="1" x14ac:dyDescent="0.25">
      <c r="A123" s="254" t="s">
        <v>37</v>
      </c>
      <c r="B123" s="254" t="s">
        <v>38</v>
      </c>
      <c r="C123" s="293">
        <v>5316</v>
      </c>
      <c r="D123" s="294" t="s">
        <v>924</v>
      </c>
      <c r="E123" s="251" t="s">
        <v>2720</v>
      </c>
      <c r="F123" s="89">
        <v>612258.32999999996</v>
      </c>
      <c r="H123" s="89">
        <v>65534.26</v>
      </c>
      <c r="K123" s="251">
        <v>128276.14</v>
      </c>
      <c r="L123" s="251">
        <v>191233.72</v>
      </c>
      <c r="O123" s="232">
        <v>3000</v>
      </c>
      <c r="P123" s="232">
        <v>63877.82</v>
      </c>
      <c r="R123" s="232">
        <v>13.8</v>
      </c>
      <c r="U123" s="251">
        <v>344369.91999999998</v>
      </c>
      <c r="W123" s="44">
        <v>5145573.0199999996</v>
      </c>
      <c r="X123" s="339">
        <v>634892.48</v>
      </c>
      <c r="AB123" s="339">
        <v>1033678</v>
      </c>
      <c r="AC123" s="339">
        <v>8500</v>
      </c>
      <c r="AD123" s="90">
        <v>1323128</v>
      </c>
      <c r="AG123" s="90">
        <v>216739.03</v>
      </c>
      <c r="AH123" s="90">
        <v>46416.15</v>
      </c>
      <c r="AM123" s="264">
        <f t="shared" si="13"/>
        <v>677792.59</v>
      </c>
      <c r="AN123" s="265">
        <f t="shared" si="14"/>
        <v>66891.62000000001</v>
      </c>
      <c r="AO123" s="289">
        <f t="shared" si="15"/>
        <v>610900.97</v>
      </c>
      <c r="AP123" s="284">
        <f t="shared" si="16"/>
        <v>1677070.48</v>
      </c>
      <c r="AQ123" s="292">
        <f t="shared" si="17"/>
        <v>1586283.18</v>
      </c>
      <c r="AR123" s="266">
        <f t="shared" si="12"/>
        <v>90787.300000000047</v>
      </c>
    </row>
    <row r="124" spans="1:44" ht="15" thickBot="1" x14ac:dyDescent="0.25">
      <c r="A124" s="254" t="s">
        <v>37</v>
      </c>
      <c r="B124" s="254" t="s">
        <v>38</v>
      </c>
      <c r="C124" s="293">
        <v>1456</v>
      </c>
      <c r="D124" s="294" t="s">
        <v>925</v>
      </c>
      <c r="E124" s="251" t="s">
        <v>2721</v>
      </c>
      <c r="F124" s="89">
        <v>95919.17</v>
      </c>
      <c r="G124" s="89">
        <v>13200</v>
      </c>
      <c r="H124" s="89">
        <v>61571.32</v>
      </c>
      <c r="K124" s="251">
        <v>2</v>
      </c>
      <c r="L124" s="251">
        <v>7407.02</v>
      </c>
      <c r="O124" s="232">
        <v>-4500</v>
      </c>
      <c r="P124" s="232">
        <v>-27309.03</v>
      </c>
      <c r="R124" s="232">
        <v>-179000</v>
      </c>
      <c r="V124" s="251">
        <v>240</v>
      </c>
      <c r="W124" s="44">
        <v>2682356.15</v>
      </c>
      <c r="X124" s="339">
        <v>296546.69</v>
      </c>
      <c r="AB124" s="339">
        <v>82564</v>
      </c>
      <c r="AC124" s="339">
        <v>6000</v>
      </c>
      <c r="AD124" s="90">
        <v>208780</v>
      </c>
      <c r="AG124" s="90">
        <v>227587.88</v>
      </c>
      <c r="AH124" s="90">
        <v>2083.3000000000002</v>
      </c>
      <c r="AM124" s="264">
        <f t="shared" si="13"/>
        <v>170690.49</v>
      </c>
      <c r="AN124" s="265">
        <f t="shared" si="14"/>
        <v>-210809.03</v>
      </c>
      <c r="AO124" s="289">
        <f t="shared" si="15"/>
        <v>381499.52</v>
      </c>
      <c r="AP124" s="284">
        <f t="shared" si="16"/>
        <v>385110.69</v>
      </c>
      <c r="AQ124" s="292">
        <f t="shared" si="17"/>
        <v>438451.18</v>
      </c>
      <c r="AR124" s="266">
        <f t="shared" si="12"/>
        <v>-53340.489999999991</v>
      </c>
    </row>
    <row r="125" spans="1:44" ht="15" thickBot="1" x14ac:dyDescent="0.25">
      <c r="A125" s="254" t="s">
        <v>37</v>
      </c>
      <c r="B125" s="254" t="s">
        <v>38</v>
      </c>
      <c r="C125" s="293">
        <v>2839</v>
      </c>
      <c r="D125" s="294" t="s">
        <v>926</v>
      </c>
      <c r="E125" s="251" t="s">
        <v>2722</v>
      </c>
      <c r="F125" s="89">
        <v>414936.62</v>
      </c>
      <c r="G125" s="89">
        <v>14000</v>
      </c>
      <c r="H125" s="89">
        <v>146661.35</v>
      </c>
      <c r="K125" s="251">
        <v>425448.21</v>
      </c>
      <c r="L125" s="251">
        <v>29324.23</v>
      </c>
      <c r="O125" s="232">
        <v>4890</v>
      </c>
      <c r="P125" s="232">
        <v>147889.63</v>
      </c>
      <c r="U125" s="251">
        <v>102744.46</v>
      </c>
      <c r="V125" s="251">
        <v>8800</v>
      </c>
      <c r="W125" s="44">
        <v>2132666.9300000002</v>
      </c>
      <c r="X125" s="339">
        <v>409428.17</v>
      </c>
      <c r="AB125" s="339">
        <v>524380.5</v>
      </c>
      <c r="AC125" s="339">
        <v>8000</v>
      </c>
      <c r="AD125" s="90">
        <v>742530.5</v>
      </c>
      <c r="AG125" s="90">
        <v>279372.55</v>
      </c>
      <c r="AH125" s="90">
        <v>63578.83</v>
      </c>
      <c r="AM125" s="264">
        <f t="shared" si="13"/>
        <v>575597.97</v>
      </c>
      <c r="AN125" s="265">
        <f t="shared" si="14"/>
        <v>152779.63</v>
      </c>
      <c r="AO125" s="289">
        <f t="shared" si="15"/>
        <v>422818.33999999997</v>
      </c>
      <c r="AP125" s="284">
        <f t="shared" si="16"/>
        <v>941808.66999999993</v>
      </c>
      <c r="AQ125" s="292">
        <f t="shared" si="17"/>
        <v>1085481.8800000001</v>
      </c>
      <c r="AR125" s="266">
        <f t="shared" si="12"/>
        <v>-143673.2100000002</v>
      </c>
    </row>
    <row r="126" spans="1:44" ht="15" thickBot="1" x14ac:dyDescent="0.25">
      <c r="A126" s="254" t="s">
        <v>37</v>
      </c>
      <c r="B126" s="254" t="s">
        <v>38</v>
      </c>
      <c r="C126" s="293">
        <v>4801</v>
      </c>
      <c r="D126" s="294" t="s">
        <v>927</v>
      </c>
      <c r="E126" s="251" t="s">
        <v>2723</v>
      </c>
      <c r="F126" s="89">
        <v>712505.37</v>
      </c>
      <c r="H126" s="89">
        <v>83538</v>
      </c>
      <c r="K126" s="251">
        <v>891716.87</v>
      </c>
      <c r="L126" s="251">
        <v>146782.09</v>
      </c>
      <c r="O126" s="232">
        <v>0</v>
      </c>
      <c r="P126" s="232">
        <v>105895.41</v>
      </c>
      <c r="R126" s="232">
        <v>12.6</v>
      </c>
      <c r="W126" s="44">
        <v>2748053.22</v>
      </c>
      <c r="X126" s="339">
        <v>817479.97</v>
      </c>
      <c r="AB126" s="339">
        <v>738041.5</v>
      </c>
      <c r="AC126" s="339">
        <v>5500</v>
      </c>
      <c r="AD126" s="90">
        <v>1005170.5</v>
      </c>
      <c r="AG126" s="90">
        <v>371253.9</v>
      </c>
      <c r="AH126" s="90">
        <v>67856.100000000006</v>
      </c>
      <c r="AM126" s="264">
        <f t="shared" si="13"/>
        <v>796043.37</v>
      </c>
      <c r="AN126" s="265">
        <f t="shared" si="14"/>
        <v>105908.01000000001</v>
      </c>
      <c r="AO126" s="289">
        <f t="shared" si="15"/>
        <v>690135.36</v>
      </c>
      <c r="AP126" s="284">
        <f t="shared" si="16"/>
        <v>1561021.47</v>
      </c>
      <c r="AQ126" s="292">
        <f t="shared" si="17"/>
        <v>1444280.5</v>
      </c>
      <c r="AR126" s="266">
        <f t="shared" si="12"/>
        <v>116740.96999999997</v>
      </c>
    </row>
    <row r="127" spans="1:44" ht="15" thickBot="1" x14ac:dyDescent="0.25">
      <c r="A127" s="254" t="s">
        <v>37</v>
      </c>
      <c r="B127" s="254" t="s">
        <v>38</v>
      </c>
      <c r="C127" s="293">
        <v>3761</v>
      </c>
      <c r="D127" s="294" t="s">
        <v>928</v>
      </c>
      <c r="E127" s="251" t="s">
        <v>2724</v>
      </c>
      <c r="F127" s="89">
        <v>948102.07</v>
      </c>
      <c r="G127" s="89">
        <v>9720</v>
      </c>
      <c r="H127" s="89">
        <v>6187.58</v>
      </c>
      <c r="K127" s="251">
        <v>282128.88</v>
      </c>
      <c r="L127" s="251">
        <v>486830.09</v>
      </c>
      <c r="O127" s="232">
        <v>0</v>
      </c>
      <c r="P127" s="232">
        <v>121481.31</v>
      </c>
      <c r="R127" s="232">
        <v>5000</v>
      </c>
      <c r="U127" s="251">
        <v>596494.93999999994</v>
      </c>
      <c r="V127" s="251">
        <v>-10</v>
      </c>
      <c r="W127" s="44">
        <v>2407634.36</v>
      </c>
      <c r="X127" s="339">
        <v>420798.37</v>
      </c>
      <c r="AB127" s="339">
        <v>347400</v>
      </c>
      <c r="AD127" s="90">
        <v>575805</v>
      </c>
      <c r="AG127" s="90">
        <v>246044.5</v>
      </c>
      <c r="AH127" s="90">
        <v>24255.35</v>
      </c>
      <c r="AL127" s="90">
        <v>1900</v>
      </c>
      <c r="AM127" s="264">
        <f t="shared" si="13"/>
        <v>964009.64999999991</v>
      </c>
      <c r="AN127" s="265">
        <f t="shared" si="14"/>
        <v>126481.31</v>
      </c>
      <c r="AO127" s="289">
        <f t="shared" si="15"/>
        <v>837528.33999999985</v>
      </c>
      <c r="AP127" s="284">
        <f t="shared" si="16"/>
        <v>768198.37</v>
      </c>
      <c r="AQ127" s="292">
        <f t="shared" si="17"/>
        <v>848004.85</v>
      </c>
      <c r="AR127" s="266">
        <f t="shared" si="12"/>
        <v>-79806.479999999981</v>
      </c>
    </row>
    <row r="128" spans="1:44" ht="15" thickBot="1" x14ac:dyDescent="0.25">
      <c r="A128" s="254" t="s">
        <v>37</v>
      </c>
      <c r="B128" s="254" t="s">
        <v>38</v>
      </c>
      <c r="C128" s="293">
        <v>4191</v>
      </c>
      <c r="D128" s="294" t="s">
        <v>929</v>
      </c>
      <c r="E128" s="251" t="s">
        <v>2725</v>
      </c>
      <c r="F128" s="89">
        <v>359548.27</v>
      </c>
      <c r="G128" s="89">
        <v>2960</v>
      </c>
      <c r="H128" s="89">
        <v>66875.55</v>
      </c>
      <c r="K128" s="251">
        <v>2233525.41</v>
      </c>
      <c r="L128" s="251">
        <v>-418018.2</v>
      </c>
      <c r="O128" s="232">
        <v>4490</v>
      </c>
      <c r="P128" s="232">
        <v>86140</v>
      </c>
      <c r="R128" s="232">
        <v>48.2</v>
      </c>
      <c r="W128" s="44">
        <v>3580405.02</v>
      </c>
      <c r="X128" s="339">
        <v>305963.5</v>
      </c>
      <c r="AB128" s="339">
        <v>664016.5</v>
      </c>
      <c r="AC128" s="339">
        <v>1000</v>
      </c>
      <c r="AD128" s="90">
        <v>920985.5</v>
      </c>
      <c r="AG128" s="90">
        <v>317064.32000000001</v>
      </c>
      <c r="AH128" s="90">
        <v>36732.400000000001</v>
      </c>
      <c r="AL128" s="90">
        <v>4000</v>
      </c>
      <c r="AM128" s="264">
        <f t="shared" si="13"/>
        <v>429383.82</v>
      </c>
      <c r="AN128" s="265">
        <f t="shared" si="14"/>
        <v>90678.2</v>
      </c>
      <c r="AO128" s="289">
        <f t="shared" si="15"/>
        <v>338705.62</v>
      </c>
      <c r="AP128" s="284">
        <f t="shared" si="16"/>
        <v>970980</v>
      </c>
      <c r="AQ128" s="292">
        <f t="shared" si="17"/>
        <v>1278782.22</v>
      </c>
      <c r="AR128" s="266">
        <f t="shared" si="12"/>
        <v>-307802.21999999997</v>
      </c>
    </row>
    <row r="129" spans="1:44" ht="15" thickBot="1" x14ac:dyDescent="0.25">
      <c r="A129" s="254" t="s">
        <v>37</v>
      </c>
      <c r="B129" s="254" t="s">
        <v>38</v>
      </c>
      <c r="C129" s="293">
        <v>1988</v>
      </c>
      <c r="D129" s="294" t="s">
        <v>930</v>
      </c>
      <c r="E129" s="251" t="s">
        <v>2726</v>
      </c>
      <c r="F129" s="89">
        <v>1065657.29</v>
      </c>
      <c r="H129" s="89">
        <v>79814.39</v>
      </c>
      <c r="K129" s="251">
        <v>320366.58</v>
      </c>
      <c r="L129" s="251">
        <v>29036.52</v>
      </c>
      <c r="P129" s="232">
        <v>51200</v>
      </c>
      <c r="R129" s="232">
        <v>215000</v>
      </c>
      <c r="U129" s="251">
        <v>1275271.24</v>
      </c>
      <c r="W129" s="44">
        <v>2242898.44</v>
      </c>
      <c r="X129" s="339">
        <v>427705.54</v>
      </c>
      <c r="Y129" s="339">
        <v>60500</v>
      </c>
      <c r="AB129" s="339">
        <v>764350</v>
      </c>
      <c r="AD129" s="90">
        <v>859550</v>
      </c>
      <c r="AG129" s="90">
        <v>216575.69</v>
      </c>
      <c r="AH129" s="90">
        <v>38117.5</v>
      </c>
      <c r="AL129" s="90">
        <v>4665</v>
      </c>
      <c r="AM129" s="264">
        <f t="shared" si="13"/>
        <v>1145471.68</v>
      </c>
      <c r="AN129" s="265">
        <f t="shared" si="14"/>
        <v>266200</v>
      </c>
      <c r="AO129" s="289">
        <f t="shared" si="15"/>
        <v>879271.67999999993</v>
      </c>
      <c r="AP129" s="284">
        <f t="shared" si="16"/>
        <v>1252555.54</v>
      </c>
      <c r="AQ129" s="292">
        <f t="shared" si="17"/>
        <v>1118908.19</v>
      </c>
      <c r="AR129" s="266">
        <f t="shared" si="12"/>
        <v>133647.35000000009</v>
      </c>
    </row>
    <row r="130" spans="1:44" ht="15" thickBot="1" x14ac:dyDescent="0.25">
      <c r="A130" s="254" t="s">
        <v>37</v>
      </c>
      <c r="B130" s="254" t="s">
        <v>38</v>
      </c>
      <c r="C130" s="293">
        <v>2809</v>
      </c>
      <c r="D130" s="294" t="s">
        <v>931</v>
      </c>
      <c r="E130" s="251" t="s">
        <v>2803</v>
      </c>
      <c r="F130" s="89">
        <v>470016.51</v>
      </c>
      <c r="G130" s="89">
        <v>4860</v>
      </c>
      <c r="H130" s="89">
        <v>20369.080000000002</v>
      </c>
      <c r="K130" s="251">
        <v>-3455</v>
      </c>
      <c r="L130" s="251">
        <v>567590.22</v>
      </c>
      <c r="P130" s="232">
        <v>81501.679999999993</v>
      </c>
      <c r="R130" s="232">
        <v>64136</v>
      </c>
      <c r="U130" s="251">
        <v>-4189079.08</v>
      </c>
      <c r="W130" s="44">
        <v>3888577.01</v>
      </c>
      <c r="X130" s="339">
        <v>348660.38</v>
      </c>
      <c r="AB130" s="339">
        <v>567785.80000000005</v>
      </c>
      <c r="AD130" s="90">
        <v>696906.8</v>
      </c>
      <c r="AG130" s="90">
        <v>238609.8</v>
      </c>
      <c r="AH130" s="90">
        <v>28620</v>
      </c>
      <c r="AL130" s="90">
        <v>2860</v>
      </c>
      <c r="AM130" s="264">
        <f t="shared" si="13"/>
        <v>495245.59</v>
      </c>
      <c r="AN130" s="265">
        <f t="shared" si="14"/>
        <v>145637.68</v>
      </c>
      <c r="AO130" s="289">
        <f t="shared" si="15"/>
        <v>349607.91000000003</v>
      </c>
      <c r="AP130" s="284">
        <f t="shared" si="16"/>
        <v>916446.18</v>
      </c>
      <c r="AQ130" s="292">
        <f t="shared" si="17"/>
        <v>966996.60000000009</v>
      </c>
      <c r="AR130" s="266">
        <f t="shared" si="12"/>
        <v>-50550.420000000042</v>
      </c>
    </row>
    <row r="131" spans="1:44" ht="15" thickBot="1" x14ac:dyDescent="0.25">
      <c r="A131" s="254" t="s">
        <v>37</v>
      </c>
      <c r="B131" s="254" t="s">
        <v>38</v>
      </c>
      <c r="C131" s="293">
        <v>2809</v>
      </c>
      <c r="D131" s="294" t="s">
        <v>932</v>
      </c>
      <c r="E131" s="251" t="s">
        <v>2804</v>
      </c>
      <c r="F131" s="89">
        <v>95174.45</v>
      </c>
      <c r="H131" s="89">
        <v>99702.76</v>
      </c>
      <c r="K131" s="251">
        <v>3492805.58</v>
      </c>
      <c r="L131" s="251">
        <v>279500.36</v>
      </c>
      <c r="O131" s="232">
        <v>0</v>
      </c>
      <c r="P131" s="232">
        <v>16650</v>
      </c>
      <c r="R131" s="232">
        <v>56150</v>
      </c>
      <c r="U131" s="251">
        <v>-3262091.58</v>
      </c>
      <c r="V131" s="251">
        <v>139500</v>
      </c>
      <c r="W131" s="44">
        <v>6097995.7300000004</v>
      </c>
      <c r="X131" s="339">
        <v>374492.66</v>
      </c>
      <c r="AB131" s="339">
        <v>303840</v>
      </c>
      <c r="AD131" s="90">
        <v>391688</v>
      </c>
      <c r="AG131" s="90">
        <v>304360.71999999997</v>
      </c>
      <c r="AH131" s="90">
        <v>124862.47</v>
      </c>
      <c r="AL131" s="90">
        <v>4000</v>
      </c>
      <c r="AM131" s="264">
        <f t="shared" si="13"/>
        <v>194877.21</v>
      </c>
      <c r="AN131" s="265">
        <f t="shared" si="14"/>
        <v>72800</v>
      </c>
      <c r="AO131" s="289">
        <f t="shared" si="15"/>
        <v>122077.20999999999</v>
      </c>
      <c r="AP131" s="284">
        <f t="shared" si="16"/>
        <v>678332.65999999992</v>
      </c>
      <c r="AQ131" s="292">
        <f t="shared" si="17"/>
        <v>824911.19</v>
      </c>
      <c r="AR131" s="266">
        <f t="shared" si="12"/>
        <v>-146578.53000000003</v>
      </c>
    </row>
    <row r="132" spans="1:44" ht="15" thickBot="1" x14ac:dyDescent="0.25">
      <c r="A132" s="254" t="s">
        <v>326</v>
      </c>
      <c r="B132" s="254" t="s">
        <v>47</v>
      </c>
      <c r="C132" s="293">
        <v>8788</v>
      </c>
      <c r="D132" s="294" t="s">
        <v>933</v>
      </c>
      <c r="E132" s="251" t="s">
        <v>2727</v>
      </c>
      <c r="F132" s="89">
        <v>485211.7</v>
      </c>
      <c r="G132" s="89">
        <v>5100</v>
      </c>
      <c r="H132" s="89">
        <v>229260.06</v>
      </c>
      <c r="K132" s="251">
        <v>508784.76</v>
      </c>
      <c r="L132" s="251">
        <v>93325.06</v>
      </c>
      <c r="O132" s="232">
        <v>0</v>
      </c>
      <c r="P132" s="232">
        <v>52559.839999999997</v>
      </c>
      <c r="R132" s="232">
        <v>1531</v>
      </c>
      <c r="T132" s="251">
        <v>61620</v>
      </c>
      <c r="V132" s="251">
        <v>-3000</v>
      </c>
      <c r="W132" s="44">
        <v>3801436</v>
      </c>
      <c r="X132" s="339">
        <v>856794.08</v>
      </c>
      <c r="AB132" s="339">
        <v>609962</v>
      </c>
      <c r="AC132" s="339">
        <v>30565.53</v>
      </c>
      <c r="AD132" s="90">
        <v>1039092</v>
      </c>
      <c r="AG132" s="90">
        <v>613362.1</v>
      </c>
      <c r="AH132" s="90">
        <v>79878.460000000006</v>
      </c>
      <c r="AM132" s="264">
        <f t="shared" si="13"/>
        <v>719571.76</v>
      </c>
      <c r="AN132" s="265">
        <f t="shared" si="14"/>
        <v>54090.84</v>
      </c>
      <c r="AO132" s="289">
        <f t="shared" si="15"/>
        <v>665480.92000000004</v>
      </c>
      <c r="AP132" s="284">
        <f t="shared" si="16"/>
        <v>1497321.61</v>
      </c>
      <c r="AQ132" s="292">
        <f t="shared" si="17"/>
        <v>1732332.56</v>
      </c>
      <c r="AR132" s="266">
        <f t="shared" si="12"/>
        <v>-235010.94999999995</v>
      </c>
    </row>
    <row r="133" spans="1:44" ht="15" thickBot="1" x14ac:dyDescent="0.25">
      <c r="A133" s="254" t="s">
        <v>326</v>
      </c>
      <c r="B133" s="254" t="s">
        <v>47</v>
      </c>
      <c r="C133" s="293">
        <v>4890</v>
      </c>
      <c r="D133" s="294" t="s">
        <v>934</v>
      </c>
      <c r="E133" s="251" t="s">
        <v>2728</v>
      </c>
      <c r="F133" s="89">
        <v>678719.76</v>
      </c>
      <c r="H133" s="89">
        <v>203947.92</v>
      </c>
      <c r="K133" s="251">
        <v>400248.95</v>
      </c>
      <c r="L133" s="251">
        <v>17822.310000000001</v>
      </c>
      <c r="O133" s="232">
        <v>0</v>
      </c>
      <c r="P133" s="232">
        <v>62867.89</v>
      </c>
      <c r="R133" s="232">
        <v>1773</v>
      </c>
      <c r="T133" s="251">
        <v>75000</v>
      </c>
      <c r="V133" s="251">
        <v>1400</v>
      </c>
      <c r="W133" s="44">
        <v>2453088.7400000002</v>
      </c>
      <c r="X133" s="339">
        <v>709483.77</v>
      </c>
      <c r="AB133" s="339">
        <v>446997.5</v>
      </c>
      <c r="AC133" s="339">
        <v>32800</v>
      </c>
      <c r="AD133" s="90">
        <v>834290.5</v>
      </c>
      <c r="AG133" s="90">
        <v>540884.5</v>
      </c>
      <c r="AH133" s="90">
        <v>16200.3</v>
      </c>
      <c r="AM133" s="264">
        <f t="shared" si="13"/>
        <v>882667.68</v>
      </c>
      <c r="AN133" s="265">
        <f t="shared" si="14"/>
        <v>64640.89</v>
      </c>
      <c r="AO133" s="289">
        <f t="shared" si="15"/>
        <v>818026.79</v>
      </c>
      <c r="AP133" s="284">
        <f t="shared" si="16"/>
        <v>1189281.27</v>
      </c>
      <c r="AQ133" s="292">
        <f t="shared" si="17"/>
        <v>1391375.3</v>
      </c>
      <c r="AR133" s="266">
        <f t="shared" ref="AR133:AR196" si="18">AP133-AQ133</f>
        <v>-202094.03000000003</v>
      </c>
    </row>
    <row r="134" spans="1:44" ht="15" thickBot="1" x14ac:dyDescent="0.25">
      <c r="A134" s="254" t="s">
        <v>326</v>
      </c>
      <c r="B134" s="254" t="s">
        <v>47</v>
      </c>
      <c r="C134" s="293">
        <v>8526</v>
      </c>
      <c r="D134" s="294" t="s">
        <v>935</v>
      </c>
      <c r="E134" s="251" t="s">
        <v>2729</v>
      </c>
      <c r="F134" s="89">
        <v>503096.53</v>
      </c>
      <c r="G134" s="89">
        <v>10200</v>
      </c>
      <c r="H134" s="89">
        <v>317963.88</v>
      </c>
      <c r="K134" s="251">
        <v>324980.05</v>
      </c>
      <c r="L134" s="251">
        <v>656975.91</v>
      </c>
      <c r="O134" s="232">
        <v>0</v>
      </c>
      <c r="P134" s="232">
        <v>69757.19</v>
      </c>
      <c r="R134" s="232">
        <v>610.5</v>
      </c>
      <c r="T134" s="251">
        <v>16000</v>
      </c>
      <c r="W134" s="44">
        <v>3154882.42</v>
      </c>
      <c r="X134" s="339">
        <v>984576.35</v>
      </c>
      <c r="Y134" s="339">
        <v>181200</v>
      </c>
      <c r="AB134" s="339">
        <v>1076885.5</v>
      </c>
      <c r="AC134" s="339">
        <v>4500</v>
      </c>
      <c r="AD134" s="90">
        <v>1465903.5</v>
      </c>
      <c r="AE134" s="90">
        <v>920</v>
      </c>
      <c r="AG134" s="90">
        <v>802969.21</v>
      </c>
      <c r="AH134" s="90">
        <v>65979.649999999994</v>
      </c>
      <c r="AM134" s="264">
        <f t="shared" si="13"/>
        <v>831260.41</v>
      </c>
      <c r="AN134" s="265">
        <f t="shared" si="14"/>
        <v>70367.69</v>
      </c>
      <c r="AO134" s="289">
        <f t="shared" si="15"/>
        <v>760892.72</v>
      </c>
      <c r="AP134" s="284">
        <f t="shared" si="16"/>
        <v>2247161.85</v>
      </c>
      <c r="AQ134" s="292">
        <f t="shared" si="17"/>
        <v>2335772.36</v>
      </c>
      <c r="AR134" s="266">
        <f t="shared" si="18"/>
        <v>-88610.509999999776</v>
      </c>
    </row>
    <row r="135" spans="1:44" ht="15" thickBot="1" x14ac:dyDescent="0.25">
      <c r="A135" s="254" t="s">
        <v>326</v>
      </c>
      <c r="B135" s="254" t="s">
        <v>47</v>
      </c>
      <c r="C135" s="293">
        <v>6442</v>
      </c>
      <c r="D135" s="294" t="s">
        <v>936</v>
      </c>
      <c r="E135" s="251" t="s">
        <v>2730</v>
      </c>
      <c r="F135" s="89">
        <v>510431.81</v>
      </c>
      <c r="G135" s="89">
        <v>159600</v>
      </c>
      <c r="H135" s="89">
        <v>172205.33</v>
      </c>
      <c r="K135" s="251">
        <v>150341</v>
      </c>
      <c r="L135" s="251">
        <v>213124.91</v>
      </c>
      <c r="O135" s="232">
        <v>1950</v>
      </c>
      <c r="P135" s="232">
        <v>58339.82</v>
      </c>
      <c r="R135" s="232">
        <v>1911</v>
      </c>
      <c r="T135" s="251">
        <v>264561</v>
      </c>
      <c r="W135" s="44">
        <v>1192306.58</v>
      </c>
      <c r="X135" s="339">
        <v>1108184.3899999999</v>
      </c>
      <c r="Y135" s="339">
        <v>13372</v>
      </c>
      <c r="AB135" s="339">
        <v>367849.3</v>
      </c>
      <c r="AC135" s="339">
        <v>13600</v>
      </c>
      <c r="AD135" s="90">
        <v>697044.3</v>
      </c>
      <c r="AG135" s="90">
        <v>625922.49</v>
      </c>
      <c r="AH135" s="90">
        <v>66851.649999999994</v>
      </c>
      <c r="AM135" s="264">
        <f t="shared" si="13"/>
        <v>842237.14</v>
      </c>
      <c r="AN135" s="265">
        <f t="shared" si="14"/>
        <v>62200.82</v>
      </c>
      <c r="AO135" s="289">
        <f t="shared" si="15"/>
        <v>780036.32000000007</v>
      </c>
      <c r="AP135" s="284">
        <f t="shared" si="16"/>
        <v>1503005.69</v>
      </c>
      <c r="AQ135" s="292">
        <f t="shared" si="17"/>
        <v>1389818.44</v>
      </c>
      <c r="AR135" s="266">
        <f t="shared" si="18"/>
        <v>113187.25</v>
      </c>
    </row>
    <row r="136" spans="1:44" ht="15" thickBot="1" x14ac:dyDescent="0.25">
      <c r="A136" s="254" t="s">
        <v>326</v>
      </c>
      <c r="B136" s="254" t="s">
        <v>47</v>
      </c>
      <c r="C136" s="293">
        <v>3652</v>
      </c>
      <c r="D136" s="294" t="s">
        <v>937</v>
      </c>
      <c r="E136" s="251" t="s">
        <v>2731</v>
      </c>
      <c r="F136" s="89">
        <v>577274.4</v>
      </c>
      <c r="G136" s="89">
        <v>4660</v>
      </c>
      <c r="H136" s="89">
        <v>120124.77</v>
      </c>
      <c r="K136" s="251">
        <v>630530.88</v>
      </c>
      <c r="L136" s="251">
        <v>36544.36</v>
      </c>
      <c r="P136" s="232">
        <v>49448.07</v>
      </c>
      <c r="R136" s="232">
        <v>830</v>
      </c>
      <c r="V136" s="251">
        <v>34483.33</v>
      </c>
      <c r="W136" s="44">
        <v>2072080.16</v>
      </c>
      <c r="X136" s="339">
        <v>818102.3</v>
      </c>
      <c r="AB136" s="339">
        <v>454401.5</v>
      </c>
      <c r="AD136" s="90">
        <v>667109.5</v>
      </c>
      <c r="AG136" s="90">
        <v>433842.26</v>
      </c>
      <c r="AH136" s="90">
        <v>46751.62</v>
      </c>
      <c r="AM136" s="264">
        <f t="shared" si="13"/>
        <v>702059.17</v>
      </c>
      <c r="AN136" s="265">
        <f t="shared" si="14"/>
        <v>50278.07</v>
      </c>
      <c r="AO136" s="289">
        <f t="shared" si="15"/>
        <v>651781.10000000009</v>
      </c>
      <c r="AP136" s="284">
        <f t="shared" si="16"/>
        <v>1272503.8</v>
      </c>
      <c r="AQ136" s="292">
        <f t="shared" si="17"/>
        <v>1147703.3800000001</v>
      </c>
      <c r="AR136" s="266">
        <f t="shared" si="18"/>
        <v>124800.41999999993</v>
      </c>
    </row>
    <row r="137" spans="1:44" ht="15" thickBot="1" x14ac:dyDescent="0.25">
      <c r="A137" s="254" t="s">
        <v>326</v>
      </c>
      <c r="B137" s="254" t="s">
        <v>47</v>
      </c>
      <c r="C137" s="293">
        <v>7302</v>
      </c>
      <c r="D137" s="294" t="s">
        <v>938</v>
      </c>
      <c r="E137" s="251" t="s">
        <v>2732</v>
      </c>
      <c r="F137" s="89">
        <v>569769.46</v>
      </c>
      <c r="H137" s="89">
        <v>900085.32</v>
      </c>
      <c r="K137" s="251">
        <v>407179.73</v>
      </c>
      <c r="L137" s="251">
        <v>25982.19</v>
      </c>
      <c r="P137" s="232">
        <v>62127.23</v>
      </c>
      <c r="R137" s="232">
        <v>1807</v>
      </c>
      <c r="V137" s="251">
        <v>30200</v>
      </c>
      <c r="W137" s="44">
        <v>3517785.78</v>
      </c>
      <c r="X137" s="339">
        <v>1270266.51</v>
      </c>
      <c r="AB137" s="339">
        <v>634040.5</v>
      </c>
      <c r="AD137" s="90">
        <v>803766.5</v>
      </c>
      <c r="AG137" s="90">
        <v>520982.16</v>
      </c>
      <c r="AH137" s="90">
        <v>15523.9</v>
      </c>
      <c r="AM137" s="264">
        <f t="shared" si="13"/>
        <v>1469854.7799999998</v>
      </c>
      <c r="AN137" s="265">
        <f t="shared" si="14"/>
        <v>63934.23</v>
      </c>
      <c r="AO137" s="289">
        <f t="shared" si="15"/>
        <v>1405920.5499999998</v>
      </c>
      <c r="AP137" s="284">
        <f t="shared" si="16"/>
        <v>1904307.01</v>
      </c>
      <c r="AQ137" s="292">
        <f t="shared" si="17"/>
        <v>1340272.5599999998</v>
      </c>
      <c r="AR137" s="266">
        <f t="shared" si="18"/>
        <v>564034.45000000019</v>
      </c>
    </row>
    <row r="138" spans="1:44" ht="15" thickBot="1" x14ac:dyDescent="0.25">
      <c r="A138" s="254" t="s">
        <v>326</v>
      </c>
      <c r="B138" s="254" t="s">
        <v>47</v>
      </c>
      <c r="C138" s="293">
        <v>3122</v>
      </c>
      <c r="D138" s="294" t="s">
        <v>939</v>
      </c>
      <c r="E138" s="251" t="s">
        <v>2733</v>
      </c>
      <c r="F138" s="89">
        <v>287630.26</v>
      </c>
      <c r="H138" s="89">
        <v>151069.75</v>
      </c>
      <c r="K138" s="251">
        <v>613055.12</v>
      </c>
      <c r="L138" s="251">
        <v>135433.59</v>
      </c>
      <c r="O138" s="232">
        <v>0</v>
      </c>
      <c r="P138" s="232">
        <v>70279.94</v>
      </c>
      <c r="R138" s="232">
        <v>1338</v>
      </c>
      <c r="T138" s="251">
        <v>21050</v>
      </c>
      <c r="V138" s="251">
        <v>-184</v>
      </c>
      <c r="W138" s="44">
        <v>2461639.23</v>
      </c>
      <c r="X138" s="339">
        <v>444225.58</v>
      </c>
      <c r="Y138" s="339">
        <v>37000</v>
      </c>
      <c r="AB138" s="339">
        <v>734823</v>
      </c>
      <c r="AC138" s="339">
        <v>28600</v>
      </c>
      <c r="AD138" s="90">
        <v>979738</v>
      </c>
      <c r="AG138" s="90">
        <v>259672.44</v>
      </c>
      <c r="AH138" s="90">
        <v>69176.37</v>
      </c>
      <c r="AM138" s="264">
        <f t="shared" si="13"/>
        <v>438700.01</v>
      </c>
      <c r="AN138" s="265">
        <f t="shared" si="14"/>
        <v>71617.94</v>
      </c>
      <c r="AO138" s="289">
        <f t="shared" si="15"/>
        <v>367082.07</v>
      </c>
      <c r="AP138" s="284">
        <f t="shared" si="16"/>
        <v>1244648.58</v>
      </c>
      <c r="AQ138" s="292">
        <f t="shared" si="17"/>
        <v>1308586.81</v>
      </c>
      <c r="AR138" s="266">
        <f t="shared" si="18"/>
        <v>-63938.229999999981</v>
      </c>
    </row>
    <row r="139" spans="1:44" ht="15" thickBot="1" x14ac:dyDescent="0.25">
      <c r="A139" s="254" t="s">
        <v>326</v>
      </c>
      <c r="B139" s="254" t="s">
        <v>47</v>
      </c>
      <c r="C139" s="293">
        <v>3540</v>
      </c>
      <c r="D139" s="294" t="s">
        <v>940</v>
      </c>
      <c r="E139" s="251" t="s">
        <v>2734</v>
      </c>
      <c r="F139" s="89">
        <v>307573.34999999998</v>
      </c>
      <c r="H139" s="89">
        <v>218892.31</v>
      </c>
      <c r="K139" s="251">
        <v>1895568.08</v>
      </c>
      <c r="L139" s="251">
        <v>41147.14</v>
      </c>
      <c r="O139" s="232">
        <v>0</v>
      </c>
      <c r="P139" s="232">
        <v>42005.42</v>
      </c>
      <c r="R139" s="232">
        <v>650</v>
      </c>
      <c r="T139" s="251">
        <v>66240</v>
      </c>
      <c r="V139" s="251">
        <v>17680.05</v>
      </c>
      <c r="W139" s="44">
        <v>1490475.39</v>
      </c>
      <c r="X139" s="339">
        <v>707945.86</v>
      </c>
      <c r="Y139" s="339">
        <v>65000</v>
      </c>
      <c r="AB139" s="339">
        <v>582008.9</v>
      </c>
      <c r="AC139" s="339">
        <v>9500</v>
      </c>
      <c r="AD139" s="90">
        <v>831848.9</v>
      </c>
      <c r="AG139" s="90">
        <v>530095.64</v>
      </c>
      <c r="AH139" s="90">
        <v>103284.09</v>
      </c>
      <c r="AM139" s="264">
        <f t="shared" ref="AM139:AM202" si="19">SUM(F139:I139)</f>
        <v>526465.65999999992</v>
      </c>
      <c r="AN139" s="265">
        <f t="shared" ref="AN139:AN202" si="20">SUM(O139:R139)</f>
        <v>42655.42</v>
      </c>
      <c r="AO139" s="289">
        <f t="shared" ref="AO139:AO202" si="21">AM139-AN139</f>
        <v>483810.23999999993</v>
      </c>
      <c r="AP139" s="284">
        <f t="shared" ref="AP139:AP202" si="22">SUM(X139:AC139)</f>
        <v>1364454.76</v>
      </c>
      <c r="AQ139" s="292">
        <f t="shared" ref="AQ139:AQ202" si="23">SUM(AD139:AL139)</f>
        <v>1465228.6300000001</v>
      </c>
      <c r="AR139" s="266">
        <f t="shared" si="18"/>
        <v>-100773.87000000011</v>
      </c>
    </row>
    <row r="140" spans="1:44" ht="15" thickBot="1" x14ac:dyDescent="0.25">
      <c r="A140" s="254" t="s">
        <v>326</v>
      </c>
      <c r="B140" s="254" t="s">
        <v>47</v>
      </c>
      <c r="C140" s="293">
        <v>8043</v>
      </c>
      <c r="D140" s="294" t="s">
        <v>941</v>
      </c>
      <c r="E140" s="251" t="s">
        <v>2735</v>
      </c>
      <c r="F140" s="89">
        <v>75674.850000000006</v>
      </c>
      <c r="G140" s="89">
        <v>38160</v>
      </c>
      <c r="H140" s="89">
        <v>388374.07</v>
      </c>
      <c r="K140" s="251">
        <v>175104</v>
      </c>
      <c r="L140" s="251">
        <v>503311.91</v>
      </c>
      <c r="O140" s="232">
        <v>3500</v>
      </c>
      <c r="P140" s="232">
        <v>87353.78</v>
      </c>
      <c r="R140" s="232">
        <v>1719</v>
      </c>
      <c r="T140" s="251">
        <v>-66800</v>
      </c>
      <c r="V140" s="251">
        <v>179382.48</v>
      </c>
      <c r="W140" s="44">
        <v>3529981.97</v>
      </c>
      <c r="X140" s="339">
        <v>804071.06</v>
      </c>
      <c r="Y140" s="339">
        <v>66800</v>
      </c>
      <c r="AB140" s="339">
        <v>838416.3</v>
      </c>
      <c r="AC140" s="339">
        <v>-58200</v>
      </c>
      <c r="AD140" s="90">
        <v>1263217.3</v>
      </c>
      <c r="AG140" s="90">
        <v>677649.33</v>
      </c>
      <c r="AH140" s="90">
        <v>36963.35</v>
      </c>
      <c r="AM140" s="264">
        <f t="shared" si="19"/>
        <v>502208.92000000004</v>
      </c>
      <c r="AN140" s="265">
        <f t="shared" si="20"/>
        <v>92572.78</v>
      </c>
      <c r="AO140" s="289">
        <f t="shared" si="21"/>
        <v>409636.14</v>
      </c>
      <c r="AP140" s="284">
        <f t="shared" si="22"/>
        <v>1651087.3600000001</v>
      </c>
      <c r="AQ140" s="292">
        <f t="shared" si="23"/>
        <v>1977829.98</v>
      </c>
      <c r="AR140" s="266">
        <f t="shared" si="18"/>
        <v>-326742.61999999988</v>
      </c>
    </row>
    <row r="141" spans="1:44" ht="15" thickBot="1" x14ac:dyDescent="0.25">
      <c r="A141" s="254" t="s">
        <v>326</v>
      </c>
      <c r="B141" s="254" t="s">
        <v>47</v>
      </c>
      <c r="C141" s="293">
        <v>4264</v>
      </c>
      <c r="D141" s="294" t="s">
        <v>942</v>
      </c>
      <c r="E141" s="251" t="s">
        <v>2736</v>
      </c>
      <c r="F141" s="89">
        <v>746680.23</v>
      </c>
      <c r="H141" s="89">
        <v>175583.51</v>
      </c>
      <c r="K141" s="251">
        <v>345556.96</v>
      </c>
      <c r="L141" s="251">
        <v>47875.92</v>
      </c>
      <c r="O141" s="232">
        <v>0</v>
      </c>
      <c r="P141" s="232">
        <v>84047.93</v>
      </c>
      <c r="R141" s="232">
        <v>700</v>
      </c>
      <c r="T141" s="251">
        <v>79175</v>
      </c>
      <c r="V141" s="251">
        <v>2243.7199999999998</v>
      </c>
      <c r="W141" s="44">
        <v>1467910.57</v>
      </c>
      <c r="X141" s="339">
        <v>1250732.6399999999</v>
      </c>
      <c r="Y141" s="339">
        <v>9750</v>
      </c>
      <c r="AB141" s="339">
        <v>633201.5</v>
      </c>
      <c r="AD141" s="90">
        <v>801651.5</v>
      </c>
      <c r="AG141" s="90">
        <v>542780</v>
      </c>
      <c r="AH141" s="90">
        <v>18630.13</v>
      </c>
      <c r="AM141" s="264">
        <f t="shared" si="19"/>
        <v>922263.74</v>
      </c>
      <c r="AN141" s="265">
        <f t="shared" si="20"/>
        <v>84747.93</v>
      </c>
      <c r="AO141" s="289">
        <f t="shared" si="21"/>
        <v>837515.81</v>
      </c>
      <c r="AP141" s="284">
        <f t="shared" si="22"/>
        <v>1893684.14</v>
      </c>
      <c r="AQ141" s="292">
        <f t="shared" si="23"/>
        <v>1363061.63</v>
      </c>
      <c r="AR141" s="266">
        <f t="shared" si="18"/>
        <v>530622.51</v>
      </c>
    </row>
    <row r="142" spans="1:44" ht="15" thickBot="1" x14ac:dyDescent="0.25">
      <c r="A142" s="254" t="s">
        <v>326</v>
      </c>
      <c r="B142" s="254" t="s">
        <v>47</v>
      </c>
      <c r="C142" s="293">
        <v>4475</v>
      </c>
      <c r="D142" s="294" t="s">
        <v>943</v>
      </c>
      <c r="E142" s="251" t="s">
        <v>2737</v>
      </c>
      <c r="F142" s="89">
        <v>311002.73</v>
      </c>
      <c r="H142" s="89">
        <v>195451.53</v>
      </c>
      <c r="K142" s="251">
        <v>326416.75</v>
      </c>
      <c r="L142" s="251">
        <v>234468.43</v>
      </c>
      <c r="P142" s="232">
        <v>50844.21</v>
      </c>
      <c r="R142" s="232">
        <v>1029</v>
      </c>
      <c r="T142" s="251">
        <v>69000</v>
      </c>
      <c r="V142" s="251">
        <v>3355.74</v>
      </c>
      <c r="W142" s="44">
        <v>431311.75</v>
      </c>
      <c r="X142" s="339">
        <v>1122486.8999999999</v>
      </c>
      <c r="Y142" s="339">
        <v>52200</v>
      </c>
      <c r="AB142" s="339">
        <v>509572.19</v>
      </c>
      <c r="AC142" s="339">
        <v>29200</v>
      </c>
      <c r="AD142" s="90">
        <v>808105.19</v>
      </c>
      <c r="AG142" s="90">
        <v>588175.01</v>
      </c>
      <c r="AH142" s="90">
        <v>84470.95</v>
      </c>
      <c r="AM142" s="264">
        <f t="shared" si="19"/>
        <v>506454.26</v>
      </c>
      <c r="AN142" s="265">
        <f t="shared" si="20"/>
        <v>51873.21</v>
      </c>
      <c r="AO142" s="289">
        <f t="shared" si="21"/>
        <v>454581.05</v>
      </c>
      <c r="AP142" s="284">
        <f t="shared" si="22"/>
        <v>1713459.0899999999</v>
      </c>
      <c r="AQ142" s="292">
        <f t="shared" si="23"/>
        <v>1480751.15</v>
      </c>
      <c r="AR142" s="266">
        <f t="shared" si="18"/>
        <v>232707.93999999994</v>
      </c>
    </row>
    <row r="143" spans="1:44" ht="15" thickBot="1" x14ac:dyDescent="0.25">
      <c r="A143" s="254" t="s">
        <v>326</v>
      </c>
      <c r="B143" s="254" t="s">
        <v>47</v>
      </c>
      <c r="C143" s="293">
        <v>4153</v>
      </c>
      <c r="D143" s="294" t="s">
        <v>944</v>
      </c>
      <c r="E143" s="251" t="s">
        <v>2738</v>
      </c>
      <c r="F143" s="89">
        <v>348868.06</v>
      </c>
      <c r="H143" s="89">
        <v>105547.04</v>
      </c>
      <c r="K143" s="251">
        <v>580654.64</v>
      </c>
      <c r="L143" s="251">
        <v>355560.03</v>
      </c>
      <c r="O143" s="232">
        <v>0</v>
      </c>
      <c r="P143" s="232">
        <v>37824.300000000003</v>
      </c>
      <c r="R143" s="232">
        <v>709</v>
      </c>
      <c r="T143" s="251">
        <v>24470</v>
      </c>
      <c r="W143" s="44">
        <v>2115546</v>
      </c>
      <c r="X143" s="339">
        <v>587767.82999999996</v>
      </c>
      <c r="AB143" s="339">
        <v>563673.59999999998</v>
      </c>
      <c r="AC143" s="339">
        <v>11800</v>
      </c>
      <c r="AD143" s="90">
        <v>774841.6</v>
      </c>
      <c r="AG143" s="90">
        <v>420385.92</v>
      </c>
      <c r="AH143" s="90">
        <v>83485.350000000006</v>
      </c>
      <c r="AM143" s="264">
        <f t="shared" si="19"/>
        <v>454415.1</v>
      </c>
      <c r="AN143" s="265">
        <f t="shared" si="20"/>
        <v>38533.300000000003</v>
      </c>
      <c r="AO143" s="289">
        <f t="shared" si="21"/>
        <v>415881.8</v>
      </c>
      <c r="AP143" s="284">
        <f t="shared" si="22"/>
        <v>1163241.43</v>
      </c>
      <c r="AQ143" s="292">
        <f t="shared" si="23"/>
        <v>1278712.8700000001</v>
      </c>
      <c r="AR143" s="266">
        <f t="shared" si="18"/>
        <v>-115471.44000000018</v>
      </c>
    </row>
    <row r="144" spans="1:44" ht="15" thickBot="1" x14ac:dyDescent="0.25">
      <c r="A144" s="254" t="s">
        <v>326</v>
      </c>
      <c r="B144" s="254" t="s">
        <v>47</v>
      </c>
      <c r="C144" s="293">
        <v>2552</v>
      </c>
      <c r="D144" s="294" t="s">
        <v>945</v>
      </c>
      <c r="E144" s="251" t="s">
        <v>2739</v>
      </c>
      <c r="F144" s="89">
        <v>195098.61</v>
      </c>
      <c r="H144" s="89">
        <v>177430.03</v>
      </c>
      <c r="K144" s="251">
        <v>1094635.1000000001</v>
      </c>
      <c r="L144" s="251">
        <v>11072.72</v>
      </c>
      <c r="O144" s="232">
        <v>0</v>
      </c>
      <c r="P144" s="232">
        <v>30047.21</v>
      </c>
      <c r="R144" s="232">
        <v>1080</v>
      </c>
      <c r="T144" s="251">
        <v>2400</v>
      </c>
      <c r="V144" s="251">
        <v>-20</v>
      </c>
      <c r="W144" s="44">
        <v>2263113.85</v>
      </c>
      <c r="X144" s="339">
        <v>443790.9</v>
      </c>
      <c r="Y144" s="339">
        <v>15800</v>
      </c>
      <c r="AB144" s="339">
        <v>520172.5</v>
      </c>
      <c r="AD144" s="90">
        <v>741151.5</v>
      </c>
      <c r="AE144" s="90">
        <v>2300</v>
      </c>
      <c r="AG144" s="90">
        <v>263802.09999999998</v>
      </c>
      <c r="AH144" s="90">
        <v>74606.149999999994</v>
      </c>
      <c r="AM144" s="264">
        <f t="shared" si="19"/>
        <v>372528.64000000001</v>
      </c>
      <c r="AN144" s="265">
        <f t="shared" si="20"/>
        <v>31127.21</v>
      </c>
      <c r="AO144" s="289">
        <f t="shared" si="21"/>
        <v>341401.43</v>
      </c>
      <c r="AP144" s="284">
        <f t="shared" si="22"/>
        <v>979763.4</v>
      </c>
      <c r="AQ144" s="292">
        <f t="shared" si="23"/>
        <v>1081859.75</v>
      </c>
      <c r="AR144" s="266">
        <f t="shared" si="18"/>
        <v>-102096.34999999998</v>
      </c>
    </row>
    <row r="145" spans="1:44" ht="15" thickBot="1" x14ac:dyDescent="0.25">
      <c r="A145" s="254" t="s">
        <v>326</v>
      </c>
      <c r="B145" s="254" t="s">
        <v>47</v>
      </c>
      <c r="C145" s="293">
        <v>5199</v>
      </c>
      <c r="D145" s="294" t="s">
        <v>946</v>
      </c>
      <c r="E145" s="251" t="s">
        <v>2740</v>
      </c>
      <c r="F145" s="89">
        <v>314854.43</v>
      </c>
      <c r="G145" s="89">
        <v>0</v>
      </c>
      <c r="H145" s="89">
        <v>474709.85</v>
      </c>
      <c r="I145" s="89">
        <v>0</v>
      </c>
      <c r="J145" s="251">
        <v>0</v>
      </c>
      <c r="K145" s="251">
        <v>680991</v>
      </c>
      <c r="L145" s="251">
        <v>97751.42</v>
      </c>
      <c r="M145" s="251">
        <v>0</v>
      </c>
      <c r="N145" s="251">
        <v>0</v>
      </c>
      <c r="O145" s="232">
        <v>3000</v>
      </c>
      <c r="P145" s="232">
        <v>82201.899999999994</v>
      </c>
      <c r="Q145" s="232">
        <v>0</v>
      </c>
      <c r="R145" s="232">
        <v>0</v>
      </c>
      <c r="S145" s="251">
        <v>0</v>
      </c>
      <c r="T145" s="251">
        <v>77000</v>
      </c>
      <c r="U145" s="251">
        <v>0</v>
      </c>
      <c r="V145" s="251">
        <v>0</v>
      </c>
      <c r="W145" s="44">
        <v>2512572.4500000002</v>
      </c>
      <c r="X145" s="339">
        <v>680869.9</v>
      </c>
      <c r="Y145" s="339">
        <v>175500</v>
      </c>
      <c r="AB145" s="339">
        <v>952154.5</v>
      </c>
      <c r="AC145" s="339">
        <v>6043.25</v>
      </c>
      <c r="AD145" s="90">
        <v>1183884.52</v>
      </c>
      <c r="AG145" s="90">
        <v>548754.94999999995</v>
      </c>
      <c r="AH145" s="90">
        <v>28530.880000000001</v>
      </c>
      <c r="AM145" s="264">
        <f t="shared" si="19"/>
        <v>789564.28</v>
      </c>
      <c r="AN145" s="265">
        <f t="shared" si="20"/>
        <v>85201.9</v>
      </c>
      <c r="AO145" s="289">
        <f t="shared" si="21"/>
        <v>704362.38</v>
      </c>
      <c r="AP145" s="284">
        <f t="shared" si="22"/>
        <v>1814567.65</v>
      </c>
      <c r="AQ145" s="292">
        <f t="shared" si="23"/>
        <v>1761170.3499999999</v>
      </c>
      <c r="AR145" s="266">
        <f t="shared" si="18"/>
        <v>53397.300000000047</v>
      </c>
    </row>
    <row r="146" spans="1:44" ht="15" thickBot="1" x14ac:dyDescent="0.25">
      <c r="A146" s="254" t="s">
        <v>326</v>
      </c>
      <c r="B146" s="254" t="s">
        <v>47</v>
      </c>
      <c r="C146" s="293">
        <v>7299</v>
      </c>
      <c r="D146" s="294" t="s">
        <v>947</v>
      </c>
      <c r="E146" s="251" t="s">
        <v>2741</v>
      </c>
      <c r="F146" s="89">
        <v>586641.82999999996</v>
      </c>
      <c r="H146" s="89">
        <v>241168.31</v>
      </c>
      <c r="K146" s="251">
        <v>1854120.92</v>
      </c>
      <c r="L146" s="251">
        <v>504537.7</v>
      </c>
      <c r="O146" s="232">
        <v>0</v>
      </c>
      <c r="P146" s="232">
        <v>53247.14</v>
      </c>
      <c r="R146" s="232">
        <v>1765</v>
      </c>
      <c r="W146" s="44">
        <v>1298036.29</v>
      </c>
      <c r="X146" s="339">
        <v>788281.04</v>
      </c>
      <c r="AB146" s="339">
        <v>470041</v>
      </c>
      <c r="AC146" s="339">
        <v>2400</v>
      </c>
      <c r="AD146" s="90">
        <v>843883</v>
      </c>
      <c r="AG146" s="90">
        <v>551622.89</v>
      </c>
      <c r="AH146" s="90">
        <v>195762.84</v>
      </c>
      <c r="AM146" s="264">
        <f t="shared" si="19"/>
        <v>827810.1399999999</v>
      </c>
      <c r="AN146" s="265">
        <f t="shared" si="20"/>
        <v>55012.14</v>
      </c>
      <c r="AO146" s="289">
        <f t="shared" si="21"/>
        <v>772797.99999999988</v>
      </c>
      <c r="AP146" s="284">
        <f t="shared" si="22"/>
        <v>1260722.04</v>
      </c>
      <c r="AQ146" s="292">
        <f t="shared" si="23"/>
        <v>1591268.7300000002</v>
      </c>
      <c r="AR146" s="266">
        <f t="shared" si="18"/>
        <v>-330546.69000000018</v>
      </c>
    </row>
    <row r="147" spans="1:44" ht="15" thickBot="1" x14ac:dyDescent="0.25">
      <c r="A147" s="254" t="s">
        <v>330</v>
      </c>
      <c r="B147" s="254" t="s">
        <v>48</v>
      </c>
      <c r="C147" s="293">
        <v>3325</v>
      </c>
      <c r="D147" s="294" t="s">
        <v>948</v>
      </c>
      <c r="E147" s="251" t="s">
        <v>2742</v>
      </c>
      <c r="F147" s="89">
        <v>491387.07</v>
      </c>
      <c r="G147" s="89">
        <v>14940</v>
      </c>
      <c r="H147" s="89">
        <v>577771.98</v>
      </c>
      <c r="K147" s="251">
        <v>733151.41</v>
      </c>
      <c r="L147" s="251">
        <v>475510.62</v>
      </c>
      <c r="O147" s="232">
        <v>0</v>
      </c>
      <c r="P147" s="232">
        <v>50356.02</v>
      </c>
      <c r="V147" s="251">
        <v>568792.1</v>
      </c>
      <c r="W147" s="44">
        <v>1854562.35</v>
      </c>
      <c r="X147" s="339">
        <v>571253.85</v>
      </c>
      <c r="Y147" s="339">
        <v>10000</v>
      </c>
      <c r="AB147" s="339">
        <v>573873</v>
      </c>
      <c r="AC147" s="339">
        <v>155245.6</v>
      </c>
      <c r="AD147" s="90">
        <v>814285</v>
      </c>
      <c r="AG147" s="90">
        <v>330128.14</v>
      </c>
      <c r="AH147" s="90">
        <v>67215.990000000005</v>
      </c>
      <c r="AM147" s="264">
        <f t="shared" si="19"/>
        <v>1084099.05</v>
      </c>
      <c r="AN147" s="265">
        <f t="shared" si="20"/>
        <v>50356.02</v>
      </c>
      <c r="AO147" s="289">
        <f t="shared" si="21"/>
        <v>1033743.03</v>
      </c>
      <c r="AP147" s="284">
        <f t="shared" si="22"/>
        <v>1310372.4500000002</v>
      </c>
      <c r="AQ147" s="292">
        <f t="shared" si="23"/>
        <v>1211629.1300000001</v>
      </c>
      <c r="AR147" s="266">
        <f t="shared" si="18"/>
        <v>98743.320000000065</v>
      </c>
    </row>
    <row r="148" spans="1:44" ht="15" thickBot="1" x14ac:dyDescent="0.25">
      <c r="A148" s="254" t="s">
        <v>330</v>
      </c>
      <c r="B148" s="254" t="s">
        <v>48</v>
      </c>
      <c r="C148" s="293">
        <v>5397</v>
      </c>
      <c r="D148" s="294" t="s">
        <v>949</v>
      </c>
      <c r="E148" s="251" t="s">
        <v>2743</v>
      </c>
      <c r="F148" s="89">
        <v>1984555.02</v>
      </c>
      <c r="H148" s="89">
        <v>35163.760000000002</v>
      </c>
      <c r="K148" s="251">
        <v>744451.07</v>
      </c>
      <c r="L148" s="251">
        <v>368999.74</v>
      </c>
      <c r="O148" s="232">
        <v>0</v>
      </c>
      <c r="P148" s="232">
        <v>58050</v>
      </c>
      <c r="V148" s="251">
        <v>645728.68999999994</v>
      </c>
      <c r="W148" s="44">
        <v>3974625.34</v>
      </c>
      <c r="X148" s="339">
        <v>621615.62</v>
      </c>
      <c r="Y148" s="339">
        <v>5000</v>
      </c>
      <c r="AB148" s="339">
        <v>557660.19999999995</v>
      </c>
      <c r="AC148" s="339">
        <v>159706.79999999999</v>
      </c>
      <c r="AD148" s="90">
        <v>880226.2</v>
      </c>
      <c r="AG148" s="90">
        <v>462641.25</v>
      </c>
      <c r="AH148" s="90">
        <v>150944.38</v>
      </c>
      <c r="AM148" s="264">
        <f t="shared" si="19"/>
        <v>2019718.78</v>
      </c>
      <c r="AN148" s="265">
        <f t="shared" si="20"/>
        <v>58050</v>
      </c>
      <c r="AO148" s="289">
        <f t="shared" si="21"/>
        <v>1961668.78</v>
      </c>
      <c r="AP148" s="284">
        <f t="shared" si="22"/>
        <v>1343982.6199999999</v>
      </c>
      <c r="AQ148" s="292">
        <f t="shared" si="23"/>
        <v>1493811.83</v>
      </c>
      <c r="AR148" s="266">
        <f t="shared" si="18"/>
        <v>-149829.2100000002</v>
      </c>
    </row>
    <row r="149" spans="1:44" ht="15" thickBot="1" x14ac:dyDescent="0.25">
      <c r="A149" s="254" t="s">
        <v>330</v>
      </c>
      <c r="B149" s="254" t="s">
        <v>48</v>
      </c>
      <c r="C149" s="293">
        <v>2048</v>
      </c>
      <c r="D149" s="294" t="s">
        <v>950</v>
      </c>
      <c r="E149" s="251" t="s">
        <v>2744</v>
      </c>
      <c r="F149" s="89">
        <v>493072.65</v>
      </c>
      <c r="H149" s="89">
        <v>81689.179999999993</v>
      </c>
      <c r="K149" s="251">
        <v>949838.88</v>
      </c>
      <c r="L149" s="251">
        <v>397089.14</v>
      </c>
      <c r="O149" s="232">
        <v>4300</v>
      </c>
      <c r="P149" s="232">
        <v>44051.3</v>
      </c>
      <c r="V149" s="251">
        <v>152861.29999999999</v>
      </c>
      <c r="W149" s="44">
        <v>2427116.52</v>
      </c>
      <c r="X149" s="339">
        <v>643602.66</v>
      </c>
      <c r="AB149" s="339">
        <v>901101</v>
      </c>
      <c r="AC149" s="339">
        <v>72576.14</v>
      </c>
      <c r="AD149" s="90">
        <v>1030501</v>
      </c>
      <c r="AG149" s="90">
        <v>537499.04</v>
      </c>
      <c r="AH149" s="90">
        <v>123507.22</v>
      </c>
      <c r="AI149" s="90">
        <v>32700</v>
      </c>
      <c r="AM149" s="264">
        <f t="shared" si="19"/>
        <v>574761.83000000007</v>
      </c>
      <c r="AN149" s="265">
        <f t="shared" si="20"/>
        <v>48351.3</v>
      </c>
      <c r="AO149" s="289">
        <f t="shared" si="21"/>
        <v>526410.53</v>
      </c>
      <c r="AP149" s="284">
        <f t="shared" si="22"/>
        <v>1617279.8</v>
      </c>
      <c r="AQ149" s="292">
        <f t="shared" si="23"/>
        <v>1724207.26</v>
      </c>
      <c r="AR149" s="266">
        <f t="shared" si="18"/>
        <v>-106927.45999999996</v>
      </c>
    </row>
    <row r="150" spans="1:44" ht="15" thickBot="1" x14ac:dyDescent="0.25">
      <c r="A150" s="254" t="s">
        <v>330</v>
      </c>
      <c r="B150" s="254" t="s">
        <v>48</v>
      </c>
      <c r="C150" s="293">
        <v>5559</v>
      </c>
      <c r="D150" s="294" t="s">
        <v>951</v>
      </c>
      <c r="E150" s="251" t="s">
        <v>2745</v>
      </c>
      <c r="F150" s="89">
        <v>1244409.08</v>
      </c>
      <c r="H150" s="89">
        <v>217639.71</v>
      </c>
      <c r="K150" s="251">
        <v>720298.58</v>
      </c>
      <c r="L150" s="251">
        <v>541334.80000000005</v>
      </c>
      <c r="O150" s="232">
        <v>10440</v>
      </c>
      <c r="P150" s="232">
        <v>108300</v>
      </c>
      <c r="R150" s="232">
        <v>2005.62</v>
      </c>
      <c r="V150" s="251">
        <v>384618.14</v>
      </c>
      <c r="W150" s="44">
        <v>2538450.7999999998</v>
      </c>
      <c r="X150" s="339">
        <v>823971.47</v>
      </c>
      <c r="AB150" s="339">
        <v>947178</v>
      </c>
      <c r="AC150" s="339">
        <v>198003.44</v>
      </c>
      <c r="AD150" s="90">
        <v>1125078</v>
      </c>
      <c r="AG150" s="90">
        <v>726252.52</v>
      </c>
      <c r="AH150" s="90">
        <v>168252.48</v>
      </c>
      <c r="AM150" s="264">
        <f t="shared" si="19"/>
        <v>1462048.79</v>
      </c>
      <c r="AN150" s="265">
        <f t="shared" si="20"/>
        <v>120745.62</v>
      </c>
      <c r="AO150" s="289">
        <f t="shared" si="21"/>
        <v>1341303.17</v>
      </c>
      <c r="AP150" s="284">
        <f t="shared" si="22"/>
        <v>1969152.91</v>
      </c>
      <c r="AQ150" s="292">
        <f t="shared" si="23"/>
        <v>2019583</v>
      </c>
      <c r="AR150" s="266">
        <f t="shared" si="18"/>
        <v>-50430.090000000084</v>
      </c>
    </row>
    <row r="151" spans="1:44" ht="15" thickBot="1" x14ac:dyDescent="0.25">
      <c r="A151" s="254" t="s">
        <v>330</v>
      </c>
      <c r="B151" s="254" t="s">
        <v>48</v>
      </c>
      <c r="C151" s="293">
        <v>3394</v>
      </c>
      <c r="D151" s="294" t="s">
        <v>952</v>
      </c>
      <c r="E151" s="251" t="s">
        <v>2746</v>
      </c>
      <c r="F151" s="89">
        <v>1059195.75</v>
      </c>
      <c r="H151" s="89">
        <v>582691.19999999995</v>
      </c>
      <c r="K151" s="251">
        <v>974121.43</v>
      </c>
      <c r="L151" s="251">
        <v>322390.59000000003</v>
      </c>
      <c r="O151" s="232">
        <v>6760</v>
      </c>
      <c r="P151" s="232">
        <v>48269.19</v>
      </c>
      <c r="V151" s="251">
        <v>347553.15</v>
      </c>
      <c r="W151" s="44">
        <v>3053279.47</v>
      </c>
      <c r="X151" s="339">
        <v>872296.48</v>
      </c>
      <c r="Y151" s="339">
        <v>185000</v>
      </c>
      <c r="AB151" s="339">
        <v>581099.5</v>
      </c>
      <c r="AC151" s="339">
        <v>111248</v>
      </c>
      <c r="AD151" s="90">
        <v>868509.5</v>
      </c>
      <c r="AG151" s="90">
        <v>419572.98</v>
      </c>
      <c r="AH151" s="90">
        <v>78640.98</v>
      </c>
      <c r="AM151" s="264">
        <f t="shared" si="19"/>
        <v>1641886.95</v>
      </c>
      <c r="AN151" s="265">
        <f t="shared" si="20"/>
        <v>55029.19</v>
      </c>
      <c r="AO151" s="289">
        <f t="shared" si="21"/>
        <v>1586857.76</v>
      </c>
      <c r="AP151" s="284">
        <f t="shared" si="22"/>
        <v>1749643.98</v>
      </c>
      <c r="AQ151" s="292">
        <f t="shared" si="23"/>
        <v>1366723.46</v>
      </c>
      <c r="AR151" s="266">
        <f t="shared" si="18"/>
        <v>382920.52</v>
      </c>
    </row>
    <row r="152" spans="1:44" ht="15" thickBot="1" x14ac:dyDescent="0.25">
      <c r="A152" s="254" t="s">
        <v>330</v>
      </c>
      <c r="B152" s="254" t="s">
        <v>48</v>
      </c>
      <c r="C152" s="293">
        <v>4182</v>
      </c>
      <c r="D152" s="294" t="s">
        <v>953</v>
      </c>
      <c r="E152" s="251" t="s">
        <v>2747</v>
      </c>
      <c r="F152" s="89">
        <v>1266507.6599999999</v>
      </c>
      <c r="G152" s="89">
        <v>10012</v>
      </c>
      <c r="H152" s="89">
        <v>92930.87</v>
      </c>
      <c r="K152" s="251">
        <v>237215.54</v>
      </c>
      <c r="L152" s="251">
        <v>178353.77</v>
      </c>
      <c r="O152" s="232">
        <v>3500</v>
      </c>
      <c r="P152" s="232">
        <v>48950</v>
      </c>
      <c r="V152" s="251">
        <v>331443.13</v>
      </c>
      <c r="W152" s="44">
        <v>1819262.69</v>
      </c>
      <c r="X152" s="339">
        <v>706590.09</v>
      </c>
      <c r="Y152" s="339">
        <v>157530</v>
      </c>
      <c r="AB152" s="339">
        <v>662031</v>
      </c>
      <c r="AC152" s="339">
        <v>142580.20000000001</v>
      </c>
      <c r="AD152" s="90">
        <v>907724.98</v>
      </c>
      <c r="AG152" s="90">
        <v>468815.1</v>
      </c>
      <c r="AH152" s="90">
        <v>47680.66</v>
      </c>
      <c r="AM152" s="264">
        <f t="shared" si="19"/>
        <v>1369450.5299999998</v>
      </c>
      <c r="AN152" s="265">
        <f t="shared" si="20"/>
        <v>52450</v>
      </c>
      <c r="AO152" s="289">
        <f t="shared" si="21"/>
        <v>1317000.5299999998</v>
      </c>
      <c r="AP152" s="284">
        <f t="shared" si="22"/>
        <v>1668731.2899999998</v>
      </c>
      <c r="AQ152" s="292">
        <f t="shared" si="23"/>
        <v>1424220.74</v>
      </c>
      <c r="AR152" s="266">
        <f t="shared" si="18"/>
        <v>244510.54999999981</v>
      </c>
    </row>
    <row r="153" spans="1:44" ht="15" thickBot="1" x14ac:dyDescent="0.25">
      <c r="A153" s="254" t="s">
        <v>330</v>
      </c>
      <c r="B153" s="254" t="s">
        <v>48</v>
      </c>
      <c r="C153" s="293">
        <v>4497</v>
      </c>
      <c r="D153" s="294" t="s">
        <v>954</v>
      </c>
      <c r="E153" s="251" t="s">
        <v>2748</v>
      </c>
      <c r="F153" s="89">
        <v>650052.73</v>
      </c>
      <c r="H153" s="89">
        <v>573155.12</v>
      </c>
      <c r="K153" s="251">
        <v>869872.29</v>
      </c>
      <c r="L153" s="251">
        <v>231132.92</v>
      </c>
      <c r="O153" s="232">
        <v>5570</v>
      </c>
      <c r="P153" s="232">
        <v>37065</v>
      </c>
      <c r="V153" s="251">
        <v>406368.07</v>
      </c>
      <c r="W153" s="44">
        <v>2522678.58</v>
      </c>
      <c r="X153" s="339">
        <v>681830.49</v>
      </c>
      <c r="Y153" s="339">
        <v>171040</v>
      </c>
      <c r="AB153" s="339">
        <v>729662.5</v>
      </c>
      <c r="AC153" s="339">
        <v>73822.399999999994</v>
      </c>
      <c r="AD153" s="90">
        <v>903812.5</v>
      </c>
      <c r="AG153" s="90">
        <v>464790.36</v>
      </c>
      <c r="AH153" s="90">
        <v>105507.72</v>
      </c>
      <c r="AM153" s="264">
        <f t="shared" si="19"/>
        <v>1223207.8500000001</v>
      </c>
      <c r="AN153" s="265">
        <f t="shared" si="20"/>
        <v>42635</v>
      </c>
      <c r="AO153" s="289">
        <f t="shared" si="21"/>
        <v>1180572.8500000001</v>
      </c>
      <c r="AP153" s="284">
        <f t="shared" si="22"/>
        <v>1656355.39</v>
      </c>
      <c r="AQ153" s="292">
        <f t="shared" si="23"/>
        <v>1474110.5799999998</v>
      </c>
      <c r="AR153" s="266">
        <f t="shared" si="18"/>
        <v>182244.81000000006</v>
      </c>
    </row>
    <row r="154" spans="1:44" ht="15" thickBot="1" x14ac:dyDescent="0.25">
      <c r="A154" s="254" t="s">
        <v>330</v>
      </c>
      <c r="B154" s="254" t="s">
        <v>48</v>
      </c>
      <c r="C154" s="293">
        <v>4239</v>
      </c>
      <c r="D154" s="294" t="s">
        <v>955</v>
      </c>
      <c r="E154" s="251" t="s">
        <v>2749</v>
      </c>
      <c r="F154" s="89">
        <v>541682.1</v>
      </c>
      <c r="H154" s="89">
        <v>79689.149999999994</v>
      </c>
      <c r="K154" s="251">
        <v>981935.28</v>
      </c>
      <c r="L154" s="251">
        <v>160121.96</v>
      </c>
      <c r="O154" s="232">
        <v>3000</v>
      </c>
      <c r="P154" s="232">
        <v>50482.89</v>
      </c>
      <c r="R154" s="232">
        <v>0</v>
      </c>
      <c r="V154" s="251">
        <v>439675.07</v>
      </c>
      <c r="W154" s="44">
        <v>4801199.47</v>
      </c>
      <c r="X154" s="339">
        <v>482961.45</v>
      </c>
      <c r="AB154" s="339">
        <v>254529</v>
      </c>
      <c r="AC154" s="339">
        <v>136168.79999999999</v>
      </c>
      <c r="AD154" s="90">
        <v>405921</v>
      </c>
      <c r="AG154" s="90">
        <v>486489.05</v>
      </c>
      <c r="AH154" s="90">
        <v>165317.76000000001</v>
      </c>
      <c r="AM154" s="264">
        <f t="shared" si="19"/>
        <v>621371.25</v>
      </c>
      <c r="AN154" s="265">
        <f t="shared" si="20"/>
        <v>53482.89</v>
      </c>
      <c r="AO154" s="289">
        <f t="shared" si="21"/>
        <v>567888.36</v>
      </c>
      <c r="AP154" s="284">
        <f t="shared" si="22"/>
        <v>873659.25</v>
      </c>
      <c r="AQ154" s="292">
        <f t="shared" si="23"/>
        <v>1057727.81</v>
      </c>
      <c r="AR154" s="266">
        <f t="shared" si="18"/>
        <v>-184068.56000000006</v>
      </c>
    </row>
    <row r="155" spans="1:44" ht="15" thickBot="1" x14ac:dyDescent="0.25">
      <c r="A155" s="254" t="s">
        <v>330</v>
      </c>
      <c r="B155" s="254" t="s">
        <v>48</v>
      </c>
      <c r="C155" s="293">
        <v>3891</v>
      </c>
      <c r="D155" s="294" t="s">
        <v>956</v>
      </c>
      <c r="E155" s="251" t="s">
        <v>2750</v>
      </c>
      <c r="F155" s="89">
        <v>460839.8</v>
      </c>
      <c r="H155" s="89">
        <v>422681.47</v>
      </c>
      <c r="K155" s="251">
        <v>1198589.96</v>
      </c>
      <c r="L155" s="251">
        <v>281195.84000000003</v>
      </c>
      <c r="O155" s="232">
        <v>29000</v>
      </c>
      <c r="P155" s="232">
        <v>66317.88</v>
      </c>
      <c r="R155" s="232">
        <v>0</v>
      </c>
      <c r="V155" s="251">
        <v>264004.55</v>
      </c>
      <c r="W155" s="44">
        <v>5209136.26</v>
      </c>
      <c r="X155" s="339">
        <v>700243.58</v>
      </c>
      <c r="AB155" s="339">
        <v>859519</v>
      </c>
      <c r="AC155" s="339">
        <v>120815.6</v>
      </c>
      <c r="AD155" s="90">
        <v>1019987</v>
      </c>
      <c r="AG155" s="90">
        <v>359591.89</v>
      </c>
      <c r="AH155" s="90">
        <v>233027.85</v>
      </c>
      <c r="AM155" s="264">
        <f t="shared" si="19"/>
        <v>883521.27</v>
      </c>
      <c r="AN155" s="265">
        <f t="shared" si="20"/>
        <v>95317.88</v>
      </c>
      <c r="AO155" s="289">
        <f t="shared" si="21"/>
        <v>788203.39</v>
      </c>
      <c r="AP155" s="284">
        <f t="shared" si="22"/>
        <v>1680578.1800000002</v>
      </c>
      <c r="AQ155" s="292">
        <f t="shared" si="23"/>
        <v>1612606.7400000002</v>
      </c>
      <c r="AR155" s="266">
        <f t="shared" si="18"/>
        <v>67971.439999999944</v>
      </c>
    </row>
    <row r="156" spans="1:44" ht="15" thickBot="1" x14ac:dyDescent="0.25">
      <c r="A156" s="254" t="s">
        <v>330</v>
      </c>
      <c r="B156" s="254" t="s">
        <v>48</v>
      </c>
      <c r="C156" s="293">
        <v>3687</v>
      </c>
      <c r="D156" s="294" t="s">
        <v>957</v>
      </c>
      <c r="E156" s="251" t="s">
        <v>2751</v>
      </c>
      <c r="F156" s="89">
        <v>870355.13</v>
      </c>
      <c r="H156" s="89">
        <v>345560.5</v>
      </c>
      <c r="K156" s="251">
        <v>757983.04</v>
      </c>
      <c r="L156" s="251">
        <v>82661.63</v>
      </c>
      <c r="O156" s="232">
        <v>3500</v>
      </c>
      <c r="P156" s="232">
        <v>37000</v>
      </c>
      <c r="V156" s="251">
        <v>507827.74</v>
      </c>
      <c r="W156" s="44">
        <v>2453318.4700000002</v>
      </c>
      <c r="X156" s="339">
        <v>462138.02</v>
      </c>
      <c r="AB156" s="339">
        <v>446565</v>
      </c>
      <c r="AC156" s="339">
        <v>95594</v>
      </c>
      <c r="AD156" s="90">
        <v>581765</v>
      </c>
      <c r="AG156" s="90">
        <v>412080.23</v>
      </c>
      <c r="AH156" s="90">
        <v>94977.47</v>
      </c>
      <c r="AM156" s="264">
        <f t="shared" si="19"/>
        <v>1215915.6299999999</v>
      </c>
      <c r="AN156" s="265">
        <f t="shared" si="20"/>
        <v>40500</v>
      </c>
      <c r="AO156" s="289">
        <f t="shared" si="21"/>
        <v>1175415.6299999999</v>
      </c>
      <c r="AP156" s="284">
        <f t="shared" si="22"/>
        <v>1004297.02</v>
      </c>
      <c r="AQ156" s="292">
        <f t="shared" si="23"/>
        <v>1088822.7</v>
      </c>
      <c r="AR156" s="266">
        <f t="shared" si="18"/>
        <v>-84525.679999999935</v>
      </c>
    </row>
    <row r="157" spans="1:44" ht="15" thickBot="1" x14ac:dyDescent="0.25">
      <c r="A157" s="254" t="s">
        <v>330</v>
      </c>
      <c r="B157" s="254" t="s">
        <v>48</v>
      </c>
      <c r="C157" s="293">
        <v>7013</v>
      </c>
      <c r="D157" s="294" t="s">
        <v>958</v>
      </c>
      <c r="E157" s="251" t="s">
        <v>2752</v>
      </c>
      <c r="F157" s="89">
        <v>1729292</v>
      </c>
      <c r="H157" s="89">
        <v>748994.48</v>
      </c>
      <c r="K157" s="251">
        <v>319743</v>
      </c>
      <c r="L157" s="251">
        <v>1794401.54</v>
      </c>
      <c r="O157" s="232">
        <v>2500</v>
      </c>
      <c r="P157" s="232">
        <v>79077.98</v>
      </c>
      <c r="V157" s="251">
        <v>1702612.26</v>
      </c>
      <c r="W157" s="44">
        <v>4517827.99</v>
      </c>
      <c r="X157" s="339">
        <v>770726.87</v>
      </c>
      <c r="Y157" s="339">
        <v>285000</v>
      </c>
      <c r="AB157" s="339">
        <v>779222.5</v>
      </c>
      <c r="AC157" s="339">
        <v>204260.88</v>
      </c>
      <c r="AD157" s="90">
        <v>1100668.5</v>
      </c>
      <c r="AG157" s="90">
        <v>570409.36</v>
      </c>
      <c r="AH157" s="90">
        <v>92630.15</v>
      </c>
      <c r="AM157" s="264">
        <f t="shared" si="19"/>
        <v>2478286.48</v>
      </c>
      <c r="AN157" s="265">
        <f t="shared" si="20"/>
        <v>81577.98</v>
      </c>
      <c r="AO157" s="289">
        <f t="shared" si="21"/>
        <v>2396708.5</v>
      </c>
      <c r="AP157" s="284">
        <f t="shared" si="22"/>
        <v>2039210.25</v>
      </c>
      <c r="AQ157" s="292">
        <f t="shared" si="23"/>
        <v>1763708.0099999998</v>
      </c>
      <c r="AR157" s="266">
        <f t="shared" si="18"/>
        <v>275502.24000000022</v>
      </c>
    </row>
    <row r="158" spans="1:44" ht="15" thickBot="1" x14ac:dyDescent="0.25">
      <c r="A158" s="254" t="s">
        <v>330</v>
      </c>
      <c r="B158" s="254" t="s">
        <v>48</v>
      </c>
      <c r="C158" s="293">
        <v>4588</v>
      </c>
      <c r="D158" s="294" t="s">
        <v>959</v>
      </c>
      <c r="E158" s="251" t="s">
        <v>2753</v>
      </c>
      <c r="F158" s="89">
        <v>668088.19999999995</v>
      </c>
      <c r="H158" s="89">
        <v>78847.350000000006</v>
      </c>
      <c r="K158" s="251">
        <v>586846.93000000005</v>
      </c>
      <c r="L158" s="251">
        <v>180839.01</v>
      </c>
      <c r="O158" s="232">
        <v>0</v>
      </c>
      <c r="P158" s="232">
        <v>40291</v>
      </c>
      <c r="V158" s="251">
        <v>389116.04</v>
      </c>
      <c r="W158" s="44">
        <v>3061336.79</v>
      </c>
      <c r="X158" s="339">
        <v>694199.29</v>
      </c>
      <c r="AB158" s="339">
        <v>465112.2</v>
      </c>
      <c r="AC158" s="339">
        <v>149840.4</v>
      </c>
      <c r="AD158" s="90">
        <v>660792.19999999995</v>
      </c>
      <c r="AG158" s="90">
        <v>744135.42</v>
      </c>
      <c r="AH158" s="90">
        <v>73516.25</v>
      </c>
      <c r="AM158" s="264">
        <f t="shared" si="19"/>
        <v>746935.54999999993</v>
      </c>
      <c r="AN158" s="265">
        <f t="shared" si="20"/>
        <v>40291</v>
      </c>
      <c r="AO158" s="289">
        <f t="shared" si="21"/>
        <v>706644.54999999993</v>
      </c>
      <c r="AP158" s="284">
        <f t="shared" si="22"/>
        <v>1309151.8899999999</v>
      </c>
      <c r="AQ158" s="292">
        <f t="shared" si="23"/>
        <v>1478443.87</v>
      </c>
      <c r="AR158" s="266">
        <f t="shared" si="18"/>
        <v>-169291.98000000021</v>
      </c>
    </row>
    <row r="159" spans="1:44" ht="15" thickBot="1" x14ac:dyDescent="0.25">
      <c r="A159" s="254" t="s">
        <v>330</v>
      </c>
      <c r="B159" s="254" t="s">
        <v>48</v>
      </c>
      <c r="C159" s="293">
        <v>2353</v>
      </c>
      <c r="D159" s="294" t="s">
        <v>960</v>
      </c>
      <c r="E159" s="251" t="s">
        <v>2754</v>
      </c>
      <c r="F159" s="89">
        <v>691618.96</v>
      </c>
      <c r="G159" s="89">
        <v>0</v>
      </c>
      <c r="H159" s="89">
        <v>285005.56</v>
      </c>
      <c r="K159" s="251">
        <v>1719282.04</v>
      </c>
      <c r="L159" s="251">
        <v>570861.65</v>
      </c>
      <c r="O159" s="232">
        <v>0</v>
      </c>
      <c r="P159" s="232">
        <v>108214.99</v>
      </c>
      <c r="V159" s="251">
        <v>225307.99</v>
      </c>
      <c r="W159" s="44">
        <v>2227904.62</v>
      </c>
      <c r="X159" s="339">
        <v>588580.75</v>
      </c>
      <c r="AB159" s="339">
        <v>460014</v>
      </c>
      <c r="AC159" s="339">
        <v>89391.2</v>
      </c>
      <c r="AD159" s="90">
        <v>649296</v>
      </c>
      <c r="AG159" s="90">
        <v>263565.52</v>
      </c>
      <c r="AH159" s="90">
        <v>21054.75</v>
      </c>
      <c r="AM159" s="264">
        <f t="shared" si="19"/>
        <v>976624.52</v>
      </c>
      <c r="AN159" s="265">
        <f t="shared" si="20"/>
        <v>108214.99</v>
      </c>
      <c r="AO159" s="289">
        <f t="shared" si="21"/>
        <v>868409.53</v>
      </c>
      <c r="AP159" s="284">
        <f t="shared" si="22"/>
        <v>1137985.95</v>
      </c>
      <c r="AQ159" s="292">
        <f t="shared" si="23"/>
        <v>933916.27</v>
      </c>
      <c r="AR159" s="266">
        <f t="shared" si="18"/>
        <v>204069.67999999993</v>
      </c>
    </row>
    <row r="160" spans="1:44" ht="15" thickBot="1" x14ac:dyDescent="0.25">
      <c r="A160" s="254" t="s">
        <v>330</v>
      </c>
      <c r="B160" s="254" t="s">
        <v>48</v>
      </c>
      <c r="C160" s="293">
        <v>3206</v>
      </c>
      <c r="D160" s="294" t="s">
        <v>961</v>
      </c>
      <c r="E160" s="251" t="s">
        <v>2755</v>
      </c>
      <c r="F160" s="89">
        <v>673523.82</v>
      </c>
      <c r="G160" s="89">
        <v>0</v>
      </c>
      <c r="H160" s="89">
        <v>418047.44</v>
      </c>
      <c r="K160" s="251">
        <v>1352529.71</v>
      </c>
      <c r="L160" s="251">
        <v>273236.84999999998</v>
      </c>
      <c r="O160" s="232">
        <v>4000</v>
      </c>
      <c r="P160" s="232">
        <v>60731.3</v>
      </c>
      <c r="V160" s="251">
        <v>481264.52</v>
      </c>
      <c r="W160" s="44">
        <v>1652500.79</v>
      </c>
      <c r="X160" s="339">
        <v>478353.94</v>
      </c>
      <c r="AB160" s="339">
        <v>532171</v>
      </c>
      <c r="AC160" s="339">
        <v>128794</v>
      </c>
      <c r="AD160" s="90">
        <v>742672</v>
      </c>
      <c r="AG160" s="90">
        <v>386337.01</v>
      </c>
      <c r="AH160" s="90">
        <v>82694.87</v>
      </c>
      <c r="AM160" s="264">
        <f t="shared" si="19"/>
        <v>1091571.26</v>
      </c>
      <c r="AN160" s="265">
        <f t="shared" si="20"/>
        <v>64731.3</v>
      </c>
      <c r="AO160" s="289">
        <f t="shared" si="21"/>
        <v>1026839.96</v>
      </c>
      <c r="AP160" s="284">
        <f t="shared" si="22"/>
        <v>1139318.94</v>
      </c>
      <c r="AQ160" s="292">
        <f t="shared" si="23"/>
        <v>1211703.8799999999</v>
      </c>
      <c r="AR160" s="266">
        <f t="shared" si="18"/>
        <v>-72384.939999999944</v>
      </c>
    </row>
    <row r="161" spans="1:45" ht="15" thickBot="1" x14ac:dyDescent="0.25">
      <c r="A161" s="254" t="s">
        <v>330</v>
      </c>
      <c r="B161" s="254" t="s">
        <v>48</v>
      </c>
      <c r="C161" s="293">
        <v>2498</v>
      </c>
      <c r="D161" s="294" t="s">
        <v>962</v>
      </c>
      <c r="E161" s="251" t="s">
        <v>2756</v>
      </c>
      <c r="F161" s="89">
        <v>728370.98</v>
      </c>
      <c r="G161" s="89">
        <v>5220</v>
      </c>
      <c r="H161" s="89">
        <v>73771.58</v>
      </c>
      <c r="K161" s="251">
        <v>828126.63</v>
      </c>
      <c r="L161" s="251">
        <v>369410.36</v>
      </c>
      <c r="P161" s="232">
        <v>50068.57</v>
      </c>
      <c r="V161" s="251">
        <v>20058.18</v>
      </c>
      <c r="W161" s="44">
        <v>2038406.69</v>
      </c>
      <c r="X161" s="339">
        <v>955483.54</v>
      </c>
      <c r="AB161" s="339">
        <v>755345</v>
      </c>
      <c r="AC161" s="339">
        <v>89040.8</v>
      </c>
      <c r="AD161" s="90">
        <v>938271</v>
      </c>
      <c r="AG161" s="90">
        <v>578089.56000000006</v>
      </c>
      <c r="AH161" s="90">
        <v>197470.45</v>
      </c>
      <c r="AM161" s="264">
        <f t="shared" si="19"/>
        <v>807362.55999999994</v>
      </c>
      <c r="AN161" s="265">
        <f t="shared" si="20"/>
        <v>50068.57</v>
      </c>
      <c r="AO161" s="289">
        <f t="shared" si="21"/>
        <v>757293.99</v>
      </c>
      <c r="AP161" s="284">
        <f t="shared" si="22"/>
        <v>1799869.34</v>
      </c>
      <c r="AQ161" s="292">
        <f t="shared" si="23"/>
        <v>1713831.01</v>
      </c>
      <c r="AR161" s="266">
        <f t="shared" si="18"/>
        <v>86038.330000000075</v>
      </c>
    </row>
    <row r="162" spans="1:45" ht="15" thickBot="1" x14ac:dyDescent="0.25">
      <c r="A162" s="254" t="s">
        <v>330</v>
      </c>
      <c r="B162" s="254" t="s">
        <v>48</v>
      </c>
      <c r="C162" s="293">
        <v>4052</v>
      </c>
      <c r="D162" s="294" t="s">
        <v>963</v>
      </c>
      <c r="E162" s="251" t="s">
        <v>2757</v>
      </c>
      <c r="F162" s="89">
        <v>911400.79</v>
      </c>
      <c r="H162" s="89">
        <v>54388.62</v>
      </c>
      <c r="K162" s="251">
        <v>1139051.76</v>
      </c>
      <c r="L162" s="251">
        <v>449366.38</v>
      </c>
      <c r="O162" s="232">
        <v>0</v>
      </c>
      <c r="P162" s="232">
        <v>46000</v>
      </c>
      <c r="V162" s="251">
        <v>430273.72</v>
      </c>
      <c r="W162" s="44">
        <v>2546107.46</v>
      </c>
      <c r="X162" s="339">
        <v>589553.56000000006</v>
      </c>
      <c r="AB162" s="339">
        <v>480879.7</v>
      </c>
      <c r="AC162" s="339">
        <v>108124.25</v>
      </c>
      <c r="AD162" s="90">
        <v>652053.94999999995</v>
      </c>
      <c r="AG162" s="90">
        <v>374596.23</v>
      </c>
      <c r="AH162" s="90">
        <v>133836.70000000001</v>
      </c>
      <c r="AL162" s="90">
        <v>400</v>
      </c>
      <c r="AM162" s="264">
        <f t="shared" si="19"/>
        <v>965789.41</v>
      </c>
      <c r="AN162" s="265">
        <f t="shared" si="20"/>
        <v>46000</v>
      </c>
      <c r="AO162" s="289">
        <f t="shared" si="21"/>
        <v>919789.41</v>
      </c>
      <c r="AP162" s="284">
        <f t="shared" si="22"/>
        <v>1178557.51</v>
      </c>
      <c r="AQ162" s="292">
        <f t="shared" si="23"/>
        <v>1160886.8799999999</v>
      </c>
      <c r="AR162" s="266">
        <f t="shared" si="18"/>
        <v>17670.630000000121</v>
      </c>
    </row>
    <row r="163" spans="1:45" ht="15" thickBot="1" x14ac:dyDescent="0.25">
      <c r="A163" s="254" t="s">
        <v>330</v>
      </c>
      <c r="B163" s="254" t="s">
        <v>48</v>
      </c>
      <c r="C163" s="293">
        <v>2478</v>
      </c>
      <c r="D163" s="294" t="s">
        <v>964</v>
      </c>
      <c r="E163" s="251" t="s">
        <v>2758</v>
      </c>
      <c r="F163" s="89">
        <v>388465.93</v>
      </c>
      <c r="H163" s="89">
        <v>45270.89</v>
      </c>
      <c r="K163" s="251">
        <v>253014.35</v>
      </c>
      <c r="L163" s="251">
        <v>425245.91</v>
      </c>
      <c r="O163" s="232">
        <v>0</v>
      </c>
      <c r="P163" s="232">
        <v>49050</v>
      </c>
      <c r="V163" s="251">
        <v>281593.69</v>
      </c>
      <c r="W163" s="44">
        <v>2320392.7599999998</v>
      </c>
      <c r="X163" s="339">
        <v>616354.92000000004</v>
      </c>
      <c r="Z163" s="339">
        <v>33.840000000000003</v>
      </c>
      <c r="AB163" s="339">
        <v>363614</v>
      </c>
      <c r="AC163" s="339">
        <v>93063.84</v>
      </c>
      <c r="AD163" s="90">
        <v>539650</v>
      </c>
      <c r="AG163" s="90">
        <v>489054.95</v>
      </c>
      <c r="AH163" s="90">
        <v>38910.839999999997</v>
      </c>
      <c r="AM163" s="264">
        <f t="shared" si="19"/>
        <v>433736.82</v>
      </c>
      <c r="AN163" s="265">
        <f t="shared" si="20"/>
        <v>49050</v>
      </c>
      <c r="AO163" s="289">
        <f t="shared" si="21"/>
        <v>384686.82</v>
      </c>
      <c r="AP163" s="284">
        <f t="shared" si="22"/>
        <v>1073066.6000000001</v>
      </c>
      <c r="AQ163" s="292">
        <f t="shared" si="23"/>
        <v>1067615.79</v>
      </c>
      <c r="AR163" s="266">
        <f t="shared" si="18"/>
        <v>5450.8100000000559</v>
      </c>
    </row>
    <row r="164" spans="1:45" ht="15" thickBot="1" x14ac:dyDescent="0.25">
      <c r="A164" s="254" t="s">
        <v>330</v>
      </c>
      <c r="B164" s="254" t="s">
        <v>48</v>
      </c>
      <c r="C164" s="293">
        <v>2353</v>
      </c>
      <c r="D164" s="294" t="s">
        <v>965</v>
      </c>
      <c r="E164" s="251" t="s">
        <v>2807</v>
      </c>
      <c r="F164" s="89">
        <v>621802</v>
      </c>
      <c r="G164" s="89">
        <v>10320</v>
      </c>
      <c r="H164" s="89">
        <v>144725.19</v>
      </c>
      <c r="K164" s="251">
        <v>922644.15</v>
      </c>
      <c r="L164" s="251">
        <v>438486.67</v>
      </c>
      <c r="O164" s="232">
        <v>3000</v>
      </c>
      <c r="P164" s="232">
        <v>65395.55</v>
      </c>
      <c r="V164" s="251">
        <v>326994.56</v>
      </c>
      <c r="W164" s="44">
        <v>2754433.99</v>
      </c>
      <c r="X164" s="339">
        <v>572029.39</v>
      </c>
      <c r="AB164" s="339">
        <v>552670.30000000005</v>
      </c>
      <c r="AC164" s="339">
        <v>113412.8</v>
      </c>
      <c r="AD164" s="90">
        <v>730148.14</v>
      </c>
      <c r="AG164" s="90">
        <v>299656.09999999998</v>
      </c>
      <c r="AH164" s="90">
        <v>161420.24</v>
      </c>
      <c r="AM164" s="264">
        <f t="shared" si="19"/>
        <v>776847.19</v>
      </c>
      <c r="AN164" s="265">
        <f t="shared" si="20"/>
        <v>68395.55</v>
      </c>
      <c r="AO164" s="289">
        <f t="shared" si="21"/>
        <v>708451.6399999999</v>
      </c>
      <c r="AP164" s="284">
        <f t="shared" si="22"/>
        <v>1238112.49</v>
      </c>
      <c r="AQ164" s="292">
        <f t="shared" si="23"/>
        <v>1191224.48</v>
      </c>
      <c r="AR164" s="266">
        <f t="shared" si="18"/>
        <v>46888.010000000009</v>
      </c>
    </row>
    <row r="165" spans="1:45" ht="15" thickBot="1" x14ac:dyDescent="0.25">
      <c r="A165" s="254" t="s">
        <v>330</v>
      </c>
      <c r="B165" s="254" t="s">
        <v>48</v>
      </c>
      <c r="C165" s="293">
        <v>5363</v>
      </c>
      <c r="D165" s="294" t="s">
        <v>966</v>
      </c>
      <c r="E165" s="251" t="s">
        <v>2811</v>
      </c>
      <c r="F165" s="89">
        <v>906620.24</v>
      </c>
      <c r="G165" s="89">
        <v>9880</v>
      </c>
      <c r="H165" s="89">
        <v>26973.439999999999</v>
      </c>
      <c r="K165" s="251">
        <v>509610</v>
      </c>
      <c r="L165" s="251">
        <v>171078.1</v>
      </c>
      <c r="O165" s="232">
        <v>10000</v>
      </c>
      <c r="P165" s="232">
        <v>83082.38</v>
      </c>
      <c r="V165" s="251">
        <v>-465248.75</v>
      </c>
      <c r="W165" s="44">
        <v>4164124</v>
      </c>
      <c r="X165" s="339">
        <v>1637863.86</v>
      </c>
      <c r="AB165" s="339">
        <v>910732.5</v>
      </c>
      <c r="AC165" s="339">
        <v>155987.04</v>
      </c>
      <c r="AD165" s="90">
        <v>1047110.5</v>
      </c>
      <c r="AG165" s="90">
        <v>695819.83</v>
      </c>
      <c r="AH165" s="90">
        <v>41045.85</v>
      </c>
      <c r="AM165" s="264">
        <f t="shared" si="19"/>
        <v>943473.67999999993</v>
      </c>
      <c r="AN165" s="265">
        <f t="shared" si="20"/>
        <v>93082.38</v>
      </c>
      <c r="AO165" s="289">
        <f t="shared" si="21"/>
        <v>850391.29999999993</v>
      </c>
      <c r="AP165" s="284">
        <f t="shared" si="22"/>
        <v>2704583.4000000004</v>
      </c>
      <c r="AQ165" s="292">
        <f t="shared" si="23"/>
        <v>1783976.1800000002</v>
      </c>
      <c r="AR165" s="266">
        <f t="shared" si="18"/>
        <v>920607.2200000002</v>
      </c>
    </row>
    <row r="166" spans="1:45" ht="15" thickBot="1" x14ac:dyDescent="0.25">
      <c r="A166" s="254" t="s">
        <v>330</v>
      </c>
      <c r="B166" s="254" t="s">
        <v>48</v>
      </c>
      <c r="C166" s="293">
        <v>2121</v>
      </c>
      <c r="D166" s="294" t="s">
        <v>967</v>
      </c>
      <c r="E166" s="251" t="s">
        <v>2815</v>
      </c>
      <c r="F166" s="89">
        <v>501701.24</v>
      </c>
      <c r="G166" s="89">
        <v>44846</v>
      </c>
      <c r="H166" s="89">
        <v>459344.22</v>
      </c>
      <c r="K166" s="251">
        <v>812127.25</v>
      </c>
      <c r="L166" s="251">
        <v>556414.21</v>
      </c>
      <c r="O166" s="232">
        <v>25000</v>
      </c>
      <c r="P166" s="232">
        <v>81373.100000000006</v>
      </c>
      <c r="V166" s="251">
        <v>184092.63</v>
      </c>
      <c r="W166" s="44">
        <v>3254719.47</v>
      </c>
      <c r="X166" s="339">
        <v>543959.06000000006</v>
      </c>
      <c r="AB166" s="339">
        <v>406521</v>
      </c>
      <c r="AC166" s="339">
        <v>54958.879999999997</v>
      </c>
      <c r="AD166" s="90">
        <v>579683</v>
      </c>
      <c r="AG166" s="90">
        <v>228681.3</v>
      </c>
      <c r="AH166" s="90">
        <v>102458.95</v>
      </c>
      <c r="AM166" s="264">
        <f t="shared" si="19"/>
        <v>1005891.46</v>
      </c>
      <c r="AN166" s="265">
        <f t="shared" si="20"/>
        <v>106373.1</v>
      </c>
      <c r="AO166" s="289">
        <f t="shared" si="21"/>
        <v>899518.36</v>
      </c>
      <c r="AP166" s="284">
        <f t="shared" si="22"/>
        <v>1005438.9400000001</v>
      </c>
      <c r="AQ166" s="292">
        <f t="shared" si="23"/>
        <v>910823.25</v>
      </c>
      <c r="AR166" s="266">
        <f t="shared" si="18"/>
        <v>94615.690000000061</v>
      </c>
    </row>
    <row r="167" spans="1:45" ht="15" thickBot="1" x14ac:dyDescent="0.25">
      <c r="A167" s="254" t="s">
        <v>332</v>
      </c>
      <c r="B167" s="254" t="s">
        <v>49</v>
      </c>
      <c r="C167" s="293">
        <v>5006</v>
      </c>
      <c r="D167" s="294" t="s">
        <v>968</v>
      </c>
      <c r="E167" s="251" t="s">
        <v>2759</v>
      </c>
      <c r="F167" s="89">
        <v>617295.28</v>
      </c>
      <c r="H167" s="89">
        <v>38756.57</v>
      </c>
      <c r="K167" s="251">
        <v>292364.58</v>
      </c>
      <c r="L167" s="251">
        <v>441626.99</v>
      </c>
      <c r="O167" s="232">
        <v>3000</v>
      </c>
      <c r="P167" s="232">
        <v>56731.3</v>
      </c>
      <c r="R167" s="232">
        <v>28.04</v>
      </c>
      <c r="V167" s="251">
        <v>64633.82</v>
      </c>
      <c r="W167" s="44">
        <v>4774273.9400000004</v>
      </c>
      <c r="X167" s="339">
        <v>868312.42</v>
      </c>
      <c r="AB167" s="339">
        <v>85207.5</v>
      </c>
      <c r="AD167" s="90">
        <v>268127.5</v>
      </c>
      <c r="AG167" s="90">
        <v>370596.41</v>
      </c>
      <c r="AH167" s="90">
        <v>112389.16</v>
      </c>
      <c r="AM167" s="264">
        <f t="shared" si="19"/>
        <v>656051.85</v>
      </c>
      <c r="AN167" s="265">
        <f t="shared" si="20"/>
        <v>59759.340000000004</v>
      </c>
      <c r="AO167" s="289">
        <f t="shared" si="21"/>
        <v>596292.51</v>
      </c>
      <c r="AP167" s="284">
        <f t="shared" si="22"/>
        <v>953519.92</v>
      </c>
      <c r="AQ167" s="292">
        <f t="shared" si="23"/>
        <v>751113.07</v>
      </c>
      <c r="AR167" s="266">
        <f t="shared" si="18"/>
        <v>202406.85000000009</v>
      </c>
    </row>
    <row r="168" spans="1:45" ht="15" thickBot="1" x14ac:dyDescent="0.25">
      <c r="A168" s="254" t="s">
        <v>332</v>
      </c>
      <c r="B168" s="254" t="s">
        <v>49</v>
      </c>
      <c r="C168" s="293">
        <v>2343</v>
      </c>
      <c r="D168" s="294" t="s">
        <v>969</v>
      </c>
      <c r="E168" s="251" t="s">
        <v>2760</v>
      </c>
      <c r="F168" s="89">
        <v>276377.67</v>
      </c>
      <c r="H168" s="89">
        <v>26442.87</v>
      </c>
      <c r="K168" s="251">
        <v>725987.43</v>
      </c>
      <c r="L168" s="251">
        <v>200265.62</v>
      </c>
      <c r="O168" s="232">
        <v>2000</v>
      </c>
      <c r="P168" s="232">
        <v>66484.3</v>
      </c>
      <c r="R168" s="232">
        <v>518.04</v>
      </c>
      <c r="W168" s="44">
        <v>3325480.98</v>
      </c>
      <c r="X168" s="339">
        <v>504094.58</v>
      </c>
      <c r="AB168" s="339">
        <v>836317.5</v>
      </c>
      <c r="AD168" s="90">
        <v>971367.5</v>
      </c>
      <c r="AG168" s="90">
        <v>328380.31</v>
      </c>
      <c r="AH168" s="90">
        <v>139351.67000000001</v>
      </c>
      <c r="AM168" s="264">
        <f t="shared" si="19"/>
        <v>302820.53999999998</v>
      </c>
      <c r="AN168" s="265">
        <f t="shared" si="20"/>
        <v>69002.34</v>
      </c>
      <c r="AO168" s="289">
        <f t="shared" si="21"/>
        <v>233818.19999999998</v>
      </c>
      <c r="AP168" s="284">
        <f t="shared" si="22"/>
        <v>1340412.08</v>
      </c>
      <c r="AQ168" s="292">
        <f t="shared" si="23"/>
        <v>1439099.48</v>
      </c>
      <c r="AR168" s="266">
        <f t="shared" si="18"/>
        <v>-98687.399999999907</v>
      </c>
    </row>
    <row r="169" spans="1:45" ht="15" thickBot="1" x14ac:dyDescent="0.25">
      <c r="A169" s="254" t="s">
        <v>332</v>
      </c>
      <c r="B169" s="254" t="s">
        <v>49</v>
      </c>
      <c r="C169" s="293">
        <v>2524</v>
      </c>
      <c r="D169" s="294" t="s">
        <v>970</v>
      </c>
      <c r="E169" s="251" t="s">
        <v>2761</v>
      </c>
      <c r="F169" s="89">
        <v>458733.47</v>
      </c>
      <c r="G169" s="89">
        <v>3300</v>
      </c>
      <c r="H169" s="89">
        <v>13554.84</v>
      </c>
      <c r="K169" s="251">
        <v>699757.74</v>
      </c>
      <c r="L169" s="251">
        <v>242243.02</v>
      </c>
      <c r="O169" s="232">
        <v>2500</v>
      </c>
      <c r="P169" s="232">
        <v>99008</v>
      </c>
      <c r="R169" s="232">
        <v>374.76</v>
      </c>
      <c r="W169" s="44">
        <v>2333757.04</v>
      </c>
      <c r="X169" s="339">
        <v>735287.56</v>
      </c>
      <c r="AB169" s="339">
        <v>618415</v>
      </c>
      <c r="AD169" s="90">
        <v>746325</v>
      </c>
      <c r="AG169" s="90">
        <v>290784</v>
      </c>
      <c r="AH169" s="90">
        <v>100594.89</v>
      </c>
      <c r="AM169" s="264">
        <f t="shared" si="19"/>
        <v>475588.31</v>
      </c>
      <c r="AN169" s="265">
        <f t="shared" si="20"/>
        <v>101882.76</v>
      </c>
      <c r="AO169" s="289">
        <f t="shared" si="21"/>
        <v>373705.55</v>
      </c>
      <c r="AP169" s="284">
        <f t="shared" si="22"/>
        <v>1353702.56</v>
      </c>
      <c r="AQ169" s="292">
        <f t="shared" si="23"/>
        <v>1137703.8899999999</v>
      </c>
      <c r="AR169" s="266">
        <f t="shared" si="18"/>
        <v>215998.67000000016</v>
      </c>
    </row>
    <row r="170" spans="1:45" ht="15" thickBot="1" x14ac:dyDescent="0.25">
      <c r="A170" s="254" t="s">
        <v>332</v>
      </c>
      <c r="B170" s="254" t="s">
        <v>49</v>
      </c>
      <c r="C170" s="293">
        <v>6272</v>
      </c>
      <c r="D170" s="294" t="s">
        <v>971</v>
      </c>
      <c r="E170" s="251" t="s">
        <v>2762</v>
      </c>
      <c r="F170" s="89">
        <v>1364494.19</v>
      </c>
      <c r="H170" s="89">
        <v>155339.45000000001</v>
      </c>
      <c r="K170" s="251">
        <v>122882.24000000001</v>
      </c>
      <c r="L170" s="251">
        <v>139233.56</v>
      </c>
      <c r="O170" s="232">
        <v>0</v>
      </c>
      <c r="P170" s="232">
        <v>58989.41</v>
      </c>
      <c r="W170" s="44">
        <v>2500833.27</v>
      </c>
      <c r="X170" s="339">
        <v>1815770.23</v>
      </c>
      <c r="Y170" s="339">
        <v>89780</v>
      </c>
      <c r="AB170" s="339">
        <v>586272.5</v>
      </c>
      <c r="AD170" s="90">
        <v>973192.5</v>
      </c>
      <c r="AG170" s="90">
        <v>484459.27</v>
      </c>
      <c r="AH170" s="90">
        <v>56050.35</v>
      </c>
      <c r="AM170" s="264">
        <f t="shared" si="19"/>
        <v>1519833.64</v>
      </c>
      <c r="AN170" s="265">
        <f t="shared" si="20"/>
        <v>58989.41</v>
      </c>
      <c r="AO170" s="289">
        <f t="shared" si="21"/>
        <v>1460844.23</v>
      </c>
      <c r="AP170" s="284">
        <f t="shared" si="22"/>
        <v>2491822.73</v>
      </c>
      <c r="AQ170" s="292">
        <f t="shared" si="23"/>
        <v>1513702.12</v>
      </c>
      <c r="AR170" s="266">
        <f t="shared" si="18"/>
        <v>978120.60999999987</v>
      </c>
    </row>
    <row r="171" spans="1:45" ht="15" thickBot="1" x14ac:dyDescent="0.25">
      <c r="A171" s="254" t="s">
        <v>332</v>
      </c>
      <c r="B171" s="254" t="s">
        <v>49</v>
      </c>
      <c r="C171" s="293">
        <v>5818</v>
      </c>
      <c r="D171" s="294" t="s">
        <v>972</v>
      </c>
      <c r="E171" s="251" t="s">
        <v>2763</v>
      </c>
      <c r="F171" s="89">
        <v>1576320.27</v>
      </c>
      <c r="H171" s="89">
        <v>152813.70000000001</v>
      </c>
      <c r="K171" s="251">
        <v>444299.14</v>
      </c>
      <c r="L171" s="251">
        <v>574600.98</v>
      </c>
      <c r="O171" s="232">
        <v>1500</v>
      </c>
      <c r="P171" s="232">
        <v>180776.2</v>
      </c>
      <c r="R171" s="232">
        <v>2287.71</v>
      </c>
      <c r="V171" s="251">
        <v>49500</v>
      </c>
      <c r="W171" s="44">
        <v>1757956.06</v>
      </c>
      <c r="X171" s="339">
        <v>2002400.16</v>
      </c>
      <c r="AB171" s="339">
        <v>653537.5</v>
      </c>
      <c r="AD171" s="90">
        <v>926883.5</v>
      </c>
      <c r="AG171" s="90">
        <v>476368.11</v>
      </c>
      <c r="AH171" s="90">
        <v>142149.47</v>
      </c>
      <c r="AL171" s="90">
        <v>14100</v>
      </c>
      <c r="AM171" s="264">
        <f t="shared" si="19"/>
        <v>1729133.97</v>
      </c>
      <c r="AN171" s="265">
        <f t="shared" si="20"/>
        <v>184563.91</v>
      </c>
      <c r="AO171" s="289">
        <f t="shared" si="21"/>
        <v>1544570.06</v>
      </c>
      <c r="AP171" s="284">
        <f t="shared" si="22"/>
        <v>2655937.66</v>
      </c>
      <c r="AQ171" s="292">
        <f t="shared" si="23"/>
        <v>1559501.0799999998</v>
      </c>
      <c r="AR171" s="266">
        <f t="shared" si="18"/>
        <v>1096436.5800000003</v>
      </c>
    </row>
    <row r="172" spans="1:45" ht="15" thickBot="1" x14ac:dyDescent="0.25">
      <c r="A172" s="254" t="s">
        <v>332</v>
      </c>
      <c r="B172" s="254" t="s">
        <v>49</v>
      </c>
      <c r="C172" s="293">
        <v>3371</v>
      </c>
      <c r="D172" s="294" t="s">
        <v>973</v>
      </c>
      <c r="E172" s="251" t="s">
        <v>2764</v>
      </c>
      <c r="F172" s="89">
        <v>449194.54</v>
      </c>
      <c r="H172" s="89">
        <v>55628.77</v>
      </c>
      <c r="K172" s="251">
        <v>663663.93000000005</v>
      </c>
      <c r="L172" s="251">
        <v>159725.32999999999</v>
      </c>
      <c r="O172" s="232">
        <v>3000</v>
      </c>
      <c r="P172" s="232">
        <v>63515.07</v>
      </c>
      <c r="R172" s="232">
        <v>212.62</v>
      </c>
      <c r="W172" s="44">
        <v>2322668.0699999998</v>
      </c>
      <c r="X172" s="339">
        <v>578312.12</v>
      </c>
      <c r="AB172" s="339">
        <v>453862.5</v>
      </c>
      <c r="AD172" s="90">
        <v>537212.5</v>
      </c>
      <c r="AG172" s="90">
        <v>296932.5</v>
      </c>
      <c r="AH172" s="90">
        <v>114321.55</v>
      </c>
      <c r="AL172" s="90">
        <v>16165</v>
      </c>
      <c r="AM172" s="264">
        <f t="shared" si="19"/>
        <v>504823.31</v>
      </c>
      <c r="AN172" s="265">
        <f t="shared" si="20"/>
        <v>66727.69</v>
      </c>
      <c r="AO172" s="289">
        <f t="shared" si="21"/>
        <v>438095.62</v>
      </c>
      <c r="AP172" s="284">
        <f t="shared" si="22"/>
        <v>1032174.62</v>
      </c>
      <c r="AQ172" s="292">
        <f t="shared" si="23"/>
        <v>964631.55</v>
      </c>
      <c r="AR172" s="266">
        <f t="shared" si="18"/>
        <v>67543.069999999949</v>
      </c>
    </row>
    <row r="173" spans="1:45" ht="15" thickBot="1" x14ac:dyDescent="0.25">
      <c r="A173" s="254" t="s">
        <v>332</v>
      </c>
      <c r="B173" s="254" t="s">
        <v>49</v>
      </c>
      <c r="C173" s="293">
        <v>4485</v>
      </c>
      <c r="D173" s="294" t="s">
        <v>974</v>
      </c>
      <c r="E173" s="251" t="s">
        <v>2765</v>
      </c>
      <c r="F173" s="89">
        <v>726693.24</v>
      </c>
      <c r="G173" s="89">
        <v>9800</v>
      </c>
      <c r="H173" s="89">
        <v>102963.64</v>
      </c>
      <c r="K173" s="251">
        <v>293815.67999999999</v>
      </c>
      <c r="L173" s="251">
        <v>976007.31</v>
      </c>
      <c r="O173" s="232">
        <v>4000</v>
      </c>
      <c r="P173" s="232">
        <v>100708.6</v>
      </c>
      <c r="R173" s="232">
        <v>344.37</v>
      </c>
      <c r="V173" s="251">
        <v>-0.01</v>
      </c>
      <c r="W173" s="44">
        <v>2694098.62</v>
      </c>
      <c r="X173" s="339">
        <v>1761803.75</v>
      </c>
      <c r="Y173" s="339">
        <v>30000</v>
      </c>
      <c r="AB173" s="339">
        <v>461912.5</v>
      </c>
      <c r="AD173" s="90">
        <v>653322.5</v>
      </c>
      <c r="AG173" s="90">
        <v>286727.82</v>
      </c>
      <c r="AH173" s="90">
        <v>27854.69</v>
      </c>
      <c r="AM173" s="264">
        <f t="shared" si="19"/>
        <v>839456.88</v>
      </c>
      <c r="AN173" s="265">
        <f t="shared" si="20"/>
        <v>105052.97</v>
      </c>
      <c r="AO173" s="289">
        <f t="shared" si="21"/>
        <v>734403.91</v>
      </c>
      <c r="AP173" s="284">
        <f t="shared" si="22"/>
        <v>2253716.25</v>
      </c>
      <c r="AQ173" s="292">
        <f t="shared" si="23"/>
        <v>967905.01</v>
      </c>
      <c r="AR173" s="266">
        <f t="shared" si="18"/>
        <v>1285811.24</v>
      </c>
    </row>
    <row r="174" spans="1:45" ht="15" thickBot="1" x14ac:dyDescent="0.25">
      <c r="A174" s="254" t="s">
        <v>332</v>
      </c>
      <c r="B174" s="254" t="s">
        <v>49</v>
      </c>
      <c r="C174" s="293">
        <v>2325</v>
      </c>
      <c r="D174" s="294" t="s">
        <v>975</v>
      </c>
      <c r="E174" s="251" t="s">
        <v>2805</v>
      </c>
      <c r="F174" s="89">
        <v>360553.85</v>
      </c>
      <c r="G174" s="89">
        <v>5000</v>
      </c>
      <c r="H174" s="89">
        <v>22901.13</v>
      </c>
      <c r="K174" s="251">
        <v>499253.48</v>
      </c>
      <c r="L174" s="251">
        <v>1045426.66</v>
      </c>
      <c r="P174" s="232">
        <v>38200</v>
      </c>
      <c r="V174" s="251">
        <v>-80505.02</v>
      </c>
      <c r="W174" s="44">
        <v>2583594.75</v>
      </c>
      <c r="X174" s="339">
        <v>1429135.9</v>
      </c>
      <c r="AB174" s="339">
        <v>186112.5</v>
      </c>
      <c r="AD174" s="90">
        <v>355212.5</v>
      </c>
      <c r="AG174" s="90">
        <v>208862.82</v>
      </c>
      <c r="AH174" s="90">
        <v>60325.85</v>
      </c>
      <c r="AM174" s="264">
        <f t="shared" si="19"/>
        <v>388454.98</v>
      </c>
      <c r="AN174" s="265">
        <f t="shared" si="20"/>
        <v>38200</v>
      </c>
      <c r="AO174" s="289">
        <f t="shared" si="21"/>
        <v>350254.98</v>
      </c>
      <c r="AP174" s="284">
        <f t="shared" si="22"/>
        <v>1615248.4</v>
      </c>
      <c r="AQ174" s="292">
        <f t="shared" si="23"/>
        <v>624401.17000000004</v>
      </c>
      <c r="AR174" s="266">
        <f t="shared" si="18"/>
        <v>990847.22999999986</v>
      </c>
    </row>
    <row r="175" spans="1:45" ht="15" thickBot="1" x14ac:dyDescent="0.25">
      <c r="A175" s="254" t="s">
        <v>332</v>
      </c>
      <c r="B175" s="254" t="s">
        <v>49</v>
      </c>
      <c r="C175" s="293">
        <v>1480</v>
      </c>
      <c r="D175" s="294" t="s">
        <v>976</v>
      </c>
      <c r="E175" s="251" t="s">
        <v>2816</v>
      </c>
      <c r="F175" s="89">
        <v>293362.55</v>
      </c>
      <c r="H175" s="89">
        <v>41582.050000000003</v>
      </c>
      <c r="K175" s="251">
        <v>1095154.72</v>
      </c>
      <c r="L175" s="251">
        <v>129247.94</v>
      </c>
      <c r="O175" s="232">
        <v>2000</v>
      </c>
      <c r="P175" s="232">
        <v>26501.54</v>
      </c>
      <c r="R175" s="232">
        <v>147.76</v>
      </c>
      <c r="V175" s="251">
        <v>1394</v>
      </c>
      <c r="W175" s="44">
        <v>2913433.4</v>
      </c>
      <c r="X175" s="339">
        <v>452414.04</v>
      </c>
      <c r="Y175" s="339">
        <v>90000</v>
      </c>
      <c r="AB175" s="339">
        <v>308385</v>
      </c>
      <c r="AD175" s="90">
        <v>419735</v>
      </c>
      <c r="AG175" s="90">
        <v>181801.27</v>
      </c>
      <c r="AH175" s="90">
        <v>78456.350000000006</v>
      </c>
      <c r="AM175" s="264">
        <f t="shared" si="19"/>
        <v>334944.59999999998</v>
      </c>
      <c r="AN175" s="265">
        <f t="shared" si="20"/>
        <v>28649.3</v>
      </c>
      <c r="AO175" s="289">
        <f t="shared" si="21"/>
        <v>306295.3</v>
      </c>
      <c r="AP175" s="284">
        <f t="shared" si="22"/>
        <v>850799.04</v>
      </c>
      <c r="AQ175" s="292">
        <f t="shared" si="23"/>
        <v>679992.62</v>
      </c>
      <c r="AR175" s="266">
        <f t="shared" si="18"/>
        <v>170806.42000000004</v>
      </c>
    </row>
    <row r="176" spans="1:45" ht="18" thickBot="1" x14ac:dyDescent="0.45">
      <c r="A176" s="254" t="s">
        <v>333</v>
      </c>
      <c r="B176" s="254" t="s">
        <v>50</v>
      </c>
      <c r="C176" s="293">
        <v>8344</v>
      </c>
      <c r="D176" s="294" t="s">
        <v>977</v>
      </c>
      <c r="E176" s="251" t="s">
        <v>17</v>
      </c>
      <c r="F176" s="89">
        <v>1042320.25</v>
      </c>
      <c r="G176" s="89">
        <v>120</v>
      </c>
      <c r="H176" s="89">
        <v>23767.360000000001</v>
      </c>
      <c r="K176" s="251">
        <v>1018558.47</v>
      </c>
      <c r="L176" s="251">
        <v>545677.27</v>
      </c>
      <c r="O176" s="232">
        <v>0</v>
      </c>
      <c r="P176" s="232">
        <v>326953.56</v>
      </c>
      <c r="R176" s="232">
        <v>10000</v>
      </c>
      <c r="V176" s="251">
        <v>-442892.02</v>
      </c>
      <c r="W176" s="44">
        <v>2535471.5499999998</v>
      </c>
      <c r="X176" s="339">
        <v>-298205.37</v>
      </c>
      <c r="AB176" s="339">
        <v>756874.2</v>
      </c>
      <c r="AC176" s="339">
        <v>40600</v>
      </c>
      <c r="AD176" s="90">
        <v>1106646.2</v>
      </c>
      <c r="AG176" s="90">
        <v>428817.3</v>
      </c>
      <c r="AH176" s="90">
        <v>22701.78</v>
      </c>
      <c r="AL176" s="90">
        <v>24680</v>
      </c>
      <c r="AM176" s="264">
        <f t="shared" si="19"/>
        <v>1066207.6100000001</v>
      </c>
      <c r="AN176" s="265">
        <f t="shared" si="20"/>
        <v>336953.56</v>
      </c>
      <c r="AO176" s="289">
        <f t="shared" si="21"/>
        <v>729254.05</v>
      </c>
      <c r="AP176" s="284">
        <f t="shared" si="22"/>
        <v>499268.82999999996</v>
      </c>
      <c r="AQ176" s="292">
        <f t="shared" si="23"/>
        <v>1582845.28</v>
      </c>
      <c r="AR176" s="266">
        <f t="shared" si="18"/>
        <v>-1083576.4500000002</v>
      </c>
      <c r="AS176" s="298" t="s">
        <v>17</v>
      </c>
    </row>
    <row r="177" spans="1:45" ht="18" thickBot="1" x14ac:dyDescent="0.45">
      <c r="A177" s="254" t="s">
        <v>333</v>
      </c>
      <c r="B177" s="254" t="s">
        <v>50</v>
      </c>
      <c r="C177" s="293">
        <v>3901</v>
      </c>
      <c r="D177" s="294" t="s">
        <v>978</v>
      </c>
      <c r="E177" s="251" t="s">
        <v>18</v>
      </c>
      <c r="F177" s="89">
        <v>674445.57</v>
      </c>
      <c r="H177" s="89">
        <v>162692.51999999999</v>
      </c>
      <c r="K177" s="251">
        <v>328337.25</v>
      </c>
      <c r="L177" s="251">
        <v>210180.98</v>
      </c>
      <c r="O177" s="232">
        <v>2000</v>
      </c>
      <c r="P177" s="232">
        <v>61679.41</v>
      </c>
      <c r="R177" s="232">
        <v>5141.41</v>
      </c>
      <c r="V177" s="251">
        <v>374549.47</v>
      </c>
      <c r="W177" s="44">
        <v>3491897.05</v>
      </c>
      <c r="X177" s="339">
        <v>664013.18999999994</v>
      </c>
      <c r="Y177" s="339">
        <v>1800</v>
      </c>
      <c r="AB177" s="339">
        <v>789612</v>
      </c>
      <c r="AC177" s="339">
        <v>533400</v>
      </c>
      <c r="AD177" s="90">
        <v>1008920</v>
      </c>
      <c r="AG177" s="90">
        <v>984005.6</v>
      </c>
      <c r="AH177" s="90">
        <v>118921.31</v>
      </c>
      <c r="AM177" s="264">
        <f t="shared" si="19"/>
        <v>837138.09</v>
      </c>
      <c r="AN177" s="265">
        <f t="shared" si="20"/>
        <v>68820.820000000007</v>
      </c>
      <c r="AO177" s="289">
        <f t="shared" si="21"/>
        <v>768317.27</v>
      </c>
      <c r="AP177" s="284">
        <f t="shared" si="22"/>
        <v>1988825.19</v>
      </c>
      <c r="AQ177" s="292">
        <f t="shared" si="23"/>
        <v>2111846.91</v>
      </c>
      <c r="AR177" s="266">
        <f t="shared" si="18"/>
        <v>-123021.7200000002</v>
      </c>
      <c r="AS177" s="298" t="s">
        <v>18</v>
      </c>
    </row>
    <row r="178" spans="1:45" s="301" customFormat="1" ht="18" thickBot="1" x14ac:dyDescent="0.45">
      <c r="A178" s="254" t="s">
        <v>333</v>
      </c>
      <c r="B178" s="254" t="s">
        <v>50</v>
      </c>
      <c r="C178" s="293">
        <v>4653</v>
      </c>
      <c r="D178" s="294" t="s">
        <v>979</v>
      </c>
      <c r="E178" s="251" t="s">
        <v>2766</v>
      </c>
      <c r="F178" s="89">
        <v>1148042.6100000001</v>
      </c>
      <c r="G178" s="89"/>
      <c r="H178" s="89">
        <v>240450.73</v>
      </c>
      <c r="I178" s="89"/>
      <c r="J178" s="251"/>
      <c r="K178" s="251">
        <v>7843247.9199999999</v>
      </c>
      <c r="L178" s="251">
        <v>3072745.7</v>
      </c>
      <c r="M178" s="251"/>
      <c r="N178" s="251"/>
      <c r="O178" s="232">
        <v>0</v>
      </c>
      <c r="P178" s="232">
        <v>121423.19</v>
      </c>
      <c r="Q178" s="232"/>
      <c r="R178" s="232">
        <v>333.63</v>
      </c>
      <c r="S178" s="251"/>
      <c r="T178" s="251"/>
      <c r="U178" s="251"/>
      <c r="V178" s="251">
        <v>1430103.43</v>
      </c>
      <c r="W178" s="44">
        <v>0</v>
      </c>
      <c r="X178" s="339">
        <v>1400969.1</v>
      </c>
      <c r="Y178" s="339">
        <v>335568.03</v>
      </c>
      <c r="Z178" s="339"/>
      <c r="AA178" s="339"/>
      <c r="AB178" s="339">
        <v>1113010.2</v>
      </c>
      <c r="AC178" s="339"/>
      <c r="AD178" s="90">
        <v>1861630.2</v>
      </c>
      <c r="AE178" s="90"/>
      <c r="AF178" s="90"/>
      <c r="AG178" s="90">
        <v>559878.61</v>
      </c>
      <c r="AH178" s="90">
        <v>576225.06000000006</v>
      </c>
      <c r="AI178" s="90"/>
      <c r="AJ178" s="90"/>
      <c r="AK178" s="90">
        <v>12266.66</v>
      </c>
      <c r="AL178" s="90"/>
      <c r="AM178" s="264">
        <f t="shared" si="19"/>
        <v>1388493.34</v>
      </c>
      <c r="AN178" s="265">
        <f t="shared" si="20"/>
        <v>121756.82</v>
      </c>
      <c r="AO178" s="289">
        <f t="shared" si="21"/>
        <v>1266736.52</v>
      </c>
      <c r="AP178" s="284">
        <f t="shared" si="22"/>
        <v>2849547.33</v>
      </c>
      <c r="AQ178" s="292">
        <f t="shared" si="23"/>
        <v>3010000.5300000003</v>
      </c>
      <c r="AR178" s="299">
        <f t="shared" si="18"/>
        <v>-160453.20000000019</v>
      </c>
      <c r="AS178" s="300"/>
    </row>
    <row r="179" spans="1:45" ht="18" thickBot="1" x14ac:dyDescent="0.45">
      <c r="A179" s="254" t="s">
        <v>333</v>
      </c>
      <c r="B179" s="254" t="s">
        <v>50</v>
      </c>
      <c r="C179" s="293">
        <v>4479</v>
      </c>
      <c r="D179" s="294" t="s">
        <v>980</v>
      </c>
      <c r="E179" s="251" t="s">
        <v>19</v>
      </c>
      <c r="F179" s="89">
        <v>917234.44</v>
      </c>
      <c r="H179" s="89">
        <v>128061.54</v>
      </c>
      <c r="K179" s="251">
        <v>108077.75</v>
      </c>
      <c r="L179" s="251">
        <v>167645.26</v>
      </c>
      <c r="O179" s="232">
        <v>0</v>
      </c>
      <c r="P179" s="232">
        <v>33524.230000000003</v>
      </c>
      <c r="Q179" s="232">
        <v>65000</v>
      </c>
      <c r="R179" s="232">
        <v>55.51</v>
      </c>
      <c r="T179" s="251">
        <v>135000</v>
      </c>
      <c r="V179" s="251">
        <v>344177.76</v>
      </c>
      <c r="W179" s="44">
        <v>3101018.9</v>
      </c>
      <c r="X179" s="339">
        <v>659769.21</v>
      </c>
      <c r="AD179" s="90">
        <v>284950</v>
      </c>
      <c r="AG179" s="90">
        <v>353213.59</v>
      </c>
      <c r="AH179" s="90">
        <v>230905.60000000001</v>
      </c>
      <c r="AM179" s="264">
        <f t="shared" si="19"/>
        <v>1045295.98</v>
      </c>
      <c r="AN179" s="265">
        <f t="shared" si="20"/>
        <v>98579.74</v>
      </c>
      <c r="AO179" s="289">
        <f t="shared" si="21"/>
        <v>946716.24</v>
      </c>
      <c r="AP179" s="284">
        <f t="shared" si="22"/>
        <v>659769.21</v>
      </c>
      <c r="AQ179" s="292">
        <f t="shared" si="23"/>
        <v>869069.19000000006</v>
      </c>
      <c r="AR179" s="266">
        <f t="shared" si="18"/>
        <v>-209299.9800000001</v>
      </c>
      <c r="AS179" s="302" t="s">
        <v>19</v>
      </c>
    </row>
    <row r="180" spans="1:45" ht="18" thickBot="1" x14ac:dyDescent="0.45">
      <c r="A180" s="254" t="s">
        <v>333</v>
      </c>
      <c r="B180" s="254" t="s">
        <v>50</v>
      </c>
      <c r="C180" s="293">
        <v>5054</v>
      </c>
      <c r="D180" s="294" t="s">
        <v>981</v>
      </c>
      <c r="E180" s="251" t="s">
        <v>20</v>
      </c>
      <c r="F180" s="89">
        <v>772392.58</v>
      </c>
      <c r="G180" s="89">
        <v>0</v>
      </c>
      <c r="H180" s="89">
        <v>229500.05</v>
      </c>
      <c r="K180" s="251">
        <v>199572.27</v>
      </c>
      <c r="L180" s="251">
        <v>844014.06</v>
      </c>
      <c r="O180" s="232">
        <v>0</v>
      </c>
      <c r="P180" s="232">
        <v>74117.42</v>
      </c>
      <c r="Q180" s="232">
        <v>74960</v>
      </c>
      <c r="R180" s="232">
        <v>2262.71</v>
      </c>
      <c r="T180" s="251">
        <v>10000</v>
      </c>
      <c r="V180" s="251">
        <v>275921.27</v>
      </c>
      <c r="W180" s="44">
        <v>254405.43</v>
      </c>
      <c r="X180" s="339">
        <v>1025608.82</v>
      </c>
      <c r="AB180" s="339">
        <v>916133.13</v>
      </c>
      <c r="AC180" s="339">
        <v>60000</v>
      </c>
      <c r="AD180" s="90">
        <v>1136493.1299999999</v>
      </c>
      <c r="AG180" s="90">
        <v>381763.42</v>
      </c>
      <c r="AH180" s="90">
        <v>242418.79</v>
      </c>
      <c r="AL180" s="90">
        <v>3690</v>
      </c>
      <c r="AM180" s="264">
        <f t="shared" si="19"/>
        <v>1001892.6299999999</v>
      </c>
      <c r="AN180" s="265">
        <f t="shared" si="20"/>
        <v>151340.12999999998</v>
      </c>
      <c r="AO180" s="289">
        <f t="shared" si="21"/>
        <v>850552.49999999988</v>
      </c>
      <c r="AP180" s="284">
        <f t="shared" si="22"/>
        <v>2001741.95</v>
      </c>
      <c r="AQ180" s="292">
        <f t="shared" si="23"/>
        <v>1764365.3399999999</v>
      </c>
      <c r="AR180" s="266">
        <f t="shared" si="18"/>
        <v>237376.6100000001</v>
      </c>
      <c r="AS180" s="298" t="s">
        <v>20</v>
      </c>
    </row>
    <row r="181" spans="1:45" ht="18" thickBot="1" x14ac:dyDescent="0.45">
      <c r="A181" s="254" t="s">
        <v>333</v>
      </c>
      <c r="B181" s="254" t="s">
        <v>50</v>
      </c>
      <c r="C181" s="293">
        <v>5698</v>
      </c>
      <c r="D181" s="294" t="s">
        <v>982</v>
      </c>
      <c r="E181" s="251" t="s">
        <v>21</v>
      </c>
      <c r="F181" s="89">
        <v>995776.15</v>
      </c>
      <c r="G181" s="89">
        <v>5600</v>
      </c>
      <c r="H181" s="89">
        <v>171321.11</v>
      </c>
      <c r="K181" s="251">
        <v>78005</v>
      </c>
      <c r="L181" s="251">
        <v>576468.57999999996</v>
      </c>
      <c r="O181" s="232">
        <v>5200</v>
      </c>
      <c r="P181" s="232">
        <v>64900</v>
      </c>
      <c r="Q181" s="232">
        <v>210360</v>
      </c>
      <c r="R181" s="232">
        <v>50320</v>
      </c>
      <c r="V181" s="251">
        <v>-314484.58</v>
      </c>
      <c r="W181" s="44">
        <v>4470863.96</v>
      </c>
      <c r="X181" s="339">
        <v>1010582.97</v>
      </c>
      <c r="AB181" s="339">
        <v>1083287.3999999999</v>
      </c>
      <c r="AC181" s="339">
        <v>88400</v>
      </c>
      <c r="AD181" s="90">
        <v>1284724.3999999999</v>
      </c>
      <c r="AG181" s="90">
        <v>344334.53</v>
      </c>
      <c r="AH181" s="90">
        <v>73414.78</v>
      </c>
      <c r="AL181" s="90">
        <v>11590</v>
      </c>
      <c r="AM181" s="264">
        <f t="shared" si="19"/>
        <v>1172697.26</v>
      </c>
      <c r="AN181" s="265">
        <f t="shared" si="20"/>
        <v>330780</v>
      </c>
      <c r="AO181" s="289">
        <f t="shared" si="21"/>
        <v>841917.26</v>
      </c>
      <c r="AP181" s="284">
        <f t="shared" si="22"/>
        <v>2182270.37</v>
      </c>
      <c r="AQ181" s="292">
        <f t="shared" si="23"/>
        <v>1714063.71</v>
      </c>
      <c r="AR181" s="266">
        <f t="shared" si="18"/>
        <v>468206.66000000015</v>
      </c>
      <c r="AS181" s="298" t="s">
        <v>21</v>
      </c>
    </row>
    <row r="182" spans="1:45" ht="18" thickBot="1" x14ac:dyDescent="0.45">
      <c r="A182" s="254" t="s">
        <v>333</v>
      </c>
      <c r="B182" s="254" t="s">
        <v>50</v>
      </c>
      <c r="C182" s="293">
        <v>5218</v>
      </c>
      <c r="D182" s="294" t="s">
        <v>983</v>
      </c>
      <c r="E182" s="251" t="s">
        <v>22</v>
      </c>
      <c r="F182" s="89">
        <v>904638.07</v>
      </c>
      <c r="G182" s="89">
        <v>9800</v>
      </c>
      <c r="H182" s="89">
        <v>152504.76</v>
      </c>
      <c r="K182" s="251">
        <v>44726.05</v>
      </c>
      <c r="L182" s="251">
        <v>188492.93</v>
      </c>
      <c r="O182" s="232">
        <v>16619.3</v>
      </c>
      <c r="P182" s="232">
        <v>64598.09</v>
      </c>
      <c r="R182" s="232">
        <v>2683</v>
      </c>
      <c r="V182" s="251">
        <v>100530.52</v>
      </c>
      <c r="W182" s="44">
        <v>1315785.06</v>
      </c>
      <c r="X182" s="339">
        <v>845109.73</v>
      </c>
      <c r="AB182" s="339">
        <v>1081878.3999999999</v>
      </c>
      <c r="AC182" s="339">
        <v>70400</v>
      </c>
      <c r="AD182" s="90">
        <v>1368528.4</v>
      </c>
      <c r="AG182" s="90">
        <v>599026.75</v>
      </c>
      <c r="AH182" s="90">
        <v>332674.65000000002</v>
      </c>
      <c r="AL182" s="90">
        <v>13080</v>
      </c>
      <c r="AM182" s="264">
        <f t="shared" si="19"/>
        <v>1066942.83</v>
      </c>
      <c r="AN182" s="265">
        <f t="shared" si="20"/>
        <v>83900.39</v>
      </c>
      <c r="AO182" s="289">
        <f t="shared" si="21"/>
        <v>983042.44000000006</v>
      </c>
      <c r="AP182" s="284">
        <f t="shared" si="22"/>
        <v>1997388.13</v>
      </c>
      <c r="AQ182" s="292">
        <f t="shared" si="23"/>
        <v>2313309.7999999998</v>
      </c>
      <c r="AR182" s="266">
        <f t="shared" si="18"/>
        <v>-315921.66999999993</v>
      </c>
      <c r="AS182" s="298" t="s">
        <v>22</v>
      </c>
    </row>
    <row r="183" spans="1:45" ht="18" thickBot="1" x14ac:dyDescent="0.45">
      <c r="A183" s="254" t="s">
        <v>333</v>
      </c>
      <c r="B183" s="254" t="s">
        <v>50</v>
      </c>
      <c r="C183" s="293">
        <v>6468</v>
      </c>
      <c r="D183" s="294" t="s">
        <v>984</v>
      </c>
      <c r="E183" s="251" t="s">
        <v>23</v>
      </c>
      <c r="F183" s="89">
        <v>1196960.6599999999</v>
      </c>
      <c r="G183" s="89">
        <v>0</v>
      </c>
      <c r="H183" s="89">
        <v>337402.06</v>
      </c>
      <c r="K183" s="251">
        <v>808018.49</v>
      </c>
      <c r="L183" s="251">
        <v>357596.72</v>
      </c>
      <c r="O183" s="232">
        <v>1700</v>
      </c>
      <c r="P183" s="232">
        <v>64404.52</v>
      </c>
      <c r="Q183" s="232">
        <v>0</v>
      </c>
      <c r="R183" s="232">
        <v>0</v>
      </c>
      <c r="T183" s="251">
        <v>23930</v>
      </c>
      <c r="V183" s="251">
        <v>555137.43000000005</v>
      </c>
      <c r="W183" s="44">
        <v>1137972.49</v>
      </c>
      <c r="X183" s="339">
        <v>886598.91</v>
      </c>
      <c r="AB183" s="339">
        <v>1085965.2</v>
      </c>
      <c r="AC183" s="339">
        <v>39000</v>
      </c>
      <c r="AD183" s="90">
        <v>1327953.2</v>
      </c>
      <c r="AG183" s="90">
        <v>654744.6</v>
      </c>
      <c r="AH183" s="90">
        <v>117130.33</v>
      </c>
      <c r="AM183" s="264">
        <f t="shared" si="19"/>
        <v>1534362.72</v>
      </c>
      <c r="AN183" s="265">
        <f t="shared" si="20"/>
        <v>66104.51999999999</v>
      </c>
      <c r="AO183" s="289">
        <f t="shared" si="21"/>
        <v>1468258.2</v>
      </c>
      <c r="AP183" s="284">
        <f t="shared" si="22"/>
        <v>2011564.1099999999</v>
      </c>
      <c r="AQ183" s="292">
        <f t="shared" si="23"/>
        <v>2099828.13</v>
      </c>
      <c r="AR183" s="266">
        <f t="shared" si="18"/>
        <v>-88264.020000000019</v>
      </c>
      <c r="AS183" s="298" t="s">
        <v>23</v>
      </c>
    </row>
    <row r="184" spans="1:45" ht="18" thickBot="1" x14ac:dyDescent="0.45">
      <c r="A184" s="254" t="s">
        <v>333</v>
      </c>
      <c r="B184" s="254" t="s">
        <v>50</v>
      </c>
      <c r="C184" s="293">
        <v>8206</v>
      </c>
      <c r="D184" s="294" t="s">
        <v>985</v>
      </c>
      <c r="E184" s="251" t="s">
        <v>24</v>
      </c>
      <c r="F184" s="89">
        <v>1503675.36</v>
      </c>
      <c r="G184" s="89">
        <v>0</v>
      </c>
      <c r="H184" s="89">
        <v>171102.6</v>
      </c>
      <c r="K184" s="251">
        <v>2036066.36</v>
      </c>
      <c r="L184" s="251">
        <v>710147.85</v>
      </c>
      <c r="O184" s="232">
        <v>4900</v>
      </c>
      <c r="P184" s="232">
        <v>118489.78</v>
      </c>
      <c r="Q184" s="232">
        <v>16500</v>
      </c>
      <c r="R184" s="232">
        <v>1986.98</v>
      </c>
      <c r="V184" s="251">
        <v>405984</v>
      </c>
      <c r="W184" s="44">
        <v>1899168.01</v>
      </c>
      <c r="X184" s="339">
        <v>1208052.1399999999</v>
      </c>
      <c r="AB184" s="339">
        <v>714407.2</v>
      </c>
      <c r="AC184" s="339">
        <v>61200</v>
      </c>
      <c r="AD184" s="90">
        <v>1115631.2</v>
      </c>
      <c r="AG184" s="90">
        <v>731428.77</v>
      </c>
      <c r="AH184" s="90">
        <v>169167.89</v>
      </c>
      <c r="AL184" s="90">
        <v>24090</v>
      </c>
      <c r="AM184" s="264">
        <f t="shared" si="19"/>
        <v>1674777.9600000002</v>
      </c>
      <c r="AN184" s="265">
        <f t="shared" si="20"/>
        <v>141876.76</v>
      </c>
      <c r="AO184" s="289">
        <f t="shared" si="21"/>
        <v>1532901.2000000002</v>
      </c>
      <c r="AP184" s="284">
        <f t="shared" si="22"/>
        <v>1983659.3399999999</v>
      </c>
      <c r="AQ184" s="292">
        <f t="shared" si="23"/>
        <v>2040317.8599999999</v>
      </c>
      <c r="AR184" s="266">
        <f t="shared" si="18"/>
        <v>-56658.520000000019</v>
      </c>
      <c r="AS184" s="298" t="s">
        <v>24</v>
      </c>
    </row>
    <row r="185" spans="1:45" ht="18" thickBot="1" x14ac:dyDescent="0.45">
      <c r="A185" s="254" t="s">
        <v>333</v>
      </c>
      <c r="B185" s="254" t="s">
        <v>50</v>
      </c>
      <c r="C185" s="293">
        <v>4682</v>
      </c>
      <c r="D185" s="294" t="s">
        <v>986</v>
      </c>
      <c r="E185" s="251" t="s">
        <v>25</v>
      </c>
      <c r="F185" s="89">
        <v>366545.45</v>
      </c>
      <c r="G185" s="89">
        <v>9000</v>
      </c>
      <c r="H185" s="89">
        <v>204712.71</v>
      </c>
      <c r="K185" s="251">
        <v>1610038.19</v>
      </c>
      <c r="L185" s="251">
        <v>271462.39</v>
      </c>
      <c r="O185" s="232">
        <v>33350</v>
      </c>
      <c r="P185" s="232">
        <v>84715.6</v>
      </c>
      <c r="R185" s="232">
        <v>16852.2</v>
      </c>
      <c r="V185" s="251">
        <v>318509.24</v>
      </c>
      <c r="W185" s="44">
        <v>4128965.53</v>
      </c>
      <c r="X185" s="339">
        <v>668098.03</v>
      </c>
      <c r="AB185" s="339">
        <v>569194.5</v>
      </c>
      <c r="AC185" s="339">
        <v>42600</v>
      </c>
      <c r="AD185" s="90">
        <v>800606.5</v>
      </c>
      <c r="AG185" s="90">
        <v>395717.81</v>
      </c>
      <c r="AH185" s="90">
        <v>114688.11</v>
      </c>
      <c r="AM185" s="264">
        <f t="shared" si="19"/>
        <v>580258.16</v>
      </c>
      <c r="AN185" s="265">
        <f t="shared" si="20"/>
        <v>134917.80000000002</v>
      </c>
      <c r="AO185" s="289">
        <f t="shared" si="21"/>
        <v>445340.36</v>
      </c>
      <c r="AP185" s="284">
        <f t="shared" si="22"/>
        <v>1279892.53</v>
      </c>
      <c r="AQ185" s="292">
        <f t="shared" si="23"/>
        <v>1311012.4200000002</v>
      </c>
      <c r="AR185" s="266">
        <f t="shared" si="18"/>
        <v>-31119.89000000013</v>
      </c>
      <c r="AS185" s="298" t="s">
        <v>25</v>
      </c>
    </row>
    <row r="186" spans="1:45" ht="18" thickBot="1" x14ac:dyDescent="0.45">
      <c r="A186" s="254" t="s">
        <v>333</v>
      </c>
      <c r="B186" s="254" t="s">
        <v>50</v>
      </c>
      <c r="C186" s="293">
        <v>5558</v>
      </c>
      <c r="D186" s="294" t="s">
        <v>987</v>
      </c>
      <c r="E186" s="251" t="s">
        <v>26</v>
      </c>
      <c r="F186" s="89">
        <v>720862.11</v>
      </c>
      <c r="H186" s="89">
        <v>167810.23</v>
      </c>
      <c r="K186" s="251">
        <v>130016.74</v>
      </c>
      <c r="L186" s="251">
        <v>419113.45</v>
      </c>
      <c r="O186" s="232">
        <v>0</v>
      </c>
      <c r="P186" s="232">
        <v>66037.3</v>
      </c>
      <c r="Q186" s="232">
        <v>11700</v>
      </c>
      <c r="R186" s="232">
        <v>840.28</v>
      </c>
      <c r="T186" s="251">
        <v>29800</v>
      </c>
      <c r="V186" s="251">
        <v>137688.71</v>
      </c>
      <c r="W186" s="44">
        <v>1898710.57</v>
      </c>
      <c r="X186" s="339">
        <v>743267.07</v>
      </c>
      <c r="Y186" s="339">
        <v>2400</v>
      </c>
      <c r="AB186" s="339">
        <v>1048315.6</v>
      </c>
      <c r="AC186" s="339">
        <v>36000</v>
      </c>
      <c r="AD186" s="90">
        <v>1319895.6000000001</v>
      </c>
      <c r="AG186" s="90">
        <v>460601.65</v>
      </c>
      <c r="AH186" s="90">
        <v>53834.67</v>
      </c>
      <c r="AL186" s="90">
        <v>7800</v>
      </c>
      <c r="AM186" s="264">
        <f t="shared" si="19"/>
        <v>888672.34</v>
      </c>
      <c r="AN186" s="265">
        <f t="shared" si="20"/>
        <v>78577.58</v>
      </c>
      <c r="AO186" s="289">
        <f t="shared" si="21"/>
        <v>810094.76</v>
      </c>
      <c r="AP186" s="284">
        <f t="shared" si="22"/>
        <v>1829982.67</v>
      </c>
      <c r="AQ186" s="292">
        <f t="shared" si="23"/>
        <v>1842131.92</v>
      </c>
      <c r="AR186" s="266">
        <f t="shared" si="18"/>
        <v>-12149.25</v>
      </c>
      <c r="AS186" s="298" t="s">
        <v>26</v>
      </c>
    </row>
    <row r="187" spans="1:45" ht="18" thickBot="1" x14ac:dyDescent="0.45">
      <c r="A187" s="254" t="s">
        <v>333</v>
      </c>
      <c r="B187" s="254" t="s">
        <v>50</v>
      </c>
      <c r="C187" s="293">
        <v>4731</v>
      </c>
      <c r="D187" s="294" t="s">
        <v>988</v>
      </c>
      <c r="E187" s="251" t="s">
        <v>27</v>
      </c>
      <c r="F187" s="89">
        <v>714646.94</v>
      </c>
      <c r="H187" s="89">
        <v>134651.6</v>
      </c>
      <c r="K187" s="251">
        <v>456599.21</v>
      </c>
      <c r="L187" s="251">
        <v>562217.24</v>
      </c>
      <c r="O187" s="232">
        <v>6000</v>
      </c>
      <c r="P187" s="232">
        <v>47902.11</v>
      </c>
      <c r="Q187" s="232">
        <v>10800</v>
      </c>
      <c r="R187" s="232">
        <v>0</v>
      </c>
      <c r="V187" s="251">
        <v>347537.63</v>
      </c>
      <c r="W187" s="44">
        <v>2242933.0699999998</v>
      </c>
      <c r="X187" s="339">
        <v>643416.39</v>
      </c>
      <c r="Y187" s="339">
        <v>27900</v>
      </c>
      <c r="AB187" s="339">
        <v>853083.8</v>
      </c>
      <c r="AC187" s="339">
        <v>36000</v>
      </c>
      <c r="AD187" s="90">
        <v>1103011.8</v>
      </c>
      <c r="AG187" s="90">
        <v>305506.2</v>
      </c>
      <c r="AH187" s="90">
        <v>97274.55</v>
      </c>
      <c r="AL187" s="90">
        <v>7800</v>
      </c>
      <c r="AM187" s="264">
        <f t="shared" si="19"/>
        <v>849298.53999999992</v>
      </c>
      <c r="AN187" s="265">
        <f t="shared" si="20"/>
        <v>64702.11</v>
      </c>
      <c r="AO187" s="289">
        <f t="shared" si="21"/>
        <v>784596.42999999993</v>
      </c>
      <c r="AP187" s="284">
        <f t="shared" si="22"/>
        <v>1560400.19</v>
      </c>
      <c r="AQ187" s="292">
        <f t="shared" si="23"/>
        <v>1513592.55</v>
      </c>
      <c r="AR187" s="266">
        <f t="shared" si="18"/>
        <v>46807.639999999898</v>
      </c>
      <c r="AS187" s="298" t="s">
        <v>27</v>
      </c>
    </row>
    <row r="188" spans="1:45" ht="18" thickBot="1" x14ac:dyDescent="0.45">
      <c r="A188" s="254" t="s">
        <v>333</v>
      </c>
      <c r="B188" s="254" t="s">
        <v>50</v>
      </c>
      <c r="C188" s="293">
        <v>3338</v>
      </c>
      <c r="D188" s="294" t="s">
        <v>989</v>
      </c>
      <c r="E188" s="251" t="s">
        <v>2808</v>
      </c>
      <c r="F188" s="89">
        <v>259781.55</v>
      </c>
      <c r="G188" s="89">
        <v>12050</v>
      </c>
      <c r="H188" s="89">
        <v>107937.88</v>
      </c>
      <c r="K188" s="251">
        <v>665766.55000000005</v>
      </c>
      <c r="L188" s="251">
        <v>387720.57</v>
      </c>
      <c r="O188" s="232">
        <v>11000</v>
      </c>
      <c r="P188" s="232">
        <v>52815.6</v>
      </c>
      <c r="R188" s="232">
        <v>0</v>
      </c>
      <c r="V188" s="251">
        <v>259169.45</v>
      </c>
      <c r="W188" s="44">
        <v>3605471.06</v>
      </c>
      <c r="X188" s="339">
        <v>606340.80000000005</v>
      </c>
      <c r="AB188" s="339">
        <v>658545.4</v>
      </c>
      <c r="AC188" s="339">
        <v>121400</v>
      </c>
      <c r="AD188" s="90">
        <v>878591.4</v>
      </c>
      <c r="AG188" s="90">
        <v>246374.24</v>
      </c>
      <c r="AH188" s="90">
        <v>139602.69</v>
      </c>
      <c r="AL188" s="90">
        <v>20400</v>
      </c>
      <c r="AM188" s="264">
        <f t="shared" si="19"/>
        <v>379769.43</v>
      </c>
      <c r="AN188" s="265">
        <f t="shared" si="20"/>
        <v>63815.6</v>
      </c>
      <c r="AO188" s="289">
        <f t="shared" si="21"/>
        <v>315953.83</v>
      </c>
      <c r="AP188" s="284">
        <f t="shared" si="22"/>
        <v>1386286.2000000002</v>
      </c>
      <c r="AQ188" s="292">
        <f t="shared" si="23"/>
        <v>1284968.33</v>
      </c>
      <c r="AR188" s="266">
        <f t="shared" si="18"/>
        <v>101317.87000000011</v>
      </c>
      <c r="AS188" s="298" t="s">
        <v>28</v>
      </c>
    </row>
    <row r="189" spans="1:45" s="292" customFormat="1" ht="15" thickBot="1" x14ac:dyDescent="0.25">
      <c r="A189" s="254" t="s">
        <v>333</v>
      </c>
      <c r="B189" s="254" t="s">
        <v>50</v>
      </c>
      <c r="C189" s="293">
        <v>6544</v>
      </c>
      <c r="D189" s="294" t="s">
        <v>990</v>
      </c>
      <c r="E189" s="251" t="s">
        <v>28</v>
      </c>
      <c r="F189" s="89">
        <v>1328259.01</v>
      </c>
      <c r="G189" s="89">
        <v>4750</v>
      </c>
      <c r="H189" s="89">
        <v>348146.19</v>
      </c>
      <c r="I189" s="89"/>
      <c r="J189" s="251"/>
      <c r="K189" s="251">
        <v>1785547.79</v>
      </c>
      <c r="L189" s="251">
        <v>351507.82</v>
      </c>
      <c r="M189" s="251"/>
      <c r="N189" s="251"/>
      <c r="O189" s="232">
        <v>1600</v>
      </c>
      <c r="P189" s="232">
        <v>61619.56</v>
      </c>
      <c r="Q189" s="232">
        <v>0</v>
      </c>
      <c r="R189" s="232">
        <v>92259.27</v>
      </c>
      <c r="S189" s="251"/>
      <c r="T189" s="251">
        <v>20000</v>
      </c>
      <c r="U189" s="251"/>
      <c r="V189" s="251">
        <v>410818.89</v>
      </c>
      <c r="W189" s="44">
        <v>3600900</v>
      </c>
      <c r="X189" s="339">
        <v>717189.56</v>
      </c>
      <c r="Y189" s="339"/>
      <c r="Z189" s="339"/>
      <c r="AA189" s="339"/>
      <c r="AB189" s="339">
        <v>749238.6</v>
      </c>
      <c r="AC189" s="339">
        <v>45600</v>
      </c>
      <c r="AD189" s="90">
        <v>983886.6</v>
      </c>
      <c r="AE189" s="90"/>
      <c r="AF189" s="90"/>
      <c r="AG189" s="90">
        <v>424547.17</v>
      </c>
      <c r="AH189" s="90">
        <v>200250.93</v>
      </c>
      <c r="AI189" s="90"/>
      <c r="AJ189" s="90"/>
      <c r="AK189" s="90"/>
      <c r="AL189" s="90">
        <v>37800</v>
      </c>
      <c r="AM189" s="264">
        <f t="shared" si="19"/>
        <v>1681155.2</v>
      </c>
      <c r="AN189" s="265">
        <f t="shared" si="20"/>
        <v>155478.83000000002</v>
      </c>
      <c r="AO189" s="289">
        <f t="shared" si="21"/>
        <v>1525676.3699999999</v>
      </c>
      <c r="AP189" s="284">
        <f t="shared" si="22"/>
        <v>1512028.1600000001</v>
      </c>
      <c r="AQ189" s="292">
        <f t="shared" si="23"/>
        <v>1646484.7</v>
      </c>
      <c r="AR189" s="266">
        <f t="shared" si="18"/>
        <v>-134456.5399999998</v>
      </c>
      <c r="AS189" s="291"/>
    </row>
    <row r="190" spans="1:45" ht="15" thickBot="1" x14ac:dyDescent="0.25">
      <c r="A190" s="254" t="s">
        <v>334</v>
      </c>
      <c r="B190" s="254" t="s">
        <v>51</v>
      </c>
      <c r="C190" s="293">
        <v>2511</v>
      </c>
      <c r="D190" s="294" t="s">
        <v>991</v>
      </c>
      <c r="E190" s="251" t="s">
        <v>2767</v>
      </c>
      <c r="F190" s="89">
        <v>627800.73</v>
      </c>
      <c r="H190" s="89">
        <v>120779.44</v>
      </c>
      <c r="K190" s="251">
        <v>613775.76</v>
      </c>
      <c r="L190" s="251">
        <v>71606.91</v>
      </c>
      <c r="P190" s="232">
        <v>5709.85</v>
      </c>
      <c r="R190" s="232">
        <v>3750</v>
      </c>
      <c r="V190" s="251">
        <v>72312.320000000007</v>
      </c>
      <c r="W190" s="44">
        <v>2938659.03</v>
      </c>
      <c r="X190" s="339">
        <v>517529.63</v>
      </c>
      <c r="Y190" s="339">
        <v>187630</v>
      </c>
      <c r="AB190" s="339">
        <v>726497.5</v>
      </c>
      <c r="AC190" s="339">
        <v>1000</v>
      </c>
      <c r="AD190" s="90">
        <v>886839.5</v>
      </c>
      <c r="AG190" s="90">
        <v>196025.05</v>
      </c>
      <c r="AH190" s="90">
        <v>36665.31</v>
      </c>
      <c r="AM190" s="264">
        <f t="shared" si="19"/>
        <v>748580.16999999993</v>
      </c>
      <c r="AN190" s="265">
        <f t="shared" si="20"/>
        <v>9459.85</v>
      </c>
      <c r="AO190" s="289">
        <f t="shared" si="21"/>
        <v>739120.32</v>
      </c>
      <c r="AP190" s="284">
        <f t="shared" si="22"/>
        <v>1432657.13</v>
      </c>
      <c r="AQ190" s="292">
        <f t="shared" si="23"/>
        <v>1119529.8600000001</v>
      </c>
      <c r="AR190" s="266">
        <f t="shared" si="18"/>
        <v>313127.26999999979</v>
      </c>
      <c r="AS190" s="292"/>
    </row>
    <row r="191" spans="1:45" ht="15" thickBot="1" x14ac:dyDescent="0.25">
      <c r="A191" s="254" t="s">
        <v>334</v>
      </c>
      <c r="B191" s="254" t="s">
        <v>51</v>
      </c>
      <c r="C191" s="293">
        <v>3129</v>
      </c>
      <c r="D191" s="294" t="s">
        <v>992</v>
      </c>
      <c r="E191" s="251" t="s">
        <v>2768</v>
      </c>
      <c r="F191" s="89">
        <v>233904.32</v>
      </c>
      <c r="G191" s="89">
        <v>9800</v>
      </c>
      <c r="H191" s="89">
        <v>397684.47</v>
      </c>
      <c r="K191" s="251">
        <v>1769691.96</v>
      </c>
      <c r="L191" s="251">
        <v>657813.04</v>
      </c>
      <c r="O191" s="232">
        <v>-2000</v>
      </c>
      <c r="P191" s="232">
        <v>-14548.69</v>
      </c>
      <c r="R191" s="232">
        <v>-3278.86</v>
      </c>
      <c r="V191" s="251">
        <v>20400</v>
      </c>
      <c r="W191" s="44">
        <v>578789.84</v>
      </c>
      <c r="X191" s="339">
        <v>478228.26</v>
      </c>
      <c r="AB191" s="339">
        <v>587636</v>
      </c>
      <c r="AC191" s="339">
        <v>202900</v>
      </c>
      <c r="AD191" s="90">
        <v>774136</v>
      </c>
      <c r="AG191" s="90">
        <v>182498.39</v>
      </c>
      <c r="AH191" s="90">
        <v>12553.3</v>
      </c>
      <c r="AM191" s="264">
        <f t="shared" si="19"/>
        <v>641388.79</v>
      </c>
      <c r="AN191" s="265">
        <f t="shared" si="20"/>
        <v>-19827.550000000003</v>
      </c>
      <c r="AO191" s="289">
        <f t="shared" si="21"/>
        <v>661216.34000000008</v>
      </c>
      <c r="AP191" s="284">
        <f t="shared" si="22"/>
        <v>1268764.26</v>
      </c>
      <c r="AQ191" s="292">
        <f t="shared" si="23"/>
        <v>969187.69000000006</v>
      </c>
      <c r="AR191" s="266">
        <f t="shared" si="18"/>
        <v>299576.56999999995</v>
      </c>
    </row>
    <row r="192" spans="1:45" ht="15" thickBot="1" x14ac:dyDescent="0.25">
      <c r="A192" s="254" t="s">
        <v>334</v>
      </c>
      <c r="B192" s="254" t="s">
        <v>51</v>
      </c>
      <c r="C192" s="293">
        <v>5633</v>
      </c>
      <c r="D192" s="294" t="s">
        <v>993</v>
      </c>
      <c r="E192" s="251" t="s">
        <v>2769</v>
      </c>
      <c r="F192" s="89">
        <v>170423.33</v>
      </c>
      <c r="G192" s="89">
        <v>10600</v>
      </c>
      <c r="H192" s="89">
        <v>67141.25</v>
      </c>
      <c r="K192" s="251">
        <v>2329878.3199999998</v>
      </c>
      <c r="L192" s="251">
        <v>299143.23</v>
      </c>
      <c r="O192" s="232">
        <v>0</v>
      </c>
      <c r="P192" s="232">
        <v>24820</v>
      </c>
      <c r="R192" s="232">
        <v>12588.25</v>
      </c>
      <c r="V192" s="251">
        <v>175545.08</v>
      </c>
      <c r="W192" s="44">
        <v>2920045.89</v>
      </c>
      <c r="X192" s="339">
        <v>554519.68000000005</v>
      </c>
      <c r="Y192" s="339">
        <v>166550</v>
      </c>
      <c r="AB192" s="339">
        <v>787461.5</v>
      </c>
      <c r="AC192" s="339">
        <v>227500</v>
      </c>
      <c r="AD192" s="90">
        <v>1124490.07</v>
      </c>
      <c r="AF192" s="90">
        <v>1120</v>
      </c>
      <c r="AG192" s="90">
        <v>506029.93</v>
      </c>
      <c r="AH192" s="90">
        <v>157373.89000000001</v>
      </c>
      <c r="AM192" s="264">
        <f t="shared" si="19"/>
        <v>248164.58</v>
      </c>
      <c r="AN192" s="265">
        <f t="shared" si="20"/>
        <v>37408.25</v>
      </c>
      <c r="AO192" s="289">
        <f t="shared" si="21"/>
        <v>210756.33</v>
      </c>
      <c r="AP192" s="284">
        <f t="shared" si="22"/>
        <v>1736031.1800000002</v>
      </c>
      <c r="AQ192" s="292">
        <f t="shared" si="23"/>
        <v>1789013.8900000001</v>
      </c>
      <c r="AR192" s="266">
        <f t="shared" si="18"/>
        <v>-52982.709999999963</v>
      </c>
    </row>
    <row r="193" spans="1:44" ht="15" thickBot="1" x14ac:dyDescent="0.25">
      <c r="A193" s="254" t="s">
        <v>334</v>
      </c>
      <c r="B193" s="254" t="s">
        <v>51</v>
      </c>
      <c r="C193" s="293">
        <v>1850</v>
      </c>
      <c r="D193" s="294" t="s">
        <v>994</v>
      </c>
      <c r="E193" s="251" t="s">
        <v>2770</v>
      </c>
      <c r="F193" s="89">
        <v>346241.72</v>
      </c>
      <c r="G193" s="89">
        <v>3200</v>
      </c>
      <c r="H193" s="89">
        <v>54789.98</v>
      </c>
      <c r="K193" s="251">
        <v>412491.26</v>
      </c>
      <c r="L193" s="251">
        <v>334333.67</v>
      </c>
      <c r="O193" s="232">
        <v>0</v>
      </c>
      <c r="P193" s="232">
        <v>18600</v>
      </c>
      <c r="V193" s="251">
        <v>48312.09</v>
      </c>
      <c r="W193" s="44">
        <v>2662416.9900000002</v>
      </c>
      <c r="X193" s="339">
        <v>392455.66</v>
      </c>
      <c r="AB193" s="339">
        <v>401100</v>
      </c>
      <c r="AC193" s="339">
        <v>9000</v>
      </c>
      <c r="AD193" s="90">
        <v>562125</v>
      </c>
      <c r="AG193" s="90">
        <v>232963.08</v>
      </c>
      <c r="AH193" s="90">
        <v>81495.600000000006</v>
      </c>
      <c r="AL193" s="90">
        <v>3510</v>
      </c>
      <c r="AM193" s="264">
        <f t="shared" si="19"/>
        <v>404231.69999999995</v>
      </c>
      <c r="AN193" s="265">
        <f t="shared" si="20"/>
        <v>18600</v>
      </c>
      <c r="AO193" s="289">
        <f t="shared" si="21"/>
        <v>385631.69999999995</v>
      </c>
      <c r="AP193" s="284">
        <f t="shared" si="22"/>
        <v>802555.65999999992</v>
      </c>
      <c r="AQ193" s="292">
        <f t="shared" si="23"/>
        <v>880093.67999999993</v>
      </c>
      <c r="AR193" s="266">
        <f t="shared" si="18"/>
        <v>-77538.020000000019</v>
      </c>
    </row>
    <row r="194" spans="1:44" ht="15" thickBot="1" x14ac:dyDescent="0.25">
      <c r="A194" s="254" t="s">
        <v>334</v>
      </c>
      <c r="B194" s="254" t="s">
        <v>51</v>
      </c>
      <c r="C194" s="293">
        <v>3330</v>
      </c>
      <c r="D194" s="294" t="s">
        <v>995</v>
      </c>
      <c r="E194" s="251" t="s">
        <v>2771</v>
      </c>
      <c r="F194" s="89">
        <v>883245.84</v>
      </c>
      <c r="H194" s="89">
        <v>37198.400000000001</v>
      </c>
      <c r="K194" s="251">
        <v>133139</v>
      </c>
      <c r="L194" s="251">
        <v>244203.78</v>
      </c>
      <c r="P194" s="232">
        <v>-27930</v>
      </c>
      <c r="U194" s="251">
        <v>18000</v>
      </c>
      <c r="V194" s="251">
        <v>1030</v>
      </c>
      <c r="W194" s="44">
        <v>2577037.9500000002</v>
      </c>
      <c r="X194" s="339">
        <v>861330.63</v>
      </c>
      <c r="AB194" s="339">
        <v>332059</v>
      </c>
      <c r="AC194" s="339">
        <v>4000</v>
      </c>
      <c r="AD194" s="90">
        <v>478753</v>
      </c>
      <c r="AG194" s="90">
        <v>141865.5</v>
      </c>
      <c r="AH194" s="90">
        <v>84202.15</v>
      </c>
      <c r="AM194" s="264">
        <f t="shared" si="19"/>
        <v>920444.24</v>
      </c>
      <c r="AN194" s="265">
        <f t="shared" si="20"/>
        <v>-27930</v>
      </c>
      <c r="AO194" s="289">
        <f t="shared" si="21"/>
        <v>948374.24</v>
      </c>
      <c r="AP194" s="284">
        <f t="shared" si="22"/>
        <v>1197389.6299999999</v>
      </c>
      <c r="AQ194" s="292">
        <f t="shared" si="23"/>
        <v>704820.65</v>
      </c>
      <c r="AR194" s="266">
        <f t="shared" si="18"/>
        <v>492568.97999999986</v>
      </c>
    </row>
    <row r="195" spans="1:44" ht="15" thickBot="1" x14ac:dyDescent="0.25">
      <c r="A195" s="254" t="s">
        <v>342</v>
      </c>
      <c r="B195" s="254" t="s">
        <v>52</v>
      </c>
      <c r="C195" s="293">
        <v>3397</v>
      </c>
      <c r="D195" s="294" t="s">
        <v>996</v>
      </c>
      <c r="E195" s="251" t="s">
        <v>2772</v>
      </c>
      <c r="F195" s="89">
        <v>1256276.6000000001</v>
      </c>
      <c r="G195" s="89">
        <v>35000</v>
      </c>
      <c r="H195" s="89">
        <v>102962.32</v>
      </c>
      <c r="K195" s="251">
        <v>559738.43999999994</v>
      </c>
      <c r="L195" s="251">
        <v>555102.52</v>
      </c>
      <c r="P195" s="232">
        <v>80600</v>
      </c>
      <c r="R195" s="232">
        <v>107905.15</v>
      </c>
      <c r="V195" s="251">
        <v>107113.87</v>
      </c>
      <c r="W195" s="44">
        <v>2987149.95</v>
      </c>
      <c r="X195" s="339">
        <v>985471.75</v>
      </c>
      <c r="AB195" s="339">
        <v>352550</v>
      </c>
      <c r="AD195" s="90">
        <v>600120</v>
      </c>
      <c r="AG195" s="90">
        <v>601120.66</v>
      </c>
      <c r="AH195" s="90">
        <v>153177.99</v>
      </c>
      <c r="AM195" s="264">
        <f t="shared" si="19"/>
        <v>1394238.9200000002</v>
      </c>
      <c r="AN195" s="265">
        <f t="shared" si="20"/>
        <v>188505.15</v>
      </c>
      <c r="AO195" s="289">
        <f t="shared" si="21"/>
        <v>1205733.7700000003</v>
      </c>
      <c r="AP195" s="284">
        <f t="shared" si="22"/>
        <v>1338021.75</v>
      </c>
      <c r="AQ195" s="292">
        <f t="shared" si="23"/>
        <v>1354418.6500000001</v>
      </c>
      <c r="AR195" s="266">
        <f t="shared" si="18"/>
        <v>-16396.90000000014</v>
      </c>
    </row>
    <row r="196" spans="1:44" ht="15" thickBot="1" x14ac:dyDescent="0.25">
      <c r="A196" s="254" t="s">
        <v>342</v>
      </c>
      <c r="B196" s="254" t="s">
        <v>52</v>
      </c>
      <c r="C196" s="293">
        <v>2599</v>
      </c>
      <c r="D196" s="294" t="s">
        <v>997</v>
      </c>
      <c r="E196" s="251" t="s">
        <v>2773</v>
      </c>
      <c r="F196" s="89">
        <v>883459.25</v>
      </c>
      <c r="G196" s="89">
        <v>8816</v>
      </c>
      <c r="H196" s="89">
        <v>137896.48000000001</v>
      </c>
      <c r="K196" s="251">
        <v>3286548.4</v>
      </c>
      <c r="L196" s="251">
        <v>489455.68</v>
      </c>
      <c r="O196" s="232">
        <v>0</v>
      </c>
      <c r="P196" s="232">
        <v>0</v>
      </c>
      <c r="R196" s="232">
        <v>0</v>
      </c>
      <c r="V196" s="251">
        <v>61612.24</v>
      </c>
      <c r="W196" s="44">
        <v>2987149.95</v>
      </c>
      <c r="X196" s="339">
        <v>693742.32</v>
      </c>
      <c r="AB196" s="339">
        <v>871000</v>
      </c>
      <c r="AC196" s="339">
        <v>330</v>
      </c>
      <c r="AD196" s="90">
        <v>978590</v>
      </c>
      <c r="AG196" s="90">
        <v>402659.58</v>
      </c>
      <c r="AH196" s="90">
        <v>2952.95</v>
      </c>
      <c r="AL196" s="90">
        <v>717.67</v>
      </c>
      <c r="AM196" s="264">
        <f t="shared" si="19"/>
        <v>1030171.73</v>
      </c>
      <c r="AN196" s="265">
        <f t="shared" si="20"/>
        <v>0</v>
      </c>
      <c r="AO196" s="289">
        <f t="shared" si="21"/>
        <v>1030171.73</v>
      </c>
      <c r="AP196" s="284">
        <f t="shared" si="22"/>
        <v>1565072.3199999998</v>
      </c>
      <c r="AQ196" s="292">
        <f t="shared" si="23"/>
        <v>1384920.2</v>
      </c>
      <c r="AR196" s="266">
        <f t="shared" si="18"/>
        <v>180152.11999999988</v>
      </c>
    </row>
    <row r="197" spans="1:44" ht="15" thickBot="1" x14ac:dyDescent="0.25">
      <c r="A197" s="254" t="s">
        <v>342</v>
      </c>
      <c r="B197" s="254" t="s">
        <v>52</v>
      </c>
      <c r="C197" s="293">
        <v>3184</v>
      </c>
      <c r="D197" s="294" t="s">
        <v>998</v>
      </c>
      <c r="E197" s="251" t="s">
        <v>2774</v>
      </c>
      <c r="F197" s="89">
        <v>826817.46</v>
      </c>
      <c r="H197" s="89">
        <v>73593.399999999994</v>
      </c>
      <c r="K197" s="251">
        <v>586210.52</v>
      </c>
      <c r="L197" s="251">
        <v>222929.63</v>
      </c>
      <c r="O197" s="232">
        <v>0</v>
      </c>
      <c r="P197" s="232">
        <v>51880</v>
      </c>
      <c r="R197" s="232">
        <v>0</v>
      </c>
      <c r="V197" s="251">
        <v>79403.62</v>
      </c>
      <c r="W197" s="44">
        <v>2090614.96</v>
      </c>
      <c r="X197" s="339">
        <v>659698.85</v>
      </c>
      <c r="Y197" s="339">
        <v>54800</v>
      </c>
      <c r="AB197" s="339">
        <v>676937.5</v>
      </c>
      <c r="AD197" s="90">
        <v>1075237.5</v>
      </c>
      <c r="AG197" s="90">
        <v>244351.23</v>
      </c>
      <c r="AH197" s="90">
        <v>85598.7</v>
      </c>
      <c r="AM197" s="264">
        <f t="shared" si="19"/>
        <v>900410.86</v>
      </c>
      <c r="AN197" s="265">
        <f t="shared" si="20"/>
        <v>51880</v>
      </c>
      <c r="AO197" s="289">
        <f t="shared" si="21"/>
        <v>848530.86</v>
      </c>
      <c r="AP197" s="284">
        <f t="shared" si="22"/>
        <v>1391436.35</v>
      </c>
      <c r="AQ197" s="292">
        <f t="shared" si="23"/>
        <v>1405187.43</v>
      </c>
      <c r="AR197" s="266">
        <f t="shared" ref="AR197:AR222" si="24">AP197-AQ197</f>
        <v>-13751.079999999842</v>
      </c>
    </row>
    <row r="198" spans="1:44" ht="15" thickBot="1" x14ac:dyDescent="0.25">
      <c r="A198" s="254" t="s">
        <v>342</v>
      </c>
      <c r="B198" s="254" t="s">
        <v>52</v>
      </c>
      <c r="C198" s="293">
        <v>4760</v>
      </c>
      <c r="D198" s="294" t="s">
        <v>999</v>
      </c>
      <c r="E198" s="251" t="s">
        <v>2775</v>
      </c>
      <c r="F198" s="89">
        <v>1103853.24</v>
      </c>
      <c r="G198" s="89">
        <v>1900</v>
      </c>
      <c r="H198" s="89">
        <v>6593.01</v>
      </c>
      <c r="K198" s="251">
        <v>705642.49</v>
      </c>
      <c r="L198" s="251">
        <v>620854.23</v>
      </c>
      <c r="O198" s="232">
        <v>-3500</v>
      </c>
      <c r="P198" s="232">
        <v>127060</v>
      </c>
      <c r="R198" s="232">
        <v>1401.87</v>
      </c>
      <c r="V198" s="251">
        <v>217213.59</v>
      </c>
      <c r="W198" s="44">
        <v>433496.95</v>
      </c>
      <c r="X198" s="339">
        <v>936273.38</v>
      </c>
      <c r="Y198" s="339">
        <v>160150</v>
      </c>
      <c r="AB198" s="339">
        <v>686100</v>
      </c>
      <c r="AD198" s="90">
        <v>875750</v>
      </c>
      <c r="AE198" s="90">
        <v>9260</v>
      </c>
      <c r="AG198" s="90">
        <v>449956.05</v>
      </c>
      <c r="AH198" s="90">
        <v>103094.19</v>
      </c>
      <c r="AM198" s="264">
        <f t="shared" si="19"/>
        <v>1112346.25</v>
      </c>
      <c r="AN198" s="265">
        <f t="shared" si="20"/>
        <v>124961.87</v>
      </c>
      <c r="AO198" s="289">
        <f t="shared" si="21"/>
        <v>987384.38</v>
      </c>
      <c r="AP198" s="284">
        <f t="shared" si="22"/>
        <v>1782523.38</v>
      </c>
      <c r="AQ198" s="292">
        <f t="shared" si="23"/>
        <v>1438060.24</v>
      </c>
      <c r="AR198" s="266">
        <f t="shared" si="24"/>
        <v>344463.1399999999</v>
      </c>
    </row>
    <row r="199" spans="1:44" ht="15" thickBot="1" x14ac:dyDescent="0.25">
      <c r="A199" s="254" t="s">
        <v>345</v>
      </c>
      <c r="B199" s="254" t="s">
        <v>53</v>
      </c>
      <c r="C199" s="293">
        <v>3288</v>
      </c>
      <c r="D199" s="294" t="s">
        <v>1000</v>
      </c>
      <c r="E199" s="251" t="s">
        <v>2776</v>
      </c>
      <c r="F199" s="89">
        <v>929175.54</v>
      </c>
      <c r="G199" s="89">
        <v>5372</v>
      </c>
      <c r="H199" s="89">
        <v>58447.1</v>
      </c>
      <c r="K199" s="251">
        <v>519485.92</v>
      </c>
      <c r="L199" s="251">
        <v>-1388155.7</v>
      </c>
      <c r="O199" s="232">
        <v>52500</v>
      </c>
      <c r="P199" s="232">
        <v>162230.65</v>
      </c>
      <c r="Q199" s="232">
        <v>7640</v>
      </c>
      <c r="U199" s="251">
        <v>-8100056.1100000003</v>
      </c>
      <c r="V199" s="251">
        <v>6370490.5199999996</v>
      </c>
      <c r="W199" s="44">
        <v>4047651.72</v>
      </c>
      <c r="X199" s="339">
        <v>661140.91</v>
      </c>
      <c r="Y199" s="339">
        <v>65000</v>
      </c>
      <c r="AB199" s="339">
        <v>791440</v>
      </c>
      <c r="AD199" s="90">
        <v>958530</v>
      </c>
      <c r="AE199" s="90">
        <v>4104</v>
      </c>
      <c r="AG199" s="90">
        <v>335239.77</v>
      </c>
      <c r="AH199" s="90">
        <v>649683.68000000005</v>
      </c>
      <c r="AL199" s="90">
        <v>0</v>
      </c>
      <c r="AM199" s="264">
        <f t="shared" si="19"/>
        <v>992994.64</v>
      </c>
      <c r="AN199" s="265">
        <f t="shared" si="20"/>
        <v>222370.65</v>
      </c>
      <c r="AO199" s="289">
        <f t="shared" si="21"/>
        <v>770623.99</v>
      </c>
      <c r="AP199" s="284">
        <f t="shared" si="22"/>
        <v>1517580.9100000001</v>
      </c>
      <c r="AQ199" s="292">
        <f t="shared" si="23"/>
        <v>1947557.4500000002</v>
      </c>
      <c r="AR199" s="266">
        <f t="shared" si="24"/>
        <v>-429976.54000000004</v>
      </c>
    </row>
    <row r="200" spans="1:44" ht="15" thickBot="1" x14ac:dyDescent="0.25">
      <c r="A200" s="254" t="s">
        <v>345</v>
      </c>
      <c r="B200" s="254" t="s">
        <v>53</v>
      </c>
      <c r="C200" s="293">
        <v>2561</v>
      </c>
      <c r="D200" s="294" t="s">
        <v>1001</v>
      </c>
      <c r="E200" s="251" t="s">
        <v>2777</v>
      </c>
      <c r="F200" s="89">
        <v>777200.25</v>
      </c>
      <c r="G200" s="89">
        <v>17488</v>
      </c>
      <c r="H200" s="89">
        <v>8748.98</v>
      </c>
      <c r="K200" s="251">
        <v>723197.43999999994</v>
      </c>
      <c r="L200" s="251">
        <v>240637.08</v>
      </c>
      <c r="O200" s="232">
        <v>8900</v>
      </c>
      <c r="P200" s="232">
        <v>90950.73</v>
      </c>
      <c r="U200" s="251">
        <v>327749.2</v>
      </c>
      <c r="V200" s="251">
        <v>548172.61</v>
      </c>
      <c r="W200" s="44">
        <v>769808.6</v>
      </c>
      <c r="X200" s="339">
        <v>398620.87</v>
      </c>
      <c r="Y200" s="339">
        <v>67863</v>
      </c>
      <c r="AB200" s="339">
        <v>398653.5</v>
      </c>
      <c r="AD200" s="90">
        <v>457003.5</v>
      </c>
      <c r="AG200" s="90">
        <v>217739.19</v>
      </c>
      <c r="AH200" s="90">
        <v>75186.7</v>
      </c>
      <c r="AM200" s="264">
        <f t="shared" si="19"/>
        <v>803437.23</v>
      </c>
      <c r="AN200" s="265">
        <f t="shared" si="20"/>
        <v>99850.73</v>
      </c>
      <c r="AO200" s="289">
        <f t="shared" si="21"/>
        <v>703586.5</v>
      </c>
      <c r="AP200" s="284">
        <f t="shared" si="22"/>
        <v>865137.37</v>
      </c>
      <c r="AQ200" s="292">
        <f t="shared" si="23"/>
        <v>749929.3899999999</v>
      </c>
      <c r="AR200" s="266">
        <f t="shared" si="24"/>
        <v>115207.9800000001</v>
      </c>
    </row>
    <row r="201" spans="1:44" ht="15" thickBot="1" x14ac:dyDescent="0.25">
      <c r="A201" s="254" t="s">
        <v>345</v>
      </c>
      <c r="B201" s="254" t="s">
        <v>53</v>
      </c>
      <c r="C201" s="293">
        <v>3118</v>
      </c>
      <c r="D201" s="294" t="s">
        <v>1002</v>
      </c>
      <c r="E201" s="251" t="s">
        <v>2778</v>
      </c>
      <c r="F201" s="89">
        <v>309327.34000000003</v>
      </c>
      <c r="G201" s="89">
        <v>6044</v>
      </c>
      <c r="H201" s="89">
        <v>74857.55</v>
      </c>
      <c r="K201" s="251">
        <v>886290.73</v>
      </c>
      <c r="L201" s="251">
        <v>132099.93</v>
      </c>
      <c r="O201" s="232">
        <v>40300</v>
      </c>
      <c r="P201" s="232">
        <v>20100</v>
      </c>
      <c r="Q201" s="232">
        <v>57679</v>
      </c>
      <c r="W201" s="44">
        <v>1268762.8700000001</v>
      </c>
      <c r="X201" s="339">
        <v>618718.12</v>
      </c>
      <c r="AB201" s="339">
        <v>511420</v>
      </c>
      <c r="AD201" s="90">
        <v>706645</v>
      </c>
      <c r="AG201" s="90">
        <v>310801.19</v>
      </c>
      <c r="AH201" s="90">
        <v>67656.25</v>
      </c>
      <c r="AM201" s="264">
        <f t="shared" si="19"/>
        <v>390228.89</v>
      </c>
      <c r="AN201" s="265">
        <f t="shared" si="20"/>
        <v>118079</v>
      </c>
      <c r="AO201" s="289">
        <f t="shared" si="21"/>
        <v>272149.89</v>
      </c>
      <c r="AP201" s="284">
        <f t="shared" si="22"/>
        <v>1130138.1200000001</v>
      </c>
      <c r="AQ201" s="292">
        <f t="shared" si="23"/>
        <v>1085102.44</v>
      </c>
      <c r="AR201" s="266">
        <f t="shared" si="24"/>
        <v>45035.680000000168</v>
      </c>
    </row>
    <row r="202" spans="1:44" ht="15" thickBot="1" x14ac:dyDescent="0.25">
      <c r="A202" s="254" t="s">
        <v>345</v>
      </c>
      <c r="B202" s="254" t="s">
        <v>53</v>
      </c>
      <c r="C202" s="293">
        <v>1408</v>
      </c>
      <c r="D202" s="294" t="s">
        <v>1003</v>
      </c>
      <c r="E202" s="251" t="s">
        <v>2779</v>
      </c>
      <c r="F202" s="89">
        <v>199358.03</v>
      </c>
      <c r="G202" s="89">
        <v>1900</v>
      </c>
      <c r="H202" s="89">
        <v>68319.13</v>
      </c>
      <c r="K202" s="251">
        <v>864096.6</v>
      </c>
      <c r="L202" s="251">
        <v>162573.93</v>
      </c>
      <c r="O202" s="232">
        <v>3500</v>
      </c>
      <c r="P202" s="232">
        <v>17100</v>
      </c>
      <c r="V202" s="251">
        <v>937670.36</v>
      </c>
      <c r="W202" s="44">
        <v>2464354.4300000002</v>
      </c>
      <c r="X202" s="339">
        <v>409888.9</v>
      </c>
      <c r="Y202" s="339">
        <v>40000</v>
      </c>
      <c r="AB202" s="339">
        <v>212000</v>
      </c>
      <c r="AD202" s="90">
        <v>308346</v>
      </c>
      <c r="AG202" s="90">
        <v>168141.36</v>
      </c>
      <c r="AH202" s="90">
        <v>149628.45000000001</v>
      </c>
      <c r="AM202" s="264">
        <f t="shared" si="19"/>
        <v>269577.16000000003</v>
      </c>
      <c r="AN202" s="265">
        <f t="shared" si="20"/>
        <v>20600</v>
      </c>
      <c r="AO202" s="289">
        <f t="shared" si="21"/>
        <v>248977.16000000003</v>
      </c>
      <c r="AP202" s="284">
        <f t="shared" si="22"/>
        <v>661888.9</v>
      </c>
      <c r="AQ202" s="292">
        <f t="shared" si="23"/>
        <v>626115.81000000006</v>
      </c>
      <c r="AR202" s="266">
        <f t="shared" si="24"/>
        <v>35773.089999999967</v>
      </c>
    </row>
    <row r="203" spans="1:44" ht="15" thickBot="1" x14ac:dyDescent="0.25">
      <c r="A203" s="254" t="s">
        <v>345</v>
      </c>
      <c r="B203" s="254" t="s">
        <v>53</v>
      </c>
      <c r="C203" s="293">
        <v>1888</v>
      </c>
      <c r="D203" s="294" t="s">
        <v>1004</v>
      </c>
      <c r="E203" s="251" t="s">
        <v>2780</v>
      </c>
      <c r="F203" s="89">
        <v>665580.56000000006</v>
      </c>
      <c r="G203" s="89">
        <v>10968</v>
      </c>
      <c r="H203" s="89">
        <v>216136.81</v>
      </c>
      <c r="K203" s="251">
        <v>1219161.75</v>
      </c>
      <c r="L203" s="251">
        <v>114647.67999999999</v>
      </c>
      <c r="O203" s="232">
        <v>111844</v>
      </c>
      <c r="P203" s="232">
        <v>158428.73000000001</v>
      </c>
      <c r="U203" s="251">
        <v>-759421.69</v>
      </c>
      <c r="V203" s="251">
        <v>1839128.02</v>
      </c>
      <c r="W203" s="44">
        <v>1488605.78</v>
      </c>
      <c r="X203" s="339">
        <v>401935.15</v>
      </c>
      <c r="AB203" s="339">
        <v>670895</v>
      </c>
      <c r="AD203" s="90">
        <v>851887</v>
      </c>
      <c r="AG203" s="90">
        <v>171777.75</v>
      </c>
      <c r="AH203" s="90">
        <v>138137.07</v>
      </c>
      <c r="AM203" s="264">
        <f t="shared" ref="AM203:AM222" si="25">SUM(F203:I203)</f>
        <v>892685.37000000011</v>
      </c>
      <c r="AN203" s="265">
        <f t="shared" ref="AN203:AN222" si="26">SUM(O203:R203)</f>
        <v>270272.73</v>
      </c>
      <c r="AO203" s="289">
        <f t="shared" ref="AO203:AO222" si="27">AM203-AN203</f>
        <v>622412.64000000013</v>
      </c>
      <c r="AP203" s="284">
        <f t="shared" ref="AP203:AP222" si="28">SUM(X203:AC203)</f>
        <v>1072830.1499999999</v>
      </c>
      <c r="AQ203" s="292">
        <f t="shared" ref="AQ203:AQ222" si="29">SUM(AD203:AL203)</f>
        <v>1161801.82</v>
      </c>
      <c r="AR203" s="266">
        <f t="shared" si="24"/>
        <v>-88971.670000000158</v>
      </c>
    </row>
    <row r="204" spans="1:44" ht="15" thickBot="1" x14ac:dyDescent="0.25">
      <c r="A204" s="254" t="s">
        <v>345</v>
      </c>
      <c r="B204" s="254" t="s">
        <v>53</v>
      </c>
      <c r="C204" s="293">
        <v>1058</v>
      </c>
      <c r="D204" s="294" t="s">
        <v>1005</v>
      </c>
      <c r="E204" s="251" t="s">
        <v>2781</v>
      </c>
      <c r="F204" s="89">
        <v>527351.80000000005</v>
      </c>
      <c r="H204" s="89">
        <v>3335.3</v>
      </c>
      <c r="K204" s="251">
        <v>228916.45</v>
      </c>
      <c r="L204" s="251">
        <v>119509.91</v>
      </c>
      <c r="O204" s="232">
        <v>55550</v>
      </c>
      <c r="P204" s="232">
        <v>19339.830000000002</v>
      </c>
      <c r="Q204" s="232">
        <v>400</v>
      </c>
      <c r="V204" s="251">
        <v>72643.210000000006</v>
      </c>
      <c r="W204" s="44">
        <v>2328715.77</v>
      </c>
      <c r="X204" s="339">
        <v>435561.3</v>
      </c>
      <c r="AB204" s="339">
        <v>521850</v>
      </c>
      <c r="AD204" s="90">
        <v>552210</v>
      </c>
      <c r="AG204" s="90">
        <v>160131.1</v>
      </c>
      <c r="AH204" s="90">
        <v>24492.05</v>
      </c>
      <c r="AM204" s="264">
        <f t="shared" si="25"/>
        <v>530687.10000000009</v>
      </c>
      <c r="AN204" s="265">
        <f t="shared" si="26"/>
        <v>75289.83</v>
      </c>
      <c r="AO204" s="289">
        <f t="shared" si="27"/>
        <v>455397.27000000008</v>
      </c>
      <c r="AP204" s="284">
        <f t="shared" si="28"/>
        <v>957411.3</v>
      </c>
      <c r="AQ204" s="292">
        <f t="shared" si="29"/>
        <v>736833.15</v>
      </c>
      <c r="AR204" s="266">
        <f t="shared" si="24"/>
        <v>220578.15000000002</v>
      </c>
    </row>
    <row r="205" spans="1:44" ht="15" thickBot="1" x14ac:dyDescent="0.25">
      <c r="A205" s="254" t="s">
        <v>345</v>
      </c>
      <c r="B205" s="254" t="s">
        <v>53</v>
      </c>
      <c r="C205" s="293">
        <v>3487</v>
      </c>
      <c r="D205" s="294" t="s">
        <v>1006</v>
      </c>
      <c r="E205" s="251" t="s">
        <v>2782</v>
      </c>
      <c r="F205" s="89">
        <v>1148272.21</v>
      </c>
      <c r="H205" s="89">
        <v>53191.41</v>
      </c>
      <c r="K205" s="251">
        <v>2269445.81</v>
      </c>
      <c r="L205" s="251">
        <v>359664.53</v>
      </c>
      <c r="O205" s="232">
        <v>13500</v>
      </c>
      <c r="P205" s="232">
        <v>-22950</v>
      </c>
      <c r="V205" s="251">
        <v>1830021.66</v>
      </c>
      <c r="W205" s="44">
        <v>4119895.74</v>
      </c>
      <c r="X205" s="339">
        <v>330084.52</v>
      </c>
      <c r="Y205" s="339">
        <v>182237</v>
      </c>
      <c r="AB205" s="339">
        <v>553560</v>
      </c>
      <c r="AD205" s="90">
        <v>650860</v>
      </c>
      <c r="AG205" s="90">
        <v>190783</v>
      </c>
      <c r="AH205" s="90">
        <v>37341.4</v>
      </c>
      <c r="AM205" s="264">
        <f t="shared" si="25"/>
        <v>1201463.6199999999</v>
      </c>
      <c r="AN205" s="265">
        <f t="shared" si="26"/>
        <v>-9450</v>
      </c>
      <c r="AO205" s="289">
        <f t="shared" si="27"/>
        <v>1210913.6199999999</v>
      </c>
      <c r="AP205" s="284">
        <f t="shared" si="28"/>
        <v>1065881.52</v>
      </c>
      <c r="AQ205" s="292">
        <f t="shared" si="29"/>
        <v>878984.4</v>
      </c>
      <c r="AR205" s="266">
        <f t="shared" si="24"/>
        <v>186897.12</v>
      </c>
    </row>
    <row r="206" spans="1:44" ht="15" thickBot="1" x14ac:dyDescent="0.25">
      <c r="A206" s="254" t="s">
        <v>345</v>
      </c>
      <c r="B206" s="254" t="s">
        <v>53</v>
      </c>
      <c r="C206" s="255">
        <v>2685</v>
      </c>
      <c r="D206" s="256" t="s">
        <v>1007</v>
      </c>
      <c r="E206" s="251" t="s">
        <v>2806</v>
      </c>
      <c r="F206" s="89">
        <v>940250.65</v>
      </c>
      <c r="H206" s="89">
        <v>195550.45</v>
      </c>
      <c r="K206" s="251">
        <v>532126.21</v>
      </c>
      <c r="L206" s="251">
        <v>23111.82</v>
      </c>
      <c r="O206" s="232">
        <v>55616</v>
      </c>
      <c r="P206" s="232">
        <v>53835.59</v>
      </c>
      <c r="V206" s="251">
        <v>598769.71</v>
      </c>
      <c r="W206" s="44">
        <v>2992215.82</v>
      </c>
      <c r="X206" s="339">
        <v>456460.28</v>
      </c>
      <c r="AB206" s="339">
        <v>670895</v>
      </c>
      <c r="AD206" s="90">
        <v>771360</v>
      </c>
      <c r="AG206" s="90">
        <v>143689.57999999999</v>
      </c>
      <c r="AH206" s="90">
        <v>79232.399999999994</v>
      </c>
      <c r="AM206" s="264">
        <f t="shared" si="25"/>
        <v>1135801.1000000001</v>
      </c>
      <c r="AN206" s="265">
        <f t="shared" si="26"/>
        <v>109451.59</v>
      </c>
      <c r="AO206" s="289">
        <f t="shared" si="27"/>
        <v>1026349.5100000001</v>
      </c>
      <c r="AP206" s="284">
        <f t="shared" si="28"/>
        <v>1127355.28</v>
      </c>
      <c r="AQ206" s="292">
        <f t="shared" si="29"/>
        <v>994281.98</v>
      </c>
      <c r="AR206" s="266">
        <f t="shared" si="24"/>
        <v>133073.30000000005</v>
      </c>
    </row>
    <row r="207" spans="1:44" s="276" customFormat="1" ht="15" thickBot="1" x14ac:dyDescent="0.25">
      <c r="A207" s="257" t="s">
        <v>345</v>
      </c>
      <c r="B207" s="257" t="s">
        <v>53</v>
      </c>
      <c r="C207" s="258">
        <v>996</v>
      </c>
      <c r="D207" s="259" t="s">
        <v>1008</v>
      </c>
      <c r="E207" s="251" t="s">
        <v>2817</v>
      </c>
      <c r="F207" s="89">
        <v>332806.65999999997</v>
      </c>
      <c r="G207" s="89"/>
      <c r="H207" s="89">
        <v>117890.75</v>
      </c>
      <c r="I207" s="89"/>
      <c r="J207" s="251"/>
      <c r="K207" s="251">
        <v>1145437.03</v>
      </c>
      <c r="L207" s="251">
        <v>173693.32</v>
      </c>
      <c r="M207" s="251"/>
      <c r="N207" s="251"/>
      <c r="O207" s="232">
        <v>61510</v>
      </c>
      <c r="P207" s="232">
        <v>20701.080000000002</v>
      </c>
      <c r="Q207" s="232"/>
      <c r="R207" s="232"/>
      <c r="S207" s="251"/>
      <c r="T207" s="251"/>
      <c r="U207" s="251"/>
      <c r="V207" s="251">
        <v>54483.88</v>
      </c>
      <c r="W207" s="44">
        <v>889745.48</v>
      </c>
      <c r="X207" s="339">
        <v>269997.53999999998</v>
      </c>
      <c r="Y207" s="339"/>
      <c r="Z207" s="339"/>
      <c r="AA207" s="339"/>
      <c r="AB207" s="339">
        <v>6000</v>
      </c>
      <c r="AC207" s="339"/>
      <c r="AD207" s="90">
        <v>46000</v>
      </c>
      <c r="AE207" s="90"/>
      <c r="AF207" s="90">
        <v>2460</v>
      </c>
      <c r="AG207" s="90">
        <v>128111.28</v>
      </c>
      <c r="AH207" s="90">
        <v>44803.65</v>
      </c>
      <c r="AI207" s="90"/>
      <c r="AJ207" s="90"/>
      <c r="AK207" s="90"/>
      <c r="AL207" s="90"/>
      <c r="AM207" s="264">
        <f t="shared" si="25"/>
        <v>450697.41</v>
      </c>
      <c r="AN207" s="265">
        <f t="shared" si="26"/>
        <v>82211.08</v>
      </c>
      <c r="AO207" s="289">
        <f t="shared" si="27"/>
        <v>368486.32999999996</v>
      </c>
      <c r="AP207" s="284">
        <f t="shared" si="28"/>
        <v>275997.53999999998</v>
      </c>
      <c r="AQ207" s="292">
        <f t="shared" si="29"/>
        <v>221374.93</v>
      </c>
      <c r="AR207" s="295">
        <f t="shared" si="24"/>
        <v>54622.609999999986</v>
      </c>
    </row>
    <row r="208" spans="1:44" ht="15" thickBot="1" x14ac:dyDescent="0.25">
      <c r="A208" s="254" t="s">
        <v>39</v>
      </c>
      <c r="B208" s="254" t="s">
        <v>40</v>
      </c>
      <c r="C208" s="255">
        <v>3443</v>
      </c>
      <c r="D208" s="256" t="s">
        <v>1009</v>
      </c>
      <c r="E208" s="251" t="s">
        <v>2783</v>
      </c>
      <c r="F208" s="89">
        <v>1208620.69</v>
      </c>
      <c r="H208" s="89">
        <v>66419.199999999997</v>
      </c>
      <c r="K208" s="251">
        <v>1864124.69</v>
      </c>
      <c r="L208" s="251">
        <v>253367.66</v>
      </c>
      <c r="P208" s="232">
        <v>-4719.18</v>
      </c>
      <c r="V208" s="251">
        <v>136768.67000000001</v>
      </c>
      <c r="W208" s="44">
        <v>574807.30000000005</v>
      </c>
      <c r="X208" s="339">
        <v>1550066.41</v>
      </c>
      <c r="AB208" s="339">
        <v>676456</v>
      </c>
      <c r="AD208" s="90">
        <v>838533</v>
      </c>
      <c r="AG208" s="90">
        <v>644987.91</v>
      </c>
      <c r="AH208" s="90">
        <v>125978.92</v>
      </c>
      <c r="AM208" s="264">
        <f t="shared" si="25"/>
        <v>1275039.8899999999</v>
      </c>
      <c r="AN208" s="265">
        <f t="shared" si="26"/>
        <v>-4719.18</v>
      </c>
      <c r="AO208" s="289">
        <f t="shared" si="27"/>
        <v>1279759.0699999998</v>
      </c>
      <c r="AP208" s="284">
        <f t="shared" si="28"/>
        <v>2226522.41</v>
      </c>
      <c r="AQ208" s="292">
        <f t="shared" si="29"/>
        <v>1609499.83</v>
      </c>
      <c r="AR208" s="266">
        <f t="shared" si="24"/>
        <v>617022.58000000007</v>
      </c>
    </row>
    <row r="209" spans="1:44" ht="15" thickBot="1" x14ac:dyDescent="0.25">
      <c r="A209" s="254" t="s">
        <v>39</v>
      </c>
      <c r="B209" s="254" t="s">
        <v>40</v>
      </c>
      <c r="C209" s="255">
        <v>2891</v>
      </c>
      <c r="D209" s="256" t="s">
        <v>1010</v>
      </c>
      <c r="E209" s="251" t="s">
        <v>2784</v>
      </c>
      <c r="F209" s="89">
        <v>636363.56000000006</v>
      </c>
      <c r="G209" s="89">
        <v>5050</v>
      </c>
      <c r="H209" s="89">
        <v>114642.9</v>
      </c>
      <c r="K209" s="251">
        <v>833775.06</v>
      </c>
      <c r="L209" s="251">
        <v>97694.86</v>
      </c>
      <c r="O209" s="232">
        <v>22170</v>
      </c>
      <c r="P209" s="232">
        <v>63914.45</v>
      </c>
      <c r="V209" s="251">
        <v>1865664.48</v>
      </c>
      <c r="W209" s="44">
        <v>2085517.75</v>
      </c>
      <c r="X209" s="339">
        <v>873957.09</v>
      </c>
      <c r="AB209" s="339">
        <v>212192.5</v>
      </c>
      <c r="AC209" s="339">
        <v>150766.01</v>
      </c>
      <c r="AD209" s="90">
        <v>413692.5</v>
      </c>
      <c r="AG209" s="90">
        <v>316192.19</v>
      </c>
      <c r="AH209" s="90">
        <v>38087.15</v>
      </c>
      <c r="AL209" s="90">
        <v>43000</v>
      </c>
      <c r="AM209" s="264">
        <f t="shared" si="25"/>
        <v>756056.46000000008</v>
      </c>
      <c r="AN209" s="265">
        <f t="shared" si="26"/>
        <v>86084.45</v>
      </c>
      <c r="AO209" s="289">
        <f t="shared" si="27"/>
        <v>669972.01000000013</v>
      </c>
      <c r="AP209" s="284">
        <f t="shared" si="28"/>
        <v>1236915.5999999999</v>
      </c>
      <c r="AQ209" s="292">
        <f t="shared" si="29"/>
        <v>810971.84</v>
      </c>
      <c r="AR209" s="266">
        <f t="shared" si="24"/>
        <v>425943.75999999989</v>
      </c>
    </row>
    <row r="210" spans="1:44" ht="15" thickBot="1" x14ac:dyDescent="0.25">
      <c r="A210" s="254" t="s">
        <v>39</v>
      </c>
      <c r="B210" s="254" t="s">
        <v>40</v>
      </c>
      <c r="C210" s="255">
        <v>5426</v>
      </c>
      <c r="D210" s="256" t="s">
        <v>1011</v>
      </c>
      <c r="E210" s="251" t="s">
        <v>2785</v>
      </c>
      <c r="F210" s="89">
        <v>1671345.67</v>
      </c>
      <c r="H210" s="89">
        <v>141937.21</v>
      </c>
      <c r="K210" s="251">
        <v>794350.98</v>
      </c>
      <c r="L210" s="251">
        <v>482355.78</v>
      </c>
      <c r="O210" s="232">
        <v>0</v>
      </c>
      <c r="P210" s="232">
        <v>41880.44</v>
      </c>
      <c r="T210" s="251">
        <v>22800</v>
      </c>
      <c r="W210" s="44">
        <v>2982894.62</v>
      </c>
      <c r="X210" s="339">
        <v>1552026.92</v>
      </c>
      <c r="AB210" s="339">
        <v>1042736</v>
      </c>
      <c r="AC210" s="339">
        <v>3300</v>
      </c>
      <c r="AD210" s="90">
        <v>1252526</v>
      </c>
      <c r="AG210" s="90">
        <v>504062.42</v>
      </c>
      <c r="AH210" s="90">
        <v>101981.28</v>
      </c>
      <c r="AI210" s="90">
        <v>83000</v>
      </c>
      <c r="AM210" s="264">
        <f t="shared" si="25"/>
        <v>1813282.88</v>
      </c>
      <c r="AN210" s="265">
        <f t="shared" si="26"/>
        <v>41880.44</v>
      </c>
      <c r="AO210" s="289">
        <f t="shared" si="27"/>
        <v>1771402.44</v>
      </c>
      <c r="AP210" s="284">
        <f t="shared" si="28"/>
        <v>2598062.92</v>
      </c>
      <c r="AQ210" s="292">
        <f t="shared" si="29"/>
        <v>1941569.7</v>
      </c>
      <c r="AR210" s="266">
        <f t="shared" si="24"/>
        <v>656493.22</v>
      </c>
    </row>
    <row r="211" spans="1:44" ht="15" thickBot="1" x14ac:dyDescent="0.25">
      <c r="A211" s="254" t="s">
        <v>39</v>
      </c>
      <c r="B211" s="254" t="s">
        <v>40</v>
      </c>
      <c r="C211" s="293">
        <v>3183</v>
      </c>
      <c r="D211" s="294" t="s">
        <v>1012</v>
      </c>
      <c r="E211" s="251" t="s">
        <v>2809</v>
      </c>
      <c r="F211" s="89">
        <v>631647.80000000005</v>
      </c>
      <c r="G211" s="89">
        <v>0</v>
      </c>
      <c r="H211" s="89">
        <v>127960.11</v>
      </c>
      <c r="K211" s="251">
        <v>2346413.77</v>
      </c>
      <c r="L211" s="251">
        <v>23946.92</v>
      </c>
      <c r="P211" s="232">
        <v>43437.23</v>
      </c>
      <c r="U211" s="251">
        <v>-367441.95</v>
      </c>
      <c r="V211" s="251">
        <v>391880.99</v>
      </c>
      <c r="W211" s="44">
        <v>2454994.11</v>
      </c>
      <c r="X211" s="339">
        <v>1126552.8700000001</v>
      </c>
      <c r="AB211" s="339">
        <v>701984</v>
      </c>
      <c r="AD211" s="90">
        <v>911293</v>
      </c>
      <c r="AG211" s="90">
        <v>353760.91</v>
      </c>
      <c r="AH211" s="90">
        <v>127552.8</v>
      </c>
      <c r="AM211" s="264">
        <f t="shared" si="25"/>
        <v>759607.91</v>
      </c>
      <c r="AN211" s="265">
        <f t="shared" si="26"/>
        <v>43437.23</v>
      </c>
      <c r="AO211" s="289">
        <f t="shared" si="27"/>
        <v>716170.68</v>
      </c>
      <c r="AP211" s="284">
        <f t="shared" si="28"/>
        <v>1828536.87</v>
      </c>
      <c r="AQ211" s="292">
        <f t="shared" si="29"/>
        <v>1392606.71</v>
      </c>
      <c r="AR211" s="266">
        <f t="shared" si="24"/>
        <v>435930.16000000015</v>
      </c>
    </row>
    <row r="212" spans="1:44" ht="15" thickBot="1" x14ac:dyDescent="0.25">
      <c r="A212" s="254" t="s">
        <v>353</v>
      </c>
      <c r="B212" s="254" t="s">
        <v>54</v>
      </c>
      <c r="C212" s="293">
        <v>3850</v>
      </c>
      <c r="D212" s="294" t="s">
        <v>1013</v>
      </c>
      <c r="E212" s="251" t="s">
        <v>2786</v>
      </c>
      <c r="F212" s="89">
        <v>1181566.67</v>
      </c>
      <c r="G212" s="89">
        <v>-215445.28</v>
      </c>
      <c r="H212" s="89">
        <v>130100.48</v>
      </c>
      <c r="K212" s="251">
        <v>1341890.3799999999</v>
      </c>
      <c r="L212" s="251">
        <v>407221.12</v>
      </c>
      <c r="O212" s="232">
        <v>24640</v>
      </c>
      <c r="P212" s="232">
        <v>44247.13</v>
      </c>
      <c r="R212" s="232">
        <v>575.04</v>
      </c>
      <c r="V212" s="251">
        <v>-44100</v>
      </c>
      <c r="W212" s="44">
        <v>3281871.5</v>
      </c>
      <c r="X212" s="339">
        <v>722773.26</v>
      </c>
      <c r="Y212" s="339">
        <v>103100</v>
      </c>
      <c r="AB212" s="339">
        <v>555310</v>
      </c>
      <c r="AC212" s="339">
        <v>20000</v>
      </c>
      <c r="AD212" s="90">
        <v>699315</v>
      </c>
      <c r="AE212" s="90">
        <v>10200</v>
      </c>
      <c r="AG212" s="90">
        <v>374992.73</v>
      </c>
      <c r="AH212" s="90">
        <v>92514.59</v>
      </c>
      <c r="AJ212" s="90">
        <v>40022.080000000002</v>
      </c>
      <c r="AM212" s="264">
        <f t="shared" si="25"/>
        <v>1096221.8699999999</v>
      </c>
      <c r="AN212" s="265">
        <f t="shared" si="26"/>
        <v>69462.17</v>
      </c>
      <c r="AO212" s="289">
        <f t="shared" si="27"/>
        <v>1026759.6999999998</v>
      </c>
      <c r="AP212" s="284">
        <f t="shared" si="28"/>
        <v>1401183.26</v>
      </c>
      <c r="AQ212" s="292">
        <f t="shared" si="29"/>
        <v>1217044.4000000001</v>
      </c>
      <c r="AR212" s="266">
        <f t="shared" si="24"/>
        <v>184138.85999999987</v>
      </c>
    </row>
    <row r="213" spans="1:44" ht="15" thickBot="1" x14ac:dyDescent="0.25">
      <c r="A213" s="254" t="s">
        <v>353</v>
      </c>
      <c r="B213" s="254" t="s">
        <v>54</v>
      </c>
      <c r="C213" s="293">
        <v>3381</v>
      </c>
      <c r="D213" s="294" t="s">
        <v>1014</v>
      </c>
      <c r="E213" s="251" t="s">
        <v>2787</v>
      </c>
      <c r="F213" s="89">
        <v>646437.97</v>
      </c>
      <c r="H213" s="89">
        <v>226135.02</v>
      </c>
      <c r="K213" s="251">
        <v>752566.31</v>
      </c>
      <c r="L213" s="251">
        <v>156790.03</v>
      </c>
      <c r="P213" s="232">
        <v>320528</v>
      </c>
      <c r="V213" s="251">
        <v>-293599.99</v>
      </c>
      <c r="W213" s="44">
        <v>1733966.78</v>
      </c>
      <c r="X213" s="339">
        <v>102568.39</v>
      </c>
      <c r="AB213" s="339">
        <v>488700</v>
      </c>
      <c r="AC213" s="339">
        <v>476326.82</v>
      </c>
      <c r="AD213" s="90">
        <v>681620</v>
      </c>
      <c r="AG213" s="90">
        <v>275916.82</v>
      </c>
      <c r="AH213" s="90">
        <v>59892.35</v>
      </c>
      <c r="AJ213" s="90">
        <v>10838.5</v>
      </c>
      <c r="AM213" s="264">
        <f t="shared" si="25"/>
        <v>872572.99</v>
      </c>
      <c r="AN213" s="265">
        <f t="shared" si="26"/>
        <v>320528</v>
      </c>
      <c r="AO213" s="289">
        <f t="shared" si="27"/>
        <v>552044.99</v>
      </c>
      <c r="AP213" s="284">
        <f t="shared" si="28"/>
        <v>1067595.21</v>
      </c>
      <c r="AQ213" s="292">
        <f t="shared" si="29"/>
        <v>1028267.67</v>
      </c>
      <c r="AR213" s="266">
        <f t="shared" si="24"/>
        <v>39327.539999999921</v>
      </c>
    </row>
    <row r="214" spans="1:44" ht="15" thickBot="1" x14ac:dyDescent="0.25">
      <c r="A214" s="254" t="s">
        <v>353</v>
      </c>
      <c r="B214" s="254" t="s">
        <v>54</v>
      </c>
      <c r="C214" s="293">
        <v>2640</v>
      </c>
      <c r="D214" s="294" t="s">
        <v>1015</v>
      </c>
      <c r="E214" s="251" t="s">
        <v>2788</v>
      </c>
      <c r="F214" s="89">
        <v>932286.9</v>
      </c>
      <c r="H214" s="89">
        <v>62566.14</v>
      </c>
      <c r="K214" s="251">
        <v>1776934.32</v>
      </c>
      <c r="L214" s="251">
        <v>42173</v>
      </c>
      <c r="O214" s="232">
        <v>1000</v>
      </c>
      <c r="P214" s="232">
        <v>187528.73</v>
      </c>
      <c r="V214" s="251">
        <v>147247.62</v>
      </c>
      <c r="W214" s="44">
        <v>2788476.86</v>
      </c>
      <c r="X214" s="339">
        <v>552342.5</v>
      </c>
      <c r="AB214" s="339">
        <v>343622.5</v>
      </c>
      <c r="AD214" s="90">
        <v>636030</v>
      </c>
      <c r="AE214" s="90">
        <v>1100</v>
      </c>
      <c r="AG214" s="90">
        <v>176945.21</v>
      </c>
      <c r="AH214" s="90">
        <v>97110.14</v>
      </c>
      <c r="AM214" s="264">
        <f t="shared" si="25"/>
        <v>994853.04</v>
      </c>
      <c r="AN214" s="265">
        <f t="shared" si="26"/>
        <v>188528.73</v>
      </c>
      <c r="AO214" s="289">
        <f t="shared" si="27"/>
        <v>806324.31</v>
      </c>
      <c r="AP214" s="284">
        <f t="shared" si="28"/>
        <v>895965</v>
      </c>
      <c r="AQ214" s="292">
        <f t="shared" si="29"/>
        <v>911185.35</v>
      </c>
      <c r="AR214" s="266">
        <f t="shared" si="24"/>
        <v>-15220.349999999977</v>
      </c>
    </row>
    <row r="215" spans="1:44" ht="15" thickBot="1" x14ac:dyDescent="0.25">
      <c r="A215" s="254" t="s">
        <v>353</v>
      </c>
      <c r="B215" s="254" t="s">
        <v>54</v>
      </c>
      <c r="C215" s="293">
        <v>5792</v>
      </c>
      <c r="D215" s="294" t="s">
        <v>1016</v>
      </c>
      <c r="E215" s="251" t="s">
        <v>2789</v>
      </c>
      <c r="F215" s="89">
        <v>1250942.1599999999</v>
      </c>
      <c r="H215" s="89">
        <v>124397.32</v>
      </c>
      <c r="K215" s="251">
        <v>528214.92000000004</v>
      </c>
      <c r="L215" s="251">
        <v>1061991.4099999999</v>
      </c>
      <c r="O215" s="232">
        <v>62560</v>
      </c>
      <c r="P215" s="232">
        <v>58731.37</v>
      </c>
      <c r="R215" s="232">
        <v>617.66</v>
      </c>
      <c r="W215" s="44">
        <v>5060758.04</v>
      </c>
      <c r="X215" s="339">
        <v>1157338.24</v>
      </c>
      <c r="AB215" s="339">
        <v>924550</v>
      </c>
      <c r="AC215" s="339">
        <v>12000</v>
      </c>
      <c r="AD215" s="90">
        <v>1356863</v>
      </c>
      <c r="AF215" s="90">
        <v>9637</v>
      </c>
      <c r="AG215" s="90">
        <v>622458.68999999994</v>
      </c>
      <c r="AH215" s="90">
        <v>82732.87</v>
      </c>
      <c r="AM215" s="264">
        <f t="shared" si="25"/>
        <v>1375339.48</v>
      </c>
      <c r="AN215" s="265">
        <f t="shared" si="26"/>
        <v>121909.03</v>
      </c>
      <c r="AO215" s="289">
        <f t="shared" si="27"/>
        <v>1253430.45</v>
      </c>
      <c r="AP215" s="284">
        <f t="shared" si="28"/>
        <v>2093888.24</v>
      </c>
      <c r="AQ215" s="292">
        <f t="shared" si="29"/>
        <v>2071691.56</v>
      </c>
      <c r="AR215" s="266">
        <f t="shared" si="24"/>
        <v>22196.679999999935</v>
      </c>
    </row>
    <row r="216" spans="1:44" ht="15" thickBot="1" x14ac:dyDescent="0.25">
      <c r="A216" s="254" t="s">
        <v>353</v>
      </c>
      <c r="B216" s="254" t="s">
        <v>54</v>
      </c>
      <c r="C216" s="293">
        <v>1533</v>
      </c>
      <c r="D216" s="294" t="s">
        <v>1017</v>
      </c>
      <c r="E216" s="251" t="s">
        <v>2810</v>
      </c>
      <c r="F216" s="89">
        <v>532668.78</v>
      </c>
      <c r="H216" s="89">
        <v>77086.929999999993</v>
      </c>
      <c r="K216" s="251">
        <v>143899.4</v>
      </c>
      <c r="L216" s="251">
        <v>211235.86</v>
      </c>
      <c r="O216" s="232">
        <v>0</v>
      </c>
      <c r="P216" s="232">
        <v>24677.79</v>
      </c>
      <c r="R216" s="232">
        <v>16.920000000000002</v>
      </c>
      <c r="W216" s="44">
        <v>1741122.88</v>
      </c>
      <c r="X216" s="339">
        <v>457832.74</v>
      </c>
      <c r="AB216" s="339">
        <v>186320</v>
      </c>
      <c r="AC216" s="339">
        <v>140000</v>
      </c>
      <c r="AD216" s="90">
        <v>470224</v>
      </c>
      <c r="AE216" s="90">
        <v>14930</v>
      </c>
      <c r="AG216" s="90">
        <v>200608.73</v>
      </c>
      <c r="AH216" s="90">
        <v>44459.77</v>
      </c>
      <c r="AL216" s="90">
        <v>1200</v>
      </c>
      <c r="AM216" s="264">
        <f t="shared" si="25"/>
        <v>609755.71</v>
      </c>
      <c r="AN216" s="265">
        <f t="shared" si="26"/>
        <v>24694.71</v>
      </c>
      <c r="AO216" s="289">
        <f t="shared" si="27"/>
        <v>585061</v>
      </c>
      <c r="AP216" s="284">
        <f t="shared" si="28"/>
        <v>784152.74</v>
      </c>
      <c r="AQ216" s="292">
        <f t="shared" si="29"/>
        <v>731422.5</v>
      </c>
      <c r="AR216" s="266">
        <f t="shared" si="24"/>
        <v>52730.239999999991</v>
      </c>
    </row>
    <row r="217" spans="1:44" ht="15" thickBot="1" x14ac:dyDescent="0.25">
      <c r="A217" s="254" t="s">
        <v>356</v>
      </c>
      <c r="B217" s="254" t="s">
        <v>43</v>
      </c>
      <c r="C217" s="293">
        <v>6007</v>
      </c>
      <c r="D217" s="294" t="s">
        <v>1018</v>
      </c>
      <c r="E217" s="251" t="s">
        <v>2665</v>
      </c>
      <c r="F217" s="89">
        <v>414960.38</v>
      </c>
      <c r="G217" s="89">
        <v>41300</v>
      </c>
      <c r="H217" s="89">
        <v>18289.91</v>
      </c>
      <c r="K217" s="251">
        <v>800546.16</v>
      </c>
      <c r="L217" s="251">
        <v>520839.28</v>
      </c>
      <c r="O217" s="232">
        <v>0</v>
      </c>
      <c r="P217" s="232">
        <v>42130.8</v>
      </c>
      <c r="R217" s="232">
        <v>1948.52</v>
      </c>
      <c r="W217" s="44">
        <v>3760347.17</v>
      </c>
      <c r="X217" s="339">
        <v>1013652.12</v>
      </c>
      <c r="Y217" s="339">
        <v>141600</v>
      </c>
      <c r="AB217" s="339">
        <v>777875</v>
      </c>
      <c r="AC217" s="339">
        <v>49600</v>
      </c>
      <c r="AD217" s="90">
        <v>1098687</v>
      </c>
      <c r="AG217" s="90">
        <v>522279</v>
      </c>
      <c r="AH217" s="90">
        <v>301987.99</v>
      </c>
      <c r="AM217" s="264">
        <f t="shared" si="25"/>
        <v>474550.29</v>
      </c>
      <c r="AN217" s="265">
        <f t="shared" si="26"/>
        <v>44079.32</v>
      </c>
      <c r="AO217" s="289">
        <f t="shared" si="27"/>
        <v>430470.97</v>
      </c>
      <c r="AP217" s="284">
        <f t="shared" si="28"/>
        <v>1982727.12</v>
      </c>
      <c r="AQ217" s="292">
        <f t="shared" si="29"/>
        <v>1922953.99</v>
      </c>
      <c r="AR217" s="266">
        <f t="shared" si="24"/>
        <v>59773.130000000121</v>
      </c>
    </row>
    <row r="218" spans="1:44" ht="15" thickBot="1" x14ac:dyDescent="0.25">
      <c r="A218" s="254" t="s">
        <v>356</v>
      </c>
      <c r="B218" s="254" t="s">
        <v>43</v>
      </c>
      <c r="C218" s="293">
        <v>2330</v>
      </c>
      <c r="D218" s="294" t="s">
        <v>1019</v>
      </c>
      <c r="E218" s="251" t="s">
        <v>2668</v>
      </c>
      <c r="F218" s="89">
        <v>633467.84</v>
      </c>
      <c r="H218" s="89">
        <v>41888.67</v>
      </c>
      <c r="K218" s="251">
        <v>-10338.620000000001</v>
      </c>
      <c r="L218" s="251">
        <v>97625.47</v>
      </c>
      <c r="O218" s="232">
        <v>10036.17</v>
      </c>
      <c r="P218" s="232">
        <v>102429.46</v>
      </c>
      <c r="R218" s="232">
        <v>1643.97</v>
      </c>
      <c r="V218" s="251">
        <v>215502.36</v>
      </c>
      <c r="W218" s="44">
        <v>2267172.48</v>
      </c>
      <c r="X218" s="339">
        <v>607882.07999999996</v>
      </c>
      <c r="AB218" s="339">
        <v>509897.5</v>
      </c>
      <c r="AC218" s="339">
        <v>12000</v>
      </c>
      <c r="AD218" s="90">
        <v>738305.3</v>
      </c>
      <c r="AE218" s="90">
        <v>10660</v>
      </c>
      <c r="AG218" s="90">
        <v>231327.72</v>
      </c>
      <c r="AH218" s="90">
        <v>49342.9</v>
      </c>
      <c r="AL218" s="90">
        <v>26667</v>
      </c>
      <c r="AM218" s="264">
        <f t="shared" si="25"/>
        <v>675356.51</v>
      </c>
      <c r="AN218" s="265">
        <f t="shared" si="26"/>
        <v>114109.6</v>
      </c>
      <c r="AO218" s="289">
        <f t="shared" si="27"/>
        <v>561246.91</v>
      </c>
      <c r="AP218" s="284">
        <f t="shared" si="28"/>
        <v>1129779.58</v>
      </c>
      <c r="AQ218" s="292">
        <f t="shared" si="29"/>
        <v>1056302.92</v>
      </c>
      <c r="AR218" s="266">
        <f t="shared" si="24"/>
        <v>73476.660000000149</v>
      </c>
    </row>
    <row r="219" spans="1:44" ht="15" thickBot="1" x14ac:dyDescent="0.25">
      <c r="A219" s="254" t="s">
        <v>356</v>
      </c>
      <c r="B219" s="254" t="s">
        <v>43</v>
      </c>
      <c r="C219" s="293">
        <v>2684</v>
      </c>
      <c r="D219" s="294" t="s">
        <v>1020</v>
      </c>
      <c r="E219" s="251" t="s">
        <v>2669</v>
      </c>
      <c r="F219" s="89">
        <v>421231.25</v>
      </c>
      <c r="H219" s="89">
        <v>27973.46</v>
      </c>
      <c r="K219" s="251">
        <v>162475.07999999999</v>
      </c>
      <c r="L219" s="251">
        <v>161793.85999999999</v>
      </c>
      <c r="O219" s="232">
        <v>23595</v>
      </c>
      <c r="P219" s="232">
        <v>41171.449999999997</v>
      </c>
      <c r="R219" s="232">
        <v>47000.84</v>
      </c>
      <c r="V219" s="251">
        <v>259751.24</v>
      </c>
      <c r="W219" s="44">
        <v>1870864.76</v>
      </c>
      <c r="X219" s="339">
        <v>511137.05</v>
      </c>
      <c r="Y219" s="339">
        <v>30000</v>
      </c>
      <c r="AB219" s="339">
        <v>670915</v>
      </c>
      <c r="AC219" s="339">
        <v>1600</v>
      </c>
      <c r="AD219" s="90">
        <v>786933.4</v>
      </c>
      <c r="AG219" s="90">
        <v>285185.96999999997</v>
      </c>
      <c r="AH219" s="90">
        <v>192070.24</v>
      </c>
      <c r="AM219" s="264">
        <f t="shared" si="25"/>
        <v>449204.71</v>
      </c>
      <c r="AN219" s="265">
        <f t="shared" si="26"/>
        <v>111767.29</v>
      </c>
      <c r="AO219" s="289">
        <f t="shared" si="27"/>
        <v>337437.42000000004</v>
      </c>
      <c r="AP219" s="284">
        <f t="shared" si="28"/>
        <v>1213652.05</v>
      </c>
      <c r="AQ219" s="292">
        <f t="shared" si="29"/>
        <v>1264189.6100000001</v>
      </c>
      <c r="AR219" s="266">
        <f t="shared" si="24"/>
        <v>-50537.560000000056</v>
      </c>
    </row>
    <row r="220" spans="1:44" ht="15" thickBot="1" x14ac:dyDescent="0.25">
      <c r="A220" s="254" t="s">
        <v>356</v>
      </c>
      <c r="B220" s="254" t="s">
        <v>43</v>
      </c>
      <c r="C220" s="293">
        <v>7170</v>
      </c>
      <c r="D220" s="294" t="s">
        <v>1021</v>
      </c>
      <c r="E220" s="251" t="s">
        <v>2673</v>
      </c>
      <c r="F220" s="89">
        <v>689133.65</v>
      </c>
      <c r="G220" s="89">
        <v>29300</v>
      </c>
      <c r="H220" s="89">
        <v>189546.85</v>
      </c>
      <c r="K220" s="251">
        <v>319547.06</v>
      </c>
      <c r="L220" s="251">
        <v>715828.93</v>
      </c>
      <c r="O220" s="232">
        <v>14075</v>
      </c>
      <c r="P220" s="232">
        <v>90385.26</v>
      </c>
      <c r="R220" s="232">
        <v>5497.69</v>
      </c>
      <c r="W220" s="44">
        <v>4524693.96</v>
      </c>
      <c r="X220" s="339">
        <v>981237.06</v>
      </c>
      <c r="Y220" s="339">
        <v>-29400</v>
      </c>
      <c r="AB220" s="339">
        <v>868651</v>
      </c>
      <c r="AC220" s="339">
        <v>133334</v>
      </c>
      <c r="AD220" s="90">
        <v>1263271</v>
      </c>
      <c r="AG220" s="90">
        <v>407654.40000000002</v>
      </c>
      <c r="AH220" s="90">
        <v>175624.97</v>
      </c>
      <c r="AM220" s="264">
        <f t="shared" si="25"/>
        <v>907980.5</v>
      </c>
      <c r="AN220" s="265">
        <f t="shared" si="26"/>
        <v>109957.95</v>
      </c>
      <c r="AO220" s="289">
        <f t="shared" si="27"/>
        <v>798022.55</v>
      </c>
      <c r="AP220" s="284">
        <f t="shared" si="28"/>
        <v>1953822.06</v>
      </c>
      <c r="AQ220" s="292">
        <f t="shared" si="29"/>
        <v>1846550.3699999999</v>
      </c>
      <c r="AR220" s="266">
        <f t="shared" si="24"/>
        <v>107271.69000000018</v>
      </c>
    </row>
    <row r="221" spans="1:44" x14ac:dyDescent="0.2">
      <c r="AM221" s="264">
        <f t="shared" si="25"/>
        <v>0</v>
      </c>
      <c r="AN221" s="265">
        <f t="shared" si="26"/>
        <v>0</v>
      </c>
      <c r="AO221" s="289">
        <f t="shared" si="27"/>
        <v>0</v>
      </c>
      <c r="AP221" s="284">
        <f t="shared" si="28"/>
        <v>0</v>
      </c>
      <c r="AQ221" s="292">
        <f t="shared" si="29"/>
        <v>0</v>
      </c>
      <c r="AR221" s="266">
        <f t="shared" si="24"/>
        <v>0</v>
      </c>
    </row>
    <row r="222" spans="1:44" x14ac:dyDescent="0.2">
      <c r="AM222" s="264">
        <f t="shared" si="25"/>
        <v>0</v>
      </c>
      <c r="AN222" s="265">
        <f t="shared" si="26"/>
        <v>0</v>
      </c>
      <c r="AO222" s="289">
        <f t="shared" si="27"/>
        <v>0</v>
      </c>
      <c r="AP222" s="284">
        <f t="shared" si="28"/>
        <v>0</v>
      </c>
      <c r="AQ222" s="292">
        <f t="shared" si="29"/>
        <v>0</v>
      </c>
      <c r="AR222" s="266">
        <f t="shared" si="24"/>
        <v>0</v>
      </c>
    </row>
  </sheetData>
  <autoFilter ref="A1:AS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topLeftCell="W1" zoomScale="110" zoomScaleNormal="110" workbookViewId="0">
      <selection sqref="A1:AB1048576"/>
    </sheetView>
  </sheetViews>
  <sheetFormatPr defaultColWidth="17.75" defaultRowHeight="14.25" x14ac:dyDescent="0.2"/>
  <cols>
    <col min="1" max="1" width="20.625" style="251" customWidth="1"/>
    <col min="2" max="4" width="17.75" style="89"/>
    <col min="5" max="6" width="17.75" style="251"/>
    <col min="7" max="10" width="17.75" style="232"/>
    <col min="11" max="14" width="17.75" style="251"/>
    <col min="15" max="20" width="17.75" style="73"/>
    <col min="21" max="27" width="17.75" style="90"/>
    <col min="28" max="28" width="33.125" style="90" bestFit="1" customWidth="1"/>
    <col min="29" max="16384" width="17.75" style="251"/>
  </cols>
  <sheetData>
    <row r="1" spans="1:28" x14ac:dyDescent="0.2">
      <c r="A1" s="251" t="s">
        <v>2457</v>
      </c>
      <c r="B1" s="89" t="s">
        <v>2458</v>
      </c>
      <c r="C1" s="89" t="s">
        <v>2459</v>
      </c>
      <c r="D1" s="89" t="s">
        <v>2460</v>
      </c>
      <c r="E1" s="251" t="s">
        <v>2461</v>
      </c>
      <c r="F1" s="251" t="s">
        <v>2462</v>
      </c>
      <c r="G1" s="232" t="s">
        <v>2464</v>
      </c>
      <c r="H1" s="232" t="s">
        <v>2465</v>
      </c>
      <c r="I1" s="232" t="s">
        <v>2468</v>
      </c>
      <c r="J1" s="232" t="s">
        <v>2469</v>
      </c>
      <c r="K1" s="251" t="s">
        <v>2470</v>
      </c>
      <c r="L1" s="251" t="s">
        <v>2471</v>
      </c>
      <c r="M1" s="251" t="s">
        <v>2472</v>
      </c>
      <c r="N1" s="251" t="s">
        <v>2473</v>
      </c>
      <c r="O1" s="73" t="s">
        <v>2475</v>
      </c>
      <c r="P1" s="73" t="s">
        <v>2476</v>
      </c>
      <c r="Q1" s="73" t="s">
        <v>2477</v>
      </c>
      <c r="R1" s="73" t="s">
        <v>2611</v>
      </c>
      <c r="S1" s="73" t="s">
        <v>2478</v>
      </c>
      <c r="T1" s="73" t="s">
        <v>2480</v>
      </c>
      <c r="U1" s="90" t="s">
        <v>2481</v>
      </c>
      <c r="V1" s="90" t="s">
        <v>2482</v>
      </c>
      <c r="W1" s="90" t="s">
        <v>2483</v>
      </c>
      <c r="X1" s="90" t="s">
        <v>2484</v>
      </c>
      <c r="Y1" s="90" t="s">
        <v>2485</v>
      </c>
      <c r="Z1" s="90" t="s">
        <v>2612</v>
      </c>
      <c r="AA1" s="90" t="s">
        <v>2613</v>
      </c>
      <c r="AB1" s="90" t="s">
        <v>2487</v>
      </c>
    </row>
    <row r="2" spans="1:28" x14ac:dyDescent="0.2">
      <c r="A2" s="251" t="s">
        <v>2488</v>
      </c>
      <c r="B2" s="89" t="s">
        <v>2489</v>
      </c>
      <c r="C2" s="89" t="s">
        <v>2490</v>
      </c>
      <c r="D2" s="89" t="s">
        <v>2491</v>
      </c>
      <c r="E2" s="251" t="s">
        <v>2492</v>
      </c>
      <c r="F2" s="251" t="s">
        <v>2493</v>
      </c>
      <c r="G2" s="232" t="s">
        <v>2495</v>
      </c>
      <c r="H2" s="232" t="s">
        <v>2496</v>
      </c>
      <c r="I2" s="232" t="s">
        <v>2499</v>
      </c>
      <c r="J2" s="232" t="s">
        <v>2500</v>
      </c>
      <c r="K2" s="251" t="s">
        <v>2501</v>
      </c>
      <c r="L2" s="251" t="s">
        <v>2502</v>
      </c>
      <c r="M2" s="251" t="s">
        <v>2503</v>
      </c>
      <c r="N2" s="251" t="s">
        <v>2504</v>
      </c>
      <c r="O2" s="73" t="s">
        <v>2506</v>
      </c>
      <c r="P2" s="73" t="s">
        <v>2507</v>
      </c>
      <c r="Q2" s="73" t="s">
        <v>2508</v>
      </c>
      <c r="R2" s="73" t="s">
        <v>2618</v>
      </c>
      <c r="S2" s="73" t="s">
        <v>2509</v>
      </c>
      <c r="T2" s="73" t="s">
        <v>2511</v>
      </c>
      <c r="U2" s="90" t="s">
        <v>2512</v>
      </c>
      <c r="V2" s="90" t="s">
        <v>2513</v>
      </c>
      <c r="W2" s="90" t="s">
        <v>2514</v>
      </c>
      <c r="X2" s="90" t="s">
        <v>2515</v>
      </c>
      <c r="Y2" s="90" t="s">
        <v>2516</v>
      </c>
      <c r="Z2" s="90" t="s">
        <v>2619</v>
      </c>
      <c r="AA2" s="90" t="s">
        <v>2620</v>
      </c>
      <c r="AB2" s="90" t="s">
        <v>2518</v>
      </c>
    </row>
    <row r="3" spans="1:28" x14ac:dyDescent="0.2">
      <c r="A3" s="251" t="s">
        <v>2519</v>
      </c>
      <c r="B3" s="89">
        <v>87917486.890000001</v>
      </c>
      <c r="C3" s="89">
        <v>316487</v>
      </c>
      <c r="D3" s="89">
        <v>9118374.1999999993</v>
      </c>
      <c r="E3" s="251">
        <v>122659387.34</v>
      </c>
      <c r="F3" s="251">
        <v>26815011.68</v>
      </c>
      <c r="G3" s="232">
        <v>1099626.1200000001</v>
      </c>
      <c r="H3" s="232">
        <v>3122522.58</v>
      </c>
      <c r="I3" s="232">
        <v>4097390.49</v>
      </c>
      <c r="J3" s="232">
        <v>131715.15</v>
      </c>
      <c r="K3" s="251">
        <v>4444604.68</v>
      </c>
      <c r="L3" s="251">
        <v>-134530.95000000001</v>
      </c>
      <c r="M3" s="251">
        <v>5326088.3</v>
      </c>
      <c r="N3" s="251">
        <v>220838199.25999999</v>
      </c>
      <c r="O3" s="73">
        <v>76250880.079999998</v>
      </c>
      <c r="P3" s="73">
        <v>2508695.9300000002</v>
      </c>
      <c r="Q3" s="73">
        <v>4716.58</v>
      </c>
      <c r="R3" s="73">
        <v>4740</v>
      </c>
      <c r="S3" s="73">
        <v>69260900.849999994</v>
      </c>
      <c r="T3" s="73">
        <v>5038867.67</v>
      </c>
      <c r="U3" s="90">
        <v>89122741.329999998</v>
      </c>
      <c r="V3" s="90">
        <v>31859.5</v>
      </c>
      <c r="W3" s="90">
        <v>53546.59</v>
      </c>
      <c r="X3" s="90">
        <v>33584754.25</v>
      </c>
      <c r="Y3" s="90">
        <v>10965087.5</v>
      </c>
      <c r="Z3" s="90">
        <v>86061.45</v>
      </c>
      <c r="AA3" s="90">
        <v>25</v>
      </c>
      <c r="AB3" s="90">
        <v>973126.6</v>
      </c>
    </row>
    <row r="4" spans="1:28" x14ac:dyDescent="0.2">
      <c r="A4" s="251" t="s">
        <v>2820</v>
      </c>
      <c r="B4" s="89">
        <v>1358771.62</v>
      </c>
      <c r="D4" s="89">
        <v>126171.33</v>
      </c>
      <c r="E4" s="251">
        <v>4791183.41</v>
      </c>
      <c r="F4" s="251">
        <v>515001.27</v>
      </c>
      <c r="G4" s="232">
        <v>0</v>
      </c>
      <c r="H4" s="232">
        <v>3200</v>
      </c>
      <c r="J4" s="232">
        <v>1109.9100000000001</v>
      </c>
      <c r="K4" s="251">
        <v>294526</v>
      </c>
      <c r="M4" s="251">
        <v>201953.75</v>
      </c>
      <c r="N4" s="251">
        <v>1723269</v>
      </c>
      <c r="O4" s="73">
        <v>1189963.6299999999</v>
      </c>
      <c r="P4" s="73">
        <v>1</v>
      </c>
      <c r="Q4" s="73">
        <v>1373.4</v>
      </c>
      <c r="S4" s="73">
        <v>789693.5</v>
      </c>
      <c r="T4" s="73">
        <v>105100</v>
      </c>
      <c r="U4" s="90">
        <v>1105693.0900000001</v>
      </c>
      <c r="X4" s="90">
        <v>391062.38</v>
      </c>
      <c r="Y4" s="90">
        <v>145358.82</v>
      </c>
      <c r="AB4" s="90">
        <v>35000</v>
      </c>
    </row>
    <row r="5" spans="1:28" x14ac:dyDescent="0.2">
      <c r="A5" s="251" t="s">
        <v>2821</v>
      </c>
      <c r="B5" s="89">
        <v>337240.33</v>
      </c>
      <c r="D5" s="89">
        <v>106896.63</v>
      </c>
      <c r="E5" s="251">
        <v>504023.58</v>
      </c>
      <c r="F5" s="251">
        <v>251348.44</v>
      </c>
      <c r="G5" s="232">
        <v>0</v>
      </c>
      <c r="J5" s="232">
        <v>1070.8900000000001</v>
      </c>
      <c r="M5" s="251">
        <v>387179.35</v>
      </c>
      <c r="N5" s="251">
        <v>1740746.12</v>
      </c>
      <c r="O5" s="73">
        <v>539003.97</v>
      </c>
      <c r="S5" s="73">
        <v>545895.1</v>
      </c>
      <c r="T5" s="73">
        <v>80100</v>
      </c>
      <c r="U5" s="90">
        <v>664943.1</v>
      </c>
      <c r="X5" s="90">
        <v>231928.8</v>
      </c>
      <c r="Y5" s="90">
        <v>173858.24</v>
      </c>
      <c r="AB5" s="90">
        <v>500</v>
      </c>
    </row>
    <row r="6" spans="1:28" x14ac:dyDescent="0.2">
      <c r="A6" s="251" t="s">
        <v>2822</v>
      </c>
      <c r="B6" s="89">
        <v>1038673.16</v>
      </c>
      <c r="D6" s="89">
        <v>98450.5</v>
      </c>
      <c r="E6" s="251">
        <v>518714.82</v>
      </c>
      <c r="F6" s="251">
        <v>399567.35</v>
      </c>
      <c r="G6" s="232">
        <v>0</v>
      </c>
      <c r="H6" s="232">
        <v>533.92999999999995</v>
      </c>
      <c r="I6" s="232">
        <v>122435</v>
      </c>
      <c r="J6" s="232">
        <v>1220.97</v>
      </c>
      <c r="K6" s="251">
        <v>89300</v>
      </c>
      <c r="M6" s="251">
        <v>534718.5</v>
      </c>
      <c r="N6" s="251">
        <v>2169071.4500000002</v>
      </c>
      <c r="O6" s="73">
        <v>1046772.34</v>
      </c>
      <c r="S6" s="73">
        <v>918876</v>
      </c>
      <c r="T6" s="73">
        <v>125630</v>
      </c>
      <c r="U6" s="90">
        <v>1448958</v>
      </c>
      <c r="V6" s="90">
        <v>5250</v>
      </c>
      <c r="W6" s="90">
        <v>1288</v>
      </c>
      <c r="X6" s="90">
        <v>388527.88</v>
      </c>
      <c r="Y6" s="90">
        <v>83607.56</v>
      </c>
      <c r="AB6" s="90">
        <v>500</v>
      </c>
    </row>
    <row r="7" spans="1:28" x14ac:dyDescent="0.2">
      <c r="A7" s="251" t="s">
        <v>2823</v>
      </c>
      <c r="B7" s="89">
        <v>588310.89</v>
      </c>
      <c r="D7" s="89">
        <v>197472.29</v>
      </c>
      <c r="E7" s="251">
        <v>363186.52</v>
      </c>
      <c r="F7" s="251">
        <v>335966.89</v>
      </c>
      <c r="G7" s="232">
        <v>0</v>
      </c>
      <c r="H7" s="232">
        <v>0</v>
      </c>
      <c r="J7" s="232">
        <v>314.64</v>
      </c>
      <c r="M7" s="251">
        <v>434316.05</v>
      </c>
      <c r="N7" s="251">
        <v>235221.96</v>
      </c>
      <c r="O7" s="73">
        <v>541474.37</v>
      </c>
      <c r="S7" s="73">
        <v>948993.7</v>
      </c>
      <c r="T7" s="73">
        <v>133854</v>
      </c>
      <c r="U7" s="90">
        <v>1078449.7</v>
      </c>
      <c r="X7" s="90">
        <v>434623.68</v>
      </c>
      <c r="Y7" s="90">
        <v>80977.539999999994</v>
      </c>
      <c r="AB7" s="90">
        <v>41540</v>
      </c>
    </row>
    <row r="8" spans="1:28" x14ac:dyDescent="0.2">
      <c r="A8" s="251" t="s">
        <v>2824</v>
      </c>
      <c r="B8" s="89">
        <v>1243022.1100000001</v>
      </c>
      <c r="C8" s="89">
        <v>20075</v>
      </c>
      <c r="D8" s="89">
        <v>72416.7</v>
      </c>
      <c r="E8" s="251">
        <v>33106.21</v>
      </c>
      <c r="F8" s="251">
        <v>58300.44</v>
      </c>
      <c r="G8" s="232">
        <v>4900</v>
      </c>
      <c r="H8" s="232">
        <v>56327.42</v>
      </c>
      <c r="I8" s="232">
        <v>505315</v>
      </c>
      <c r="J8" s="232">
        <v>233.14</v>
      </c>
      <c r="M8" s="251">
        <v>140204.87</v>
      </c>
      <c r="N8" s="251">
        <v>1649277.25</v>
      </c>
      <c r="O8" s="73">
        <v>760412.89</v>
      </c>
      <c r="S8" s="73">
        <v>418221.6</v>
      </c>
      <c r="T8" s="73">
        <v>59700</v>
      </c>
      <c r="U8" s="90">
        <v>509271.6</v>
      </c>
      <c r="X8" s="90">
        <v>405534.71</v>
      </c>
      <c r="Y8" s="90">
        <v>23825.98</v>
      </c>
    </row>
    <row r="9" spans="1:28" x14ac:dyDescent="0.2">
      <c r="A9" s="251" t="s">
        <v>2825</v>
      </c>
      <c r="B9" s="89">
        <v>736215.67</v>
      </c>
      <c r="D9" s="89">
        <v>122496.49</v>
      </c>
      <c r="E9" s="251">
        <v>242851.37</v>
      </c>
      <c r="F9" s="251">
        <v>264895.40999999997</v>
      </c>
      <c r="J9" s="232">
        <v>6</v>
      </c>
      <c r="N9" s="251">
        <v>991159.3</v>
      </c>
      <c r="O9" s="73">
        <v>578977.68000000005</v>
      </c>
      <c r="S9" s="73">
        <v>544916.4</v>
      </c>
      <c r="T9" s="73">
        <v>124920</v>
      </c>
      <c r="U9" s="90">
        <v>728358.40000000002</v>
      </c>
      <c r="X9" s="90">
        <v>161874.82999999999</v>
      </c>
      <c r="Y9" s="90">
        <v>55679.88</v>
      </c>
      <c r="AB9" s="90">
        <v>40500</v>
      </c>
    </row>
    <row r="10" spans="1:28" x14ac:dyDescent="0.2">
      <c r="A10" s="251" t="s">
        <v>2826</v>
      </c>
      <c r="B10" s="89">
        <v>463413.49</v>
      </c>
      <c r="C10" s="89">
        <v>14800</v>
      </c>
      <c r="D10" s="89">
        <v>99837.24</v>
      </c>
      <c r="E10" s="251">
        <v>720671.21</v>
      </c>
      <c r="F10" s="251">
        <v>19984.84</v>
      </c>
      <c r="H10" s="232">
        <v>1424.62</v>
      </c>
      <c r="J10" s="232">
        <v>167.8</v>
      </c>
      <c r="K10" s="251">
        <v>165820</v>
      </c>
      <c r="M10" s="251">
        <v>45644.45</v>
      </c>
      <c r="N10" s="251">
        <v>169383.81</v>
      </c>
      <c r="O10" s="73">
        <v>290884.5</v>
      </c>
      <c r="S10" s="73">
        <v>602865.1</v>
      </c>
      <c r="T10" s="73">
        <v>78300</v>
      </c>
      <c r="U10" s="90">
        <v>696865.1</v>
      </c>
      <c r="X10" s="90">
        <v>167563.79</v>
      </c>
      <c r="Y10" s="90">
        <v>24782.14</v>
      </c>
      <c r="AB10" s="90">
        <v>500</v>
      </c>
    </row>
    <row r="11" spans="1:28" x14ac:dyDescent="0.2">
      <c r="A11" s="251" t="s">
        <v>2827</v>
      </c>
      <c r="B11" s="89">
        <v>2027939.6</v>
      </c>
      <c r="C11" s="89">
        <v>15200</v>
      </c>
      <c r="D11" s="89">
        <v>41432.35</v>
      </c>
      <c r="E11" s="251">
        <v>744084.17</v>
      </c>
      <c r="F11" s="251">
        <v>526469.32999999996</v>
      </c>
      <c r="G11" s="232">
        <v>0.1</v>
      </c>
      <c r="J11" s="232">
        <v>1052.73</v>
      </c>
      <c r="K11" s="251">
        <v>347150</v>
      </c>
      <c r="M11" s="251">
        <v>208610.36</v>
      </c>
      <c r="N11" s="251">
        <v>668274.24</v>
      </c>
      <c r="O11" s="73">
        <v>647187.73</v>
      </c>
      <c r="P11" s="73">
        <v>111600</v>
      </c>
      <c r="S11" s="73">
        <v>1193065.3</v>
      </c>
      <c r="T11" s="73">
        <v>258176</v>
      </c>
      <c r="U11" s="90">
        <v>1517551.3</v>
      </c>
      <c r="X11" s="90">
        <v>372373.37</v>
      </c>
      <c r="Y11" s="90">
        <v>68295.520000000004</v>
      </c>
      <c r="AB11" s="90">
        <v>60000</v>
      </c>
    </row>
    <row r="12" spans="1:28" x14ac:dyDescent="0.2">
      <c r="A12" s="251" t="s">
        <v>2828</v>
      </c>
      <c r="B12" s="89">
        <v>773892.95</v>
      </c>
      <c r="D12" s="89">
        <v>75166.67</v>
      </c>
      <c r="E12" s="251">
        <v>768699.53</v>
      </c>
      <c r="F12" s="251">
        <v>252675.4</v>
      </c>
      <c r="I12" s="232">
        <v>29650</v>
      </c>
      <c r="J12" s="232">
        <v>4.0599999999999996</v>
      </c>
      <c r="K12" s="251">
        <v>8500</v>
      </c>
      <c r="M12" s="251">
        <v>126841.23</v>
      </c>
      <c r="N12" s="251">
        <v>2102009.77</v>
      </c>
      <c r="O12" s="73">
        <v>411982.05</v>
      </c>
      <c r="S12" s="73">
        <v>886954.5</v>
      </c>
      <c r="T12" s="73">
        <v>520896</v>
      </c>
      <c r="U12" s="90">
        <v>1517544.5</v>
      </c>
      <c r="X12" s="90">
        <v>166529.26999999999</v>
      </c>
      <c r="Y12" s="90">
        <v>77579.399999999994</v>
      </c>
      <c r="AB12" s="90">
        <v>60500</v>
      </c>
    </row>
    <row r="13" spans="1:28" x14ac:dyDescent="0.2">
      <c r="A13" s="251" t="s">
        <v>2829</v>
      </c>
      <c r="B13" s="89">
        <v>1046581.47</v>
      </c>
      <c r="D13" s="89">
        <v>71062.100000000006</v>
      </c>
      <c r="E13" s="251">
        <v>1150928.28</v>
      </c>
      <c r="F13" s="251">
        <v>228833.86</v>
      </c>
      <c r="H13" s="232">
        <v>0</v>
      </c>
      <c r="J13" s="232">
        <v>76</v>
      </c>
      <c r="K13" s="251">
        <v>44011.5</v>
      </c>
      <c r="M13" s="251">
        <v>167383.15</v>
      </c>
      <c r="N13" s="251">
        <v>1442563.02</v>
      </c>
      <c r="O13" s="73">
        <v>545301.38</v>
      </c>
      <c r="P13" s="73">
        <v>9300</v>
      </c>
      <c r="S13" s="73">
        <v>588373.9</v>
      </c>
      <c r="T13" s="73">
        <v>197210</v>
      </c>
      <c r="U13" s="90">
        <v>800601.9</v>
      </c>
      <c r="X13" s="90">
        <v>303158.2</v>
      </c>
      <c r="Y13" s="90">
        <v>77092.600000000006</v>
      </c>
      <c r="AB13" s="90">
        <v>32500</v>
      </c>
    </row>
    <row r="14" spans="1:28" x14ac:dyDescent="0.2">
      <c r="A14" s="251" t="s">
        <v>2830</v>
      </c>
      <c r="B14" s="89">
        <v>759808.81</v>
      </c>
      <c r="D14" s="89">
        <v>38398.18</v>
      </c>
      <c r="E14" s="251">
        <v>968818.29</v>
      </c>
      <c r="F14" s="251">
        <v>136327.98000000001</v>
      </c>
      <c r="H14" s="232">
        <v>3</v>
      </c>
      <c r="I14" s="232">
        <v>170490</v>
      </c>
      <c r="J14" s="232">
        <v>170</v>
      </c>
      <c r="K14" s="251">
        <v>150400</v>
      </c>
      <c r="M14" s="251">
        <v>70158.039999999994</v>
      </c>
      <c r="N14" s="251">
        <v>484200</v>
      </c>
      <c r="O14" s="73">
        <v>574122.16</v>
      </c>
      <c r="P14" s="73">
        <v>44600</v>
      </c>
      <c r="S14" s="73">
        <v>817625.1</v>
      </c>
      <c r="T14" s="73">
        <v>186650</v>
      </c>
      <c r="U14" s="90">
        <v>960511.1</v>
      </c>
      <c r="X14" s="90">
        <v>324504.73</v>
      </c>
      <c r="Y14" s="90">
        <v>58590.58</v>
      </c>
      <c r="AB14" s="90">
        <v>500</v>
      </c>
    </row>
    <row r="15" spans="1:28" x14ac:dyDescent="0.2">
      <c r="A15" s="251" t="s">
        <v>2831</v>
      </c>
      <c r="B15" s="89">
        <v>1216218.45</v>
      </c>
      <c r="D15" s="89">
        <v>171904</v>
      </c>
      <c r="E15" s="251">
        <v>476754.4</v>
      </c>
      <c r="F15" s="251">
        <v>317065.86</v>
      </c>
      <c r="G15" s="232">
        <v>44885</v>
      </c>
      <c r="H15" s="232">
        <v>1645.03</v>
      </c>
      <c r="I15" s="232">
        <v>90000</v>
      </c>
      <c r="J15" s="232">
        <v>852.35</v>
      </c>
      <c r="M15" s="251">
        <v>467048.43</v>
      </c>
      <c r="N15" s="251">
        <v>1884119.29</v>
      </c>
      <c r="O15" s="73">
        <v>745939.15</v>
      </c>
      <c r="S15" s="73">
        <v>906651.5</v>
      </c>
      <c r="T15" s="73">
        <v>113000</v>
      </c>
      <c r="U15" s="90">
        <v>1066373.5</v>
      </c>
      <c r="X15" s="90">
        <v>584497.39</v>
      </c>
      <c r="Y15" s="90">
        <v>59287.4</v>
      </c>
      <c r="AB15" s="90">
        <v>60000</v>
      </c>
    </row>
    <row r="16" spans="1:28" x14ac:dyDescent="0.2">
      <c r="A16" s="251" t="s">
        <v>2832</v>
      </c>
      <c r="B16" s="89">
        <v>545932.35</v>
      </c>
      <c r="D16" s="89">
        <v>113434</v>
      </c>
      <c r="E16" s="251">
        <v>625328.49</v>
      </c>
      <c r="F16" s="251">
        <v>253088.69</v>
      </c>
      <c r="J16" s="232">
        <v>148.05000000000001</v>
      </c>
      <c r="K16" s="251">
        <v>190115</v>
      </c>
      <c r="M16" s="251">
        <v>25800</v>
      </c>
      <c r="N16" s="251">
        <v>2403607</v>
      </c>
      <c r="O16" s="73">
        <v>478315.24</v>
      </c>
      <c r="S16" s="73">
        <v>929505.8</v>
      </c>
      <c r="T16" s="73">
        <v>151676</v>
      </c>
      <c r="U16" s="90">
        <v>1111753.8</v>
      </c>
      <c r="X16" s="90">
        <v>244026.08</v>
      </c>
      <c r="Y16" s="90">
        <v>78438.23</v>
      </c>
      <c r="AB16" s="90">
        <v>25500</v>
      </c>
    </row>
    <row r="17" spans="1:28" x14ac:dyDescent="0.2">
      <c r="A17" s="251" t="s">
        <v>2833</v>
      </c>
      <c r="B17" s="89">
        <v>1302251.8700000001</v>
      </c>
      <c r="D17" s="89">
        <v>219335.87</v>
      </c>
      <c r="E17" s="251">
        <v>397014.19</v>
      </c>
      <c r="F17" s="251">
        <v>249918.62</v>
      </c>
      <c r="J17" s="232">
        <v>86</v>
      </c>
      <c r="K17" s="251">
        <v>156165</v>
      </c>
      <c r="M17" s="251">
        <v>197524.95</v>
      </c>
      <c r="N17" s="251">
        <v>2696435.34</v>
      </c>
      <c r="O17" s="73">
        <v>584509.34</v>
      </c>
      <c r="P17" s="73">
        <v>150000</v>
      </c>
      <c r="S17" s="73">
        <v>859340.2</v>
      </c>
      <c r="T17" s="73">
        <v>131039</v>
      </c>
      <c r="U17" s="90">
        <v>1005679.2</v>
      </c>
      <c r="X17" s="90">
        <v>324330.77</v>
      </c>
      <c r="Y17" s="90">
        <v>89747.32</v>
      </c>
      <c r="AB17" s="90">
        <v>65089.599999999999</v>
      </c>
    </row>
    <row r="18" spans="1:28" x14ac:dyDescent="0.2">
      <c r="A18" s="251" t="s">
        <v>2834</v>
      </c>
      <c r="B18" s="89">
        <v>784602.65</v>
      </c>
      <c r="D18" s="89">
        <v>130902.07</v>
      </c>
      <c r="E18" s="251">
        <v>808743.92</v>
      </c>
      <c r="F18" s="251">
        <v>378203.16</v>
      </c>
      <c r="G18" s="232">
        <v>0</v>
      </c>
      <c r="H18" s="232">
        <v>7180</v>
      </c>
      <c r="J18" s="232">
        <v>161.66999999999999</v>
      </c>
      <c r="K18" s="251">
        <v>289090</v>
      </c>
      <c r="M18" s="251">
        <v>163185.09</v>
      </c>
      <c r="N18" s="251">
        <v>2510757.66</v>
      </c>
      <c r="O18" s="73">
        <v>532204.44999999995</v>
      </c>
      <c r="S18" s="73">
        <v>950739.5</v>
      </c>
      <c r="T18" s="73">
        <v>264630</v>
      </c>
      <c r="U18" s="90">
        <v>1265304.5</v>
      </c>
      <c r="X18" s="90">
        <v>351038.26</v>
      </c>
      <c r="Y18" s="90">
        <v>121450.23</v>
      </c>
      <c r="AB18" s="90">
        <v>500</v>
      </c>
    </row>
    <row r="19" spans="1:28" x14ac:dyDescent="0.2">
      <c r="A19" s="251" t="s">
        <v>2835</v>
      </c>
      <c r="B19" s="89">
        <v>1283437.8600000001</v>
      </c>
      <c r="D19" s="89">
        <v>54755.21</v>
      </c>
      <c r="E19" s="251">
        <v>1031260.76</v>
      </c>
      <c r="F19" s="251">
        <v>833844.35</v>
      </c>
      <c r="J19" s="232">
        <v>2049</v>
      </c>
      <c r="K19" s="251">
        <v>361453</v>
      </c>
      <c r="M19" s="251">
        <v>239594.69</v>
      </c>
      <c r="N19" s="251">
        <v>684118.79</v>
      </c>
      <c r="O19" s="73">
        <v>499538.12</v>
      </c>
      <c r="S19" s="73">
        <v>496142</v>
      </c>
      <c r="T19" s="73">
        <v>203090</v>
      </c>
      <c r="U19" s="90">
        <v>707960</v>
      </c>
      <c r="X19" s="90">
        <v>323660.52</v>
      </c>
      <c r="Y19" s="90">
        <v>151041.60999999999</v>
      </c>
      <c r="AB19" s="90">
        <v>65000</v>
      </c>
    </row>
    <row r="20" spans="1:28" x14ac:dyDescent="0.2">
      <c r="A20" s="251" t="s">
        <v>2836</v>
      </c>
      <c r="B20" s="89">
        <v>347956.21</v>
      </c>
      <c r="D20" s="89">
        <v>77858.27</v>
      </c>
      <c r="E20" s="251">
        <v>417066.58</v>
      </c>
      <c r="F20" s="251">
        <v>129859.01</v>
      </c>
      <c r="I20" s="232">
        <v>102200</v>
      </c>
      <c r="J20" s="232">
        <v>70.06</v>
      </c>
      <c r="M20" s="251">
        <v>54004.05</v>
      </c>
      <c r="N20" s="251">
        <v>865361.67</v>
      </c>
      <c r="O20" s="73">
        <v>336394.37</v>
      </c>
      <c r="P20" s="73">
        <v>9000</v>
      </c>
      <c r="S20" s="73">
        <v>710384</v>
      </c>
      <c r="T20" s="73">
        <v>77000</v>
      </c>
      <c r="U20" s="90">
        <v>818956</v>
      </c>
      <c r="X20" s="90">
        <v>217251.37</v>
      </c>
      <c r="Y20" s="90">
        <v>44290.92</v>
      </c>
      <c r="AB20" s="90">
        <v>500</v>
      </c>
    </row>
    <row r="21" spans="1:28" x14ac:dyDescent="0.2">
      <c r="A21" s="251" t="s">
        <v>2837</v>
      </c>
      <c r="B21" s="89">
        <v>583423.52</v>
      </c>
      <c r="D21" s="89">
        <v>36425.910000000003</v>
      </c>
      <c r="E21" s="251">
        <v>494901.36</v>
      </c>
      <c r="F21" s="251">
        <v>310600.08</v>
      </c>
      <c r="H21" s="232">
        <v>0</v>
      </c>
      <c r="J21" s="232">
        <v>75</v>
      </c>
      <c r="M21" s="251">
        <v>117880.36</v>
      </c>
      <c r="N21" s="251">
        <v>1709584.67</v>
      </c>
      <c r="O21" s="73">
        <v>351854.55</v>
      </c>
      <c r="S21" s="73">
        <v>701443</v>
      </c>
      <c r="T21" s="73">
        <v>47200</v>
      </c>
      <c r="U21" s="90">
        <v>807329</v>
      </c>
      <c r="X21" s="90">
        <v>147788.20000000001</v>
      </c>
      <c r="Y21" s="90">
        <v>86655.82</v>
      </c>
      <c r="AB21" s="90">
        <v>20500</v>
      </c>
    </row>
    <row r="22" spans="1:28" x14ac:dyDescent="0.2">
      <c r="A22" s="251" t="s">
        <v>2941</v>
      </c>
      <c r="B22" s="89">
        <v>354275.74</v>
      </c>
      <c r="D22" s="89">
        <v>112446.87</v>
      </c>
      <c r="E22" s="251">
        <v>611836.84</v>
      </c>
      <c r="F22" s="251">
        <v>311232.26</v>
      </c>
      <c r="H22" s="232">
        <v>0</v>
      </c>
      <c r="J22" s="232">
        <v>148</v>
      </c>
      <c r="M22" s="251">
        <v>244497.17</v>
      </c>
      <c r="N22" s="251">
        <v>2287426.9300000002</v>
      </c>
      <c r="O22" s="73">
        <v>375091.76</v>
      </c>
      <c r="S22" s="73">
        <v>499577.5</v>
      </c>
      <c r="T22" s="73">
        <v>63510</v>
      </c>
      <c r="U22" s="90">
        <v>570387.5</v>
      </c>
      <c r="W22" s="90">
        <v>15296.59</v>
      </c>
      <c r="X22" s="90">
        <v>194369.29</v>
      </c>
      <c r="Y22" s="90">
        <v>93308.37</v>
      </c>
    </row>
    <row r="23" spans="1:28" x14ac:dyDescent="0.2">
      <c r="A23" s="251" t="s">
        <v>2838</v>
      </c>
      <c r="B23" s="89">
        <v>367198.37</v>
      </c>
      <c r="D23" s="89">
        <v>48656.37</v>
      </c>
      <c r="E23" s="251">
        <v>739364.42</v>
      </c>
      <c r="F23" s="251">
        <v>187050.97</v>
      </c>
      <c r="I23" s="232">
        <v>80000</v>
      </c>
      <c r="J23" s="232">
        <v>77</v>
      </c>
      <c r="N23" s="251">
        <v>2091979.99</v>
      </c>
      <c r="O23" s="73">
        <v>461886.84</v>
      </c>
      <c r="S23" s="73">
        <v>215106</v>
      </c>
      <c r="T23" s="73">
        <v>7500</v>
      </c>
      <c r="U23" s="90">
        <v>295186</v>
      </c>
      <c r="X23" s="90">
        <v>170588.9</v>
      </c>
      <c r="Y23" s="90">
        <v>105385.07</v>
      </c>
    </row>
    <row r="24" spans="1:28" x14ac:dyDescent="0.2">
      <c r="A24" s="251" t="s">
        <v>2839</v>
      </c>
      <c r="B24" s="89">
        <v>1429422.45</v>
      </c>
      <c r="D24" s="89">
        <v>28947.57</v>
      </c>
      <c r="E24" s="251">
        <v>599231.15</v>
      </c>
      <c r="F24" s="251">
        <v>188938.96</v>
      </c>
      <c r="G24" s="232">
        <v>-2590</v>
      </c>
      <c r="H24" s="232">
        <v>160181.72</v>
      </c>
      <c r="I24" s="232">
        <v>15744</v>
      </c>
      <c r="J24" s="232">
        <v>-3311.92</v>
      </c>
      <c r="K24" s="251">
        <v>64445</v>
      </c>
      <c r="O24" s="73">
        <v>1325921.81</v>
      </c>
      <c r="S24" s="73">
        <v>735212.6</v>
      </c>
      <c r="T24" s="73">
        <v>1500</v>
      </c>
      <c r="U24" s="90">
        <v>875240.6</v>
      </c>
      <c r="V24" s="90">
        <v>1400</v>
      </c>
      <c r="X24" s="90">
        <v>407502.37</v>
      </c>
      <c r="Y24" s="90">
        <v>101268.75</v>
      </c>
    </row>
    <row r="25" spans="1:28" x14ac:dyDescent="0.2">
      <c r="A25" s="251" t="s">
        <v>2840</v>
      </c>
      <c r="B25" s="89">
        <v>293152.98</v>
      </c>
      <c r="D25" s="89">
        <v>39282.82</v>
      </c>
      <c r="E25" s="251">
        <v>982899.42</v>
      </c>
      <c r="F25" s="251">
        <v>213485.09</v>
      </c>
      <c r="G25" s="232">
        <v>45000</v>
      </c>
      <c r="H25" s="232">
        <v>1589.24</v>
      </c>
      <c r="J25" s="232">
        <v>78.5</v>
      </c>
      <c r="M25" s="251">
        <v>25588.38</v>
      </c>
      <c r="N25" s="251">
        <v>1967042.37</v>
      </c>
      <c r="O25" s="73">
        <v>490955.75</v>
      </c>
      <c r="S25" s="73">
        <v>1050797.5</v>
      </c>
      <c r="T25" s="73">
        <v>7500</v>
      </c>
      <c r="U25" s="90">
        <v>1256977.5</v>
      </c>
      <c r="X25" s="90">
        <v>253899.15</v>
      </c>
      <c r="Y25" s="90">
        <v>88230.12</v>
      </c>
    </row>
    <row r="26" spans="1:28" x14ac:dyDescent="0.2">
      <c r="A26" s="251" t="s">
        <v>2841</v>
      </c>
      <c r="B26" s="89">
        <v>506831.86</v>
      </c>
      <c r="D26" s="89">
        <v>59263.22</v>
      </c>
      <c r="E26" s="251">
        <v>569369.82999999996</v>
      </c>
      <c r="F26" s="251">
        <v>786389.87</v>
      </c>
      <c r="G26" s="232">
        <v>0</v>
      </c>
      <c r="H26" s="232">
        <v>80956.570000000007</v>
      </c>
      <c r="I26" s="232">
        <v>259444</v>
      </c>
      <c r="J26" s="232">
        <v>1438.99</v>
      </c>
      <c r="N26" s="251">
        <v>1301651.56</v>
      </c>
      <c r="O26" s="73">
        <v>455368.41</v>
      </c>
      <c r="T26" s="73">
        <v>15504</v>
      </c>
      <c r="U26" s="90">
        <v>86218</v>
      </c>
      <c r="X26" s="90">
        <v>236993.56</v>
      </c>
      <c r="Y26" s="90">
        <v>5747.97</v>
      </c>
    </row>
    <row r="27" spans="1:28" x14ac:dyDescent="0.2">
      <c r="A27" s="251" t="s">
        <v>2842</v>
      </c>
      <c r="B27" s="89">
        <v>515521.2</v>
      </c>
      <c r="D27" s="89">
        <v>7355.01</v>
      </c>
      <c r="E27" s="251">
        <v>1677279.88</v>
      </c>
      <c r="F27" s="251">
        <v>224885.38</v>
      </c>
      <c r="G27" s="232">
        <v>0</v>
      </c>
      <c r="H27" s="232">
        <v>72000</v>
      </c>
      <c r="J27" s="232">
        <v>97.23</v>
      </c>
      <c r="M27" s="251">
        <v>2238.5</v>
      </c>
      <c r="N27" s="251">
        <v>1776680.82</v>
      </c>
      <c r="O27" s="73">
        <v>501504.63</v>
      </c>
      <c r="S27" s="73">
        <v>487028.5</v>
      </c>
      <c r="T27" s="73">
        <v>8000</v>
      </c>
      <c r="U27" s="90">
        <v>638234.57999999996</v>
      </c>
      <c r="X27" s="90">
        <v>199639.79</v>
      </c>
      <c r="Y27" s="90">
        <v>116888.18</v>
      </c>
    </row>
    <row r="28" spans="1:28" x14ac:dyDescent="0.2">
      <c r="A28" s="251" t="s">
        <v>2843</v>
      </c>
      <c r="B28" s="89">
        <v>1253957.19</v>
      </c>
      <c r="D28" s="89">
        <v>78359.08</v>
      </c>
      <c r="E28" s="251">
        <v>1170880.95</v>
      </c>
      <c r="F28" s="251">
        <v>437757.22</v>
      </c>
      <c r="G28" s="232">
        <v>900</v>
      </c>
      <c r="H28" s="232">
        <v>48860</v>
      </c>
      <c r="J28" s="232">
        <v>169.61</v>
      </c>
      <c r="K28" s="251">
        <v>328742.82</v>
      </c>
      <c r="M28" s="251">
        <v>30790</v>
      </c>
      <c r="N28" s="251">
        <v>2074982.75</v>
      </c>
      <c r="O28" s="73">
        <v>1279212.55</v>
      </c>
      <c r="S28" s="73">
        <v>1326911.8999999999</v>
      </c>
      <c r="T28" s="73">
        <v>18000</v>
      </c>
      <c r="U28" s="90">
        <v>1566741.9</v>
      </c>
      <c r="X28" s="90">
        <v>374251.88</v>
      </c>
      <c r="Y28" s="90">
        <v>222587.43</v>
      </c>
      <c r="AB28" s="90">
        <v>30400</v>
      </c>
    </row>
    <row r="29" spans="1:28" x14ac:dyDescent="0.2">
      <c r="A29" s="251" t="s">
        <v>2844</v>
      </c>
      <c r="B29" s="89">
        <v>782261.36</v>
      </c>
      <c r="D29" s="89">
        <v>72727.87</v>
      </c>
      <c r="E29" s="251">
        <v>621801.44999999995</v>
      </c>
      <c r="F29" s="251">
        <v>88923.07</v>
      </c>
      <c r="G29" s="232">
        <v>0</v>
      </c>
      <c r="H29" s="232">
        <v>21370.02</v>
      </c>
      <c r="I29" s="232">
        <v>98160.16</v>
      </c>
      <c r="J29" s="232">
        <v>471</v>
      </c>
      <c r="M29" s="251">
        <v>158749.57999999999</v>
      </c>
      <c r="N29" s="251">
        <v>1942599.48</v>
      </c>
      <c r="O29" s="73">
        <v>586798.57999999996</v>
      </c>
      <c r="S29" s="73">
        <v>442065</v>
      </c>
      <c r="T29" s="73">
        <v>9000</v>
      </c>
      <c r="U29" s="90">
        <v>539565</v>
      </c>
      <c r="X29" s="90">
        <v>176721.74</v>
      </c>
      <c r="Y29" s="90">
        <v>191978.26</v>
      </c>
      <c r="AB29" s="90">
        <v>11400</v>
      </c>
    </row>
    <row r="30" spans="1:28" x14ac:dyDescent="0.2">
      <c r="A30" s="251" t="s">
        <v>2845</v>
      </c>
      <c r="B30" s="89">
        <v>1209772.19</v>
      </c>
      <c r="D30" s="89">
        <v>65275.43</v>
      </c>
      <c r="E30" s="251">
        <v>797066.69</v>
      </c>
      <c r="F30" s="251">
        <v>207217.09</v>
      </c>
      <c r="G30" s="232">
        <v>0</v>
      </c>
      <c r="H30" s="232">
        <v>24440.26</v>
      </c>
      <c r="J30" s="232">
        <v>328.36</v>
      </c>
      <c r="K30" s="251">
        <v>82600</v>
      </c>
      <c r="M30" s="251">
        <v>-5335.15</v>
      </c>
      <c r="N30" s="251">
        <v>1357301.45</v>
      </c>
      <c r="O30" s="73">
        <v>848962.17</v>
      </c>
      <c r="S30" s="73">
        <v>416386.1</v>
      </c>
      <c r="T30" s="73">
        <v>17000</v>
      </c>
      <c r="U30" s="90">
        <v>567858.1</v>
      </c>
      <c r="X30" s="90">
        <v>226600.78</v>
      </c>
      <c r="Y30" s="90">
        <v>121959.77</v>
      </c>
      <c r="AA30" s="90">
        <v>1</v>
      </c>
      <c r="AB30" s="90">
        <v>15200</v>
      </c>
    </row>
    <row r="31" spans="1:28" x14ac:dyDescent="0.2">
      <c r="A31" s="251" t="s">
        <v>2846</v>
      </c>
      <c r="B31" s="89">
        <v>1165492.48</v>
      </c>
      <c r="D31" s="89">
        <v>49287.51</v>
      </c>
      <c r="E31" s="251">
        <v>419218.66</v>
      </c>
      <c r="F31" s="251">
        <v>169109.65</v>
      </c>
      <c r="H31" s="232">
        <v>29876.6</v>
      </c>
      <c r="I31" s="232">
        <v>0.19</v>
      </c>
      <c r="J31" s="232">
        <v>234.7</v>
      </c>
      <c r="K31" s="251">
        <v>9040.66</v>
      </c>
      <c r="M31" s="251">
        <v>16858.13</v>
      </c>
      <c r="N31" s="251">
        <v>1339755.76</v>
      </c>
      <c r="O31" s="73">
        <v>1058883.96</v>
      </c>
      <c r="P31" s="73">
        <v>115282</v>
      </c>
      <c r="S31" s="73">
        <v>790621.76</v>
      </c>
      <c r="T31" s="73">
        <v>13000</v>
      </c>
      <c r="U31" s="90">
        <v>1021064.76</v>
      </c>
      <c r="X31" s="90">
        <v>215511.71</v>
      </c>
      <c r="Y31" s="90">
        <v>45702.559999999998</v>
      </c>
      <c r="AB31" s="90">
        <v>19000</v>
      </c>
    </row>
    <row r="32" spans="1:28" x14ac:dyDescent="0.2">
      <c r="A32" s="251" t="s">
        <v>2847</v>
      </c>
      <c r="B32" s="89">
        <v>712087.57</v>
      </c>
      <c r="D32" s="89">
        <v>51541.31</v>
      </c>
      <c r="E32" s="251">
        <v>905853.3</v>
      </c>
      <c r="F32" s="251">
        <v>294477.38</v>
      </c>
      <c r="G32" s="232">
        <v>0</v>
      </c>
      <c r="H32" s="232">
        <v>29514.880000000001</v>
      </c>
      <c r="J32" s="232">
        <v>861.15</v>
      </c>
      <c r="K32" s="251">
        <v>60000</v>
      </c>
      <c r="M32" s="251">
        <v>254941.63</v>
      </c>
      <c r="N32" s="251">
        <v>2103448.6</v>
      </c>
      <c r="O32" s="73">
        <v>709349.42</v>
      </c>
      <c r="S32" s="73">
        <v>623153</v>
      </c>
      <c r="T32" s="73">
        <v>245300</v>
      </c>
      <c r="U32" s="90">
        <v>748150</v>
      </c>
      <c r="X32" s="90">
        <v>193165.65</v>
      </c>
      <c r="Y32" s="90">
        <v>327817.84999999998</v>
      </c>
    </row>
    <row r="33" spans="1:28" x14ac:dyDescent="0.2">
      <c r="A33" s="251" t="s">
        <v>2848</v>
      </c>
      <c r="B33" s="89">
        <v>1133616.1499999999</v>
      </c>
      <c r="D33" s="89">
        <v>82901.62</v>
      </c>
      <c r="E33" s="251">
        <v>266832.12</v>
      </c>
      <c r="F33" s="251">
        <v>21.7</v>
      </c>
      <c r="G33" s="232">
        <v>0</v>
      </c>
      <c r="H33" s="232">
        <v>20292.71</v>
      </c>
      <c r="J33" s="232">
        <v>272.62</v>
      </c>
      <c r="K33" s="251">
        <v>103809.81</v>
      </c>
      <c r="M33" s="251">
        <v>21260</v>
      </c>
      <c r="N33" s="251">
        <v>1634028.2</v>
      </c>
      <c r="O33" s="73">
        <v>960205.69</v>
      </c>
      <c r="S33" s="73">
        <v>388228.7</v>
      </c>
      <c r="T33" s="73">
        <v>4500</v>
      </c>
      <c r="U33" s="90">
        <v>509899.7</v>
      </c>
      <c r="X33" s="90">
        <v>191988.25</v>
      </c>
      <c r="Y33" s="90">
        <v>324822.94</v>
      </c>
      <c r="AA33" s="90">
        <v>8</v>
      </c>
      <c r="AB33" s="90">
        <v>11400</v>
      </c>
    </row>
    <row r="34" spans="1:28" x14ac:dyDescent="0.2">
      <c r="A34" s="251" t="s">
        <v>2849</v>
      </c>
      <c r="B34" s="89">
        <v>598622.9</v>
      </c>
      <c r="D34" s="89">
        <v>9459.5</v>
      </c>
      <c r="E34" s="251">
        <v>528241.25</v>
      </c>
      <c r="F34" s="251">
        <v>281853.40999999997</v>
      </c>
      <c r="G34" s="232">
        <v>0</v>
      </c>
      <c r="H34" s="232">
        <v>0</v>
      </c>
      <c r="J34" s="232">
        <v>781.76</v>
      </c>
      <c r="M34" s="251">
        <v>77628.88</v>
      </c>
      <c r="N34" s="251">
        <v>391756.52</v>
      </c>
      <c r="O34" s="73">
        <v>668418.30000000005</v>
      </c>
      <c r="S34" s="73">
        <v>1116965.2</v>
      </c>
      <c r="T34" s="73">
        <v>26700</v>
      </c>
      <c r="U34" s="90">
        <v>1257892.8600000001</v>
      </c>
      <c r="V34" s="90">
        <v>8366.5</v>
      </c>
      <c r="X34" s="90">
        <v>200332.26</v>
      </c>
      <c r="Y34" s="90">
        <v>92593.25</v>
      </c>
      <c r="AB34" s="90">
        <v>11400</v>
      </c>
    </row>
    <row r="35" spans="1:28" x14ac:dyDescent="0.2">
      <c r="A35" s="251" t="s">
        <v>2850</v>
      </c>
      <c r="B35" s="89">
        <v>682519.97</v>
      </c>
      <c r="D35" s="89">
        <v>36046.1</v>
      </c>
      <c r="E35" s="251">
        <v>414972.57</v>
      </c>
      <c r="F35" s="251">
        <v>179232.88</v>
      </c>
      <c r="G35" s="232">
        <v>0</v>
      </c>
      <c r="H35" s="232">
        <v>0</v>
      </c>
      <c r="I35" s="232">
        <v>-123344.86</v>
      </c>
      <c r="J35" s="232">
        <v>677.9</v>
      </c>
      <c r="K35" s="251">
        <v>126175</v>
      </c>
      <c r="N35" s="251">
        <v>459399.49</v>
      </c>
      <c r="O35" s="73">
        <v>539169.04</v>
      </c>
      <c r="S35" s="73">
        <v>110652</v>
      </c>
      <c r="U35" s="90">
        <v>193052</v>
      </c>
      <c r="X35" s="90">
        <v>142930.29999999999</v>
      </c>
      <c r="Y35" s="90">
        <v>45861.79</v>
      </c>
      <c r="AB35" s="90">
        <v>15200</v>
      </c>
    </row>
    <row r="36" spans="1:28" x14ac:dyDescent="0.2">
      <c r="A36" s="251" t="s">
        <v>2851</v>
      </c>
      <c r="B36" s="89">
        <v>654122.27</v>
      </c>
      <c r="D36" s="89">
        <v>50304.11</v>
      </c>
      <c r="E36" s="251">
        <v>766414.19</v>
      </c>
      <c r="F36" s="251">
        <v>348454.66</v>
      </c>
      <c r="G36" s="232">
        <v>0</v>
      </c>
      <c r="H36" s="232">
        <v>17402.419999999998</v>
      </c>
      <c r="J36" s="232">
        <v>319.10000000000002</v>
      </c>
      <c r="K36" s="251">
        <v>48761.1</v>
      </c>
      <c r="M36" s="251">
        <v>780849.33</v>
      </c>
      <c r="N36" s="251">
        <v>556569.79</v>
      </c>
      <c r="O36" s="73">
        <v>772951.6</v>
      </c>
      <c r="S36" s="73">
        <v>511045.9</v>
      </c>
      <c r="T36" s="73">
        <v>21495</v>
      </c>
      <c r="U36" s="90">
        <v>625790.9</v>
      </c>
      <c r="X36" s="90">
        <v>153111.67000000001</v>
      </c>
      <c r="Y36" s="90">
        <v>77969.17</v>
      </c>
      <c r="AB36" s="90">
        <v>15200</v>
      </c>
    </row>
    <row r="37" spans="1:28" x14ac:dyDescent="0.2">
      <c r="A37" s="251" t="s">
        <v>2852</v>
      </c>
      <c r="B37" s="89">
        <v>741470.04</v>
      </c>
      <c r="D37" s="89">
        <v>113635.95</v>
      </c>
      <c r="E37" s="251">
        <v>360695.49</v>
      </c>
      <c r="F37" s="251">
        <v>153685.66</v>
      </c>
      <c r="G37" s="232">
        <v>0</v>
      </c>
      <c r="H37" s="232">
        <v>22483.17</v>
      </c>
      <c r="J37" s="232">
        <v>542.20000000000005</v>
      </c>
      <c r="K37" s="251">
        <v>30000</v>
      </c>
      <c r="M37" s="251">
        <v>77758.77</v>
      </c>
      <c r="N37" s="251">
        <v>1714982.69</v>
      </c>
      <c r="O37" s="73">
        <v>723904.95</v>
      </c>
      <c r="S37" s="73">
        <v>584285.6</v>
      </c>
      <c r="T37" s="73">
        <v>5000</v>
      </c>
      <c r="U37" s="90">
        <v>711059.6</v>
      </c>
      <c r="X37" s="90">
        <v>271994.34999999998</v>
      </c>
      <c r="Y37" s="90">
        <v>63343.3</v>
      </c>
      <c r="AB37" s="90">
        <v>15200</v>
      </c>
    </row>
    <row r="38" spans="1:28" x14ac:dyDescent="0.2">
      <c r="A38" s="251" t="s">
        <v>2853</v>
      </c>
      <c r="B38" s="89">
        <v>509191.71</v>
      </c>
      <c r="D38" s="89">
        <v>63453.29</v>
      </c>
      <c r="E38" s="251">
        <v>814972.01</v>
      </c>
      <c r="F38" s="251">
        <v>190106.25</v>
      </c>
      <c r="H38" s="232">
        <v>14930</v>
      </c>
      <c r="J38" s="232">
        <v>156</v>
      </c>
      <c r="K38" s="251">
        <v>36400</v>
      </c>
      <c r="M38" s="251">
        <v>5797.32</v>
      </c>
      <c r="N38" s="251">
        <v>2179663.7000000002</v>
      </c>
      <c r="O38" s="73">
        <v>677790.46</v>
      </c>
      <c r="S38" s="73">
        <v>416867</v>
      </c>
      <c r="U38" s="90">
        <v>600931</v>
      </c>
      <c r="X38" s="90">
        <v>163613.96</v>
      </c>
      <c r="Y38" s="90">
        <v>84167.86</v>
      </c>
      <c r="AA38" s="90">
        <v>9</v>
      </c>
      <c r="AB38" s="90">
        <v>15200</v>
      </c>
    </row>
    <row r="39" spans="1:28" x14ac:dyDescent="0.2">
      <c r="A39" s="251" t="s">
        <v>2854</v>
      </c>
      <c r="B39" s="89">
        <v>1294062.9099999999</v>
      </c>
      <c r="D39" s="89">
        <v>13411.48</v>
      </c>
      <c r="E39" s="251">
        <v>333888.78000000003</v>
      </c>
      <c r="F39" s="251">
        <v>342446.32</v>
      </c>
      <c r="G39" s="232">
        <v>0</v>
      </c>
      <c r="H39" s="232">
        <v>31697.22</v>
      </c>
      <c r="J39" s="232">
        <v>422</v>
      </c>
      <c r="M39" s="251">
        <v>249917.1</v>
      </c>
      <c r="N39" s="251">
        <v>1994257.35</v>
      </c>
      <c r="O39" s="73">
        <v>755618.93</v>
      </c>
      <c r="Q39" s="73">
        <v>0.03</v>
      </c>
      <c r="S39" s="73">
        <v>486696.8</v>
      </c>
      <c r="T39" s="73">
        <v>4500</v>
      </c>
      <c r="U39" s="90">
        <v>616838.80000000005</v>
      </c>
      <c r="X39" s="90">
        <v>187405.75</v>
      </c>
      <c r="Y39" s="90">
        <v>211006.23</v>
      </c>
      <c r="AB39" s="90">
        <v>15200</v>
      </c>
    </row>
    <row r="40" spans="1:28" x14ac:dyDescent="0.2">
      <c r="A40" s="251" t="s">
        <v>2855</v>
      </c>
      <c r="B40" s="89">
        <v>746961.14</v>
      </c>
      <c r="D40" s="89">
        <v>74600.149999999994</v>
      </c>
      <c r="E40" s="251">
        <v>558238.1</v>
      </c>
      <c r="F40" s="251">
        <v>419678.99</v>
      </c>
      <c r="G40" s="232">
        <v>0</v>
      </c>
      <c r="H40" s="232">
        <v>32217.86</v>
      </c>
      <c r="I40" s="232">
        <v>310540</v>
      </c>
      <c r="J40" s="232">
        <v>831.67</v>
      </c>
      <c r="K40" s="251">
        <v>10000</v>
      </c>
      <c r="M40" s="251">
        <v>94215.1</v>
      </c>
      <c r="N40" s="251">
        <v>1560653.49</v>
      </c>
      <c r="O40" s="73">
        <v>770761.55</v>
      </c>
      <c r="S40" s="73">
        <v>722178</v>
      </c>
      <c r="T40" s="73">
        <v>4500</v>
      </c>
      <c r="U40" s="90">
        <v>919628</v>
      </c>
      <c r="X40" s="90">
        <v>295331.68</v>
      </c>
      <c r="Y40" s="90">
        <v>191455.98</v>
      </c>
      <c r="AB40" s="90">
        <v>15200</v>
      </c>
    </row>
    <row r="41" spans="1:28" x14ac:dyDescent="0.2">
      <c r="A41" s="251" t="s">
        <v>2934</v>
      </c>
      <c r="B41" s="89">
        <v>825221.65</v>
      </c>
      <c r="D41" s="89">
        <v>13023.65</v>
      </c>
      <c r="E41" s="251">
        <v>508497.36</v>
      </c>
      <c r="F41" s="251">
        <v>272855.21000000002</v>
      </c>
      <c r="G41" s="232">
        <v>0</v>
      </c>
      <c r="H41" s="232">
        <v>39259.160000000003</v>
      </c>
      <c r="I41" s="232">
        <v>35000</v>
      </c>
      <c r="J41" s="232">
        <v>1397.11</v>
      </c>
      <c r="K41" s="251">
        <v>72600</v>
      </c>
      <c r="N41" s="251">
        <v>1367149.29</v>
      </c>
      <c r="O41" s="73">
        <v>655597.69999999995</v>
      </c>
      <c r="S41" s="73">
        <v>666251.69999999995</v>
      </c>
      <c r="T41" s="73">
        <v>7500</v>
      </c>
      <c r="U41" s="90">
        <v>809624.7</v>
      </c>
      <c r="X41" s="90">
        <v>210658.13</v>
      </c>
      <c r="Y41" s="90">
        <v>89668.96</v>
      </c>
      <c r="AB41" s="90">
        <v>15200</v>
      </c>
    </row>
    <row r="42" spans="1:28" x14ac:dyDescent="0.2">
      <c r="A42" s="251" t="s">
        <v>2856</v>
      </c>
      <c r="B42" s="89">
        <v>516387.31</v>
      </c>
      <c r="D42" s="89">
        <v>62555.4</v>
      </c>
      <c r="E42" s="251">
        <v>752002.57</v>
      </c>
      <c r="F42" s="251">
        <v>301258.98</v>
      </c>
      <c r="G42" s="232">
        <v>0</v>
      </c>
      <c r="H42" s="232">
        <v>18100</v>
      </c>
      <c r="J42" s="232">
        <v>9267.36</v>
      </c>
      <c r="K42" s="251">
        <v>210586.79</v>
      </c>
      <c r="M42" s="251">
        <v>62.38</v>
      </c>
      <c r="N42" s="251">
        <v>1747176.74</v>
      </c>
      <c r="O42" s="73">
        <v>862018.52</v>
      </c>
      <c r="P42" s="73">
        <v>22438.32</v>
      </c>
      <c r="S42" s="73">
        <v>475542.9</v>
      </c>
      <c r="T42" s="73">
        <v>7500</v>
      </c>
      <c r="U42" s="90">
        <v>837834.9</v>
      </c>
      <c r="X42" s="90">
        <v>173890.09</v>
      </c>
      <c r="Y42" s="90">
        <v>60688.800000000003</v>
      </c>
      <c r="AB42" s="90">
        <v>520</v>
      </c>
    </row>
    <row r="43" spans="1:28" x14ac:dyDescent="0.2">
      <c r="A43" s="251" t="s">
        <v>2857</v>
      </c>
      <c r="B43" s="89">
        <v>708909.35</v>
      </c>
      <c r="D43" s="89">
        <v>193045.43</v>
      </c>
      <c r="E43" s="251">
        <v>353719.07</v>
      </c>
      <c r="F43" s="251">
        <v>175709.53</v>
      </c>
      <c r="G43" s="232">
        <v>0</v>
      </c>
      <c r="H43" s="232">
        <v>11565</v>
      </c>
      <c r="J43" s="232">
        <v>1731.45</v>
      </c>
      <c r="M43" s="251">
        <v>-4360.2</v>
      </c>
      <c r="N43" s="251">
        <v>2580473.12</v>
      </c>
      <c r="O43" s="73">
        <v>1253151.43</v>
      </c>
      <c r="P43" s="73">
        <v>65000</v>
      </c>
      <c r="S43" s="73">
        <v>630651</v>
      </c>
      <c r="T43" s="73">
        <v>6330</v>
      </c>
      <c r="U43" s="90">
        <v>815422</v>
      </c>
      <c r="X43" s="90">
        <v>743225.7</v>
      </c>
      <c r="Y43" s="90">
        <v>45640.18</v>
      </c>
      <c r="AB43" s="90">
        <v>520</v>
      </c>
    </row>
    <row r="44" spans="1:28" x14ac:dyDescent="0.2">
      <c r="A44" s="251" t="s">
        <v>2858</v>
      </c>
      <c r="B44" s="89">
        <v>866284.09</v>
      </c>
      <c r="D44" s="89">
        <v>94422.47</v>
      </c>
      <c r="E44" s="251">
        <v>136255.54999999999</v>
      </c>
      <c r="F44" s="251">
        <v>192063.71</v>
      </c>
      <c r="G44" s="232">
        <v>0</v>
      </c>
      <c r="H44" s="232">
        <v>34911.550000000003</v>
      </c>
      <c r="J44" s="232">
        <v>357.38</v>
      </c>
      <c r="N44" s="251">
        <v>1682922.85</v>
      </c>
      <c r="O44" s="73">
        <v>803143.11</v>
      </c>
      <c r="S44" s="73">
        <v>535126.5</v>
      </c>
      <c r="T44" s="73">
        <v>4570</v>
      </c>
      <c r="U44" s="90">
        <v>848666.5</v>
      </c>
      <c r="X44" s="90">
        <v>251005.17</v>
      </c>
      <c r="Y44" s="90">
        <v>66978.990000000005</v>
      </c>
      <c r="AB44" s="90">
        <v>520</v>
      </c>
    </row>
    <row r="45" spans="1:28" x14ac:dyDescent="0.2">
      <c r="A45" s="251" t="s">
        <v>2859</v>
      </c>
      <c r="B45" s="89">
        <v>781552.66</v>
      </c>
      <c r="D45" s="89">
        <v>119989.72</v>
      </c>
      <c r="E45" s="251">
        <v>304272.55</v>
      </c>
      <c r="F45" s="251">
        <v>126672.51</v>
      </c>
      <c r="G45" s="232">
        <v>0</v>
      </c>
      <c r="H45" s="232">
        <v>15600</v>
      </c>
      <c r="J45" s="232">
        <v>447.66</v>
      </c>
      <c r="M45" s="251">
        <v>0.99</v>
      </c>
      <c r="N45" s="251">
        <v>1664645.88</v>
      </c>
      <c r="O45" s="73">
        <v>551336.07999999996</v>
      </c>
      <c r="P45" s="73">
        <v>154215</v>
      </c>
      <c r="S45" s="73">
        <v>404968.2</v>
      </c>
      <c r="T45" s="73">
        <v>2080</v>
      </c>
      <c r="U45" s="90">
        <v>661523.19999999995</v>
      </c>
      <c r="X45" s="90">
        <v>128956.2</v>
      </c>
      <c r="Y45" s="90">
        <v>65230.31</v>
      </c>
    </row>
    <row r="46" spans="1:28" x14ac:dyDescent="0.2">
      <c r="A46" s="251" t="s">
        <v>2860</v>
      </c>
      <c r="B46" s="89">
        <v>779808.43</v>
      </c>
      <c r="D46" s="89">
        <v>97721.03</v>
      </c>
      <c r="E46" s="251">
        <v>2860585.33</v>
      </c>
      <c r="F46" s="251">
        <v>282416.08</v>
      </c>
      <c r="G46" s="232">
        <v>0</v>
      </c>
      <c r="H46" s="232">
        <v>29642.02</v>
      </c>
      <c r="I46" s="232">
        <v>258000</v>
      </c>
      <c r="J46" s="232">
        <v>0</v>
      </c>
      <c r="M46" s="251">
        <v>154990</v>
      </c>
      <c r="N46" s="251">
        <v>349948.56</v>
      </c>
      <c r="O46" s="73">
        <v>1256727.6299999999</v>
      </c>
      <c r="Q46" s="73">
        <v>118.39</v>
      </c>
      <c r="S46" s="73">
        <v>653225.6</v>
      </c>
      <c r="T46" s="73">
        <v>8360</v>
      </c>
      <c r="U46" s="90">
        <v>930758.6</v>
      </c>
      <c r="X46" s="90">
        <v>262407.98</v>
      </c>
      <c r="Y46" s="90">
        <v>139111.71</v>
      </c>
      <c r="AB46" s="90">
        <v>520</v>
      </c>
    </row>
    <row r="47" spans="1:28" x14ac:dyDescent="0.2">
      <c r="A47" s="251" t="s">
        <v>2861</v>
      </c>
      <c r="B47" s="89">
        <v>866487.18</v>
      </c>
      <c r="C47" s="89">
        <v>13760</v>
      </c>
      <c r="D47" s="89">
        <v>59294.31</v>
      </c>
      <c r="E47" s="251">
        <v>836719.32</v>
      </c>
      <c r="F47" s="251">
        <v>147662.97</v>
      </c>
      <c r="G47" s="232">
        <v>0</v>
      </c>
      <c r="H47" s="232">
        <v>20400</v>
      </c>
      <c r="J47" s="232">
        <v>205.61</v>
      </c>
      <c r="M47" s="251">
        <v>508359</v>
      </c>
      <c r="N47" s="251">
        <v>1610762.41</v>
      </c>
      <c r="O47" s="73">
        <v>782868.1</v>
      </c>
      <c r="Q47" s="73">
        <v>40.770000000000003</v>
      </c>
      <c r="S47" s="73">
        <v>545279.6</v>
      </c>
      <c r="T47" s="73">
        <v>3000</v>
      </c>
      <c r="U47" s="90">
        <v>743066.6</v>
      </c>
      <c r="X47" s="90">
        <v>186152.19</v>
      </c>
      <c r="Y47" s="90">
        <v>174113.3</v>
      </c>
      <c r="AA47" s="90">
        <v>1</v>
      </c>
      <c r="AB47" s="90">
        <v>520</v>
      </c>
    </row>
    <row r="48" spans="1:28" x14ac:dyDescent="0.2">
      <c r="A48" s="251" t="s">
        <v>2862</v>
      </c>
      <c r="B48" s="89">
        <v>816421.81</v>
      </c>
      <c r="D48" s="89">
        <v>61775.42</v>
      </c>
      <c r="E48" s="251">
        <v>410516.39</v>
      </c>
      <c r="F48" s="251">
        <v>125679.75</v>
      </c>
      <c r="G48" s="232">
        <v>0</v>
      </c>
      <c r="H48" s="232">
        <v>17721</v>
      </c>
      <c r="J48" s="232">
        <v>718.6</v>
      </c>
      <c r="N48" s="251">
        <v>2707380.46</v>
      </c>
      <c r="O48" s="73">
        <v>718093.15</v>
      </c>
      <c r="P48" s="73">
        <v>72000</v>
      </c>
      <c r="S48" s="73">
        <v>542162</v>
      </c>
      <c r="T48" s="73">
        <v>8910</v>
      </c>
      <c r="U48" s="90">
        <v>811562</v>
      </c>
      <c r="X48" s="90">
        <v>200797.63</v>
      </c>
      <c r="Y48" s="90">
        <v>86339.79</v>
      </c>
      <c r="AB48" s="90">
        <v>520</v>
      </c>
    </row>
    <row r="49" spans="1:28" x14ac:dyDescent="0.2">
      <c r="A49" s="251" t="s">
        <v>2935</v>
      </c>
      <c r="B49" s="89">
        <v>557609.19999999995</v>
      </c>
      <c r="D49" s="89">
        <v>11895.95</v>
      </c>
      <c r="E49" s="251">
        <v>427075.04</v>
      </c>
      <c r="F49" s="251">
        <v>214438.01</v>
      </c>
      <c r="G49" s="232">
        <v>0</v>
      </c>
      <c r="H49" s="232">
        <v>12400</v>
      </c>
      <c r="J49" s="232">
        <v>798.6</v>
      </c>
      <c r="K49" s="251">
        <v>94385</v>
      </c>
      <c r="N49" s="251">
        <v>2321309.19</v>
      </c>
      <c r="O49" s="73">
        <v>410401.32</v>
      </c>
      <c r="S49" s="73">
        <v>218818.8</v>
      </c>
      <c r="T49" s="73">
        <v>1890</v>
      </c>
      <c r="U49" s="90">
        <v>317658.8</v>
      </c>
      <c r="W49" s="90">
        <v>1350</v>
      </c>
      <c r="X49" s="90">
        <v>138251.07999999999</v>
      </c>
      <c r="Y49" s="90">
        <v>79610.59</v>
      </c>
      <c r="AB49" s="90">
        <v>260</v>
      </c>
    </row>
    <row r="50" spans="1:28" x14ac:dyDescent="0.2">
      <c r="A50" s="251" t="s">
        <v>2945</v>
      </c>
      <c r="B50" s="89">
        <v>640850.37</v>
      </c>
      <c r="D50" s="89">
        <v>83421.2</v>
      </c>
      <c r="E50" s="251">
        <v>1297104.77</v>
      </c>
      <c r="F50" s="251">
        <v>246359.02</v>
      </c>
      <c r="G50" s="232">
        <v>0</v>
      </c>
      <c r="H50" s="232">
        <v>16551.3</v>
      </c>
      <c r="J50" s="232">
        <v>205.61</v>
      </c>
      <c r="K50" s="251">
        <v>25900</v>
      </c>
      <c r="M50" s="251">
        <v>317.81</v>
      </c>
      <c r="N50" s="251">
        <v>991778.49</v>
      </c>
      <c r="O50" s="73">
        <v>532462.69999999995</v>
      </c>
      <c r="S50" s="73">
        <v>217249.5</v>
      </c>
      <c r="T50" s="73">
        <v>25000</v>
      </c>
      <c r="U50" s="90">
        <v>342255.5</v>
      </c>
      <c r="X50" s="90">
        <v>159821.97</v>
      </c>
      <c r="Y50" s="90">
        <v>68667.520000000004</v>
      </c>
      <c r="AB50" s="90">
        <v>520</v>
      </c>
    </row>
    <row r="51" spans="1:28" x14ac:dyDescent="0.2">
      <c r="A51" s="251" t="s">
        <v>2946</v>
      </c>
      <c r="B51" s="89">
        <v>529501.18999999994</v>
      </c>
      <c r="D51" s="89">
        <v>77041.899999999994</v>
      </c>
      <c r="E51" s="251">
        <v>2673663.69</v>
      </c>
      <c r="F51" s="251">
        <v>105978.64</v>
      </c>
      <c r="G51" s="232">
        <v>0</v>
      </c>
      <c r="H51" s="232">
        <v>15400</v>
      </c>
      <c r="I51" s="232">
        <v>500</v>
      </c>
      <c r="J51" s="232">
        <v>534.77</v>
      </c>
      <c r="K51" s="251">
        <v>88630</v>
      </c>
      <c r="M51" s="251">
        <v>69824</v>
      </c>
      <c r="N51" s="251">
        <v>667821.93000000005</v>
      </c>
      <c r="O51" s="73">
        <v>331012.58</v>
      </c>
      <c r="S51" s="73">
        <v>572470.30000000005</v>
      </c>
      <c r="T51" s="73">
        <v>1000</v>
      </c>
      <c r="U51" s="90">
        <v>644170.30000000005</v>
      </c>
      <c r="X51" s="90">
        <v>114318.45</v>
      </c>
      <c r="Y51" s="90">
        <v>84280.99</v>
      </c>
    </row>
    <row r="52" spans="1:28" x14ac:dyDescent="0.2">
      <c r="A52" s="251" t="s">
        <v>2863</v>
      </c>
      <c r="B52" s="89">
        <v>622021.28</v>
      </c>
      <c r="D52" s="89">
        <v>17874.560000000001</v>
      </c>
      <c r="E52" s="251">
        <v>728253.82</v>
      </c>
      <c r="F52" s="251">
        <v>172339.29</v>
      </c>
      <c r="G52" s="232">
        <v>10900</v>
      </c>
      <c r="H52" s="232">
        <v>8124.92</v>
      </c>
      <c r="J52" s="232">
        <v>2388</v>
      </c>
      <c r="N52" s="251">
        <v>2139773.89</v>
      </c>
      <c r="O52" s="73">
        <v>301892.53999999998</v>
      </c>
      <c r="Q52" s="73">
        <v>141.01</v>
      </c>
      <c r="S52" s="73">
        <v>311167.5</v>
      </c>
      <c r="U52" s="90">
        <v>311167.5</v>
      </c>
      <c r="X52" s="90">
        <v>131856.13</v>
      </c>
      <c r="Y52" s="90">
        <v>98098.7</v>
      </c>
      <c r="Z52" s="90">
        <v>454</v>
      </c>
    </row>
    <row r="53" spans="1:28" x14ac:dyDescent="0.2">
      <c r="A53" s="251" t="s">
        <v>2864</v>
      </c>
      <c r="B53" s="89">
        <v>505353.11</v>
      </c>
      <c r="D53" s="89">
        <v>11342</v>
      </c>
      <c r="E53" s="251">
        <v>364424.65</v>
      </c>
      <c r="F53" s="251">
        <v>78938.53</v>
      </c>
      <c r="G53" s="232">
        <v>6500</v>
      </c>
      <c r="H53" s="232">
        <v>7219.69</v>
      </c>
      <c r="J53" s="232">
        <v>972</v>
      </c>
      <c r="N53" s="251">
        <v>293207.49</v>
      </c>
      <c r="O53" s="73">
        <v>289749.39</v>
      </c>
      <c r="Q53" s="73">
        <v>138.66999999999999</v>
      </c>
      <c r="S53" s="73">
        <v>217665</v>
      </c>
      <c r="U53" s="90">
        <v>217665</v>
      </c>
      <c r="X53" s="90">
        <v>112496.7</v>
      </c>
      <c r="Y53" s="90">
        <v>43303.24</v>
      </c>
      <c r="Z53" s="90">
        <v>8265</v>
      </c>
      <c r="AB53" s="90">
        <v>30000</v>
      </c>
    </row>
    <row r="54" spans="1:28" x14ac:dyDescent="0.2">
      <c r="A54" s="251" t="s">
        <v>2865</v>
      </c>
      <c r="B54" s="89">
        <v>344422.09</v>
      </c>
      <c r="D54" s="89">
        <v>45344.959999999999</v>
      </c>
      <c r="E54" s="251">
        <v>741730.01</v>
      </c>
      <c r="F54" s="251">
        <v>112038.65</v>
      </c>
      <c r="G54" s="232">
        <v>3347</v>
      </c>
      <c r="H54" s="232">
        <v>21450.26</v>
      </c>
      <c r="J54" s="232">
        <v>8921.16</v>
      </c>
      <c r="M54" s="251">
        <v>-151.01</v>
      </c>
      <c r="N54" s="251">
        <v>1946315.03</v>
      </c>
      <c r="O54" s="73">
        <v>505938.23</v>
      </c>
      <c r="P54" s="73">
        <v>-20300</v>
      </c>
      <c r="Q54" s="73">
        <v>28.95</v>
      </c>
      <c r="S54" s="73">
        <v>449287</v>
      </c>
      <c r="U54" s="90">
        <v>556527</v>
      </c>
      <c r="X54" s="90">
        <v>205686.39999999999</v>
      </c>
      <c r="Y54" s="90">
        <v>91759.44</v>
      </c>
      <c r="Z54" s="90">
        <v>10246</v>
      </c>
    </row>
    <row r="55" spans="1:28" ht="15" customHeight="1" x14ac:dyDescent="0.2">
      <c r="A55" s="251" t="s">
        <v>2866</v>
      </c>
      <c r="B55" s="89">
        <v>972699.43</v>
      </c>
      <c r="D55" s="89">
        <v>119087.79</v>
      </c>
      <c r="E55" s="251">
        <v>796838.19</v>
      </c>
      <c r="F55" s="251">
        <v>253826.43</v>
      </c>
      <c r="G55" s="232">
        <v>24100</v>
      </c>
      <c r="H55" s="232">
        <v>34129.589999999997</v>
      </c>
      <c r="J55" s="232">
        <v>6227</v>
      </c>
      <c r="N55" s="251">
        <v>2217512.62</v>
      </c>
      <c r="O55" s="73">
        <v>655899.93999999994</v>
      </c>
      <c r="Q55" s="73">
        <v>581.37</v>
      </c>
      <c r="S55" s="73">
        <v>689988.5</v>
      </c>
      <c r="U55" s="90">
        <v>713028.5</v>
      </c>
      <c r="X55" s="90">
        <v>281757.99</v>
      </c>
      <c r="Y55" s="90">
        <v>80338.070000000007</v>
      </c>
      <c r="Z55" s="90">
        <v>160</v>
      </c>
    </row>
    <row r="56" spans="1:28" x14ac:dyDescent="0.2">
      <c r="A56" s="251" t="s">
        <v>2867</v>
      </c>
      <c r="B56" s="89">
        <v>764575</v>
      </c>
      <c r="D56" s="89">
        <v>70176.27</v>
      </c>
      <c r="E56" s="251">
        <v>653015.01</v>
      </c>
      <c r="F56" s="251">
        <v>134053.09</v>
      </c>
      <c r="G56" s="232">
        <v>11800</v>
      </c>
      <c r="H56" s="232">
        <v>23591.09</v>
      </c>
      <c r="J56" s="232">
        <v>7779</v>
      </c>
      <c r="M56" s="251">
        <v>-95.71</v>
      </c>
      <c r="N56" s="251">
        <v>1921030.3</v>
      </c>
      <c r="O56" s="73">
        <v>662590.66</v>
      </c>
      <c r="Q56" s="73">
        <v>376.04</v>
      </c>
      <c r="S56" s="73">
        <v>511435</v>
      </c>
      <c r="U56" s="90">
        <v>601375</v>
      </c>
      <c r="X56" s="90">
        <v>355834.09</v>
      </c>
      <c r="Y56" s="90">
        <v>101114.68</v>
      </c>
      <c r="Z56" s="90">
        <v>996</v>
      </c>
    </row>
    <row r="57" spans="1:28" x14ac:dyDescent="0.2">
      <c r="A57" s="251" t="s">
        <v>2868</v>
      </c>
      <c r="B57" s="89">
        <v>437160.38</v>
      </c>
      <c r="D57" s="89">
        <v>48635.99</v>
      </c>
      <c r="E57" s="251">
        <v>597833.98</v>
      </c>
      <c r="F57" s="251">
        <v>108609.18</v>
      </c>
      <c r="G57" s="232">
        <v>11421</v>
      </c>
      <c r="H57" s="232">
        <v>22085</v>
      </c>
      <c r="J57" s="232">
        <v>1218</v>
      </c>
      <c r="M57" s="251">
        <v>412.88</v>
      </c>
      <c r="N57" s="251">
        <v>1915444.77</v>
      </c>
      <c r="O57" s="73">
        <v>569446.06000000006</v>
      </c>
      <c r="P57" s="73">
        <v>-43.84</v>
      </c>
      <c r="Q57" s="73">
        <v>91.57</v>
      </c>
      <c r="S57" s="73">
        <v>469950.6</v>
      </c>
      <c r="U57" s="90">
        <v>646846.6</v>
      </c>
      <c r="X57" s="90">
        <v>232370.18</v>
      </c>
      <c r="Y57" s="90">
        <v>83862.59</v>
      </c>
      <c r="Z57" s="90">
        <v>10109.5</v>
      </c>
    </row>
    <row r="58" spans="1:28" x14ac:dyDescent="0.2">
      <c r="A58" s="251" t="s">
        <v>2869</v>
      </c>
      <c r="B58" s="89">
        <v>381712.87</v>
      </c>
      <c r="D58" s="89">
        <v>16934.75</v>
      </c>
      <c r="E58" s="251">
        <v>578817.55000000005</v>
      </c>
      <c r="F58" s="251">
        <v>84143.78</v>
      </c>
      <c r="G58" s="232">
        <v>11309</v>
      </c>
      <c r="H58" s="232">
        <v>17600</v>
      </c>
      <c r="J58" s="232">
        <v>1809</v>
      </c>
      <c r="N58" s="251">
        <v>1650781.62</v>
      </c>
      <c r="O58" s="73">
        <v>477624.52</v>
      </c>
      <c r="P58" s="73">
        <v>-30.35</v>
      </c>
      <c r="Q58" s="73">
        <v>145.91</v>
      </c>
      <c r="S58" s="73">
        <v>71519.7</v>
      </c>
      <c r="U58" s="90">
        <v>241319.7</v>
      </c>
      <c r="X58" s="90">
        <v>201462.31</v>
      </c>
      <c r="Y58" s="90">
        <v>82886.37</v>
      </c>
      <c r="Z58" s="90">
        <v>1361</v>
      </c>
    </row>
    <row r="59" spans="1:28" x14ac:dyDescent="0.2">
      <c r="A59" s="251" t="s">
        <v>2870</v>
      </c>
      <c r="B59" s="89">
        <v>497772.82</v>
      </c>
      <c r="D59" s="89">
        <v>49605.98</v>
      </c>
      <c r="E59" s="251">
        <v>781929.33</v>
      </c>
      <c r="F59" s="251">
        <v>71015.48</v>
      </c>
      <c r="G59" s="232">
        <v>528</v>
      </c>
      <c r="H59" s="232">
        <v>20261.099999999999</v>
      </c>
      <c r="J59" s="232">
        <v>1526</v>
      </c>
      <c r="N59" s="251">
        <v>2032099.69</v>
      </c>
      <c r="O59" s="73">
        <v>490697.92</v>
      </c>
      <c r="P59" s="73">
        <v>13207.4</v>
      </c>
      <c r="Q59" s="73">
        <v>31.91</v>
      </c>
      <c r="S59" s="73">
        <v>291605.2</v>
      </c>
      <c r="U59" s="90">
        <v>387287.2</v>
      </c>
      <c r="X59" s="90">
        <v>220459.96</v>
      </c>
      <c r="Y59" s="90">
        <v>86517.42</v>
      </c>
      <c r="Z59" s="90">
        <v>5488</v>
      </c>
    </row>
    <row r="60" spans="1:28" x14ac:dyDescent="0.2">
      <c r="A60" s="251" t="s">
        <v>2871</v>
      </c>
      <c r="B60" s="89">
        <v>631869</v>
      </c>
      <c r="D60" s="89">
        <v>42000</v>
      </c>
      <c r="E60" s="251">
        <v>1412278.24</v>
      </c>
      <c r="F60" s="251">
        <v>90512.47</v>
      </c>
      <c r="G60" s="232">
        <v>14900</v>
      </c>
      <c r="H60" s="232">
        <v>35786.81</v>
      </c>
      <c r="J60" s="232">
        <v>7008</v>
      </c>
      <c r="M60" s="251">
        <v>439</v>
      </c>
      <c r="N60" s="251">
        <v>1174038.5</v>
      </c>
      <c r="O60" s="73">
        <v>1782063.04</v>
      </c>
      <c r="P60" s="73">
        <v>151970</v>
      </c>
      <c r="Q60" s="73">
        <v>139.86000000000001</v>
      </c>
      <c r="S60" s="73">
        <v>688948.7</v>
      </c>
      <c r="T60" s="73">
        <v>40783</v>
      </c>
      <c r="U60" s="90">
        <v>782548.7</v>
      </c>
      <c r="X60" s="90">
        <v>1433522.73</v>
      </c>
      <c r="Y60" s="90">
        <v>70168.240000000005</v>
      </c>
      <c r="Z60" s="90">
        <v>24365</v>
      </c>
    </row>
    <row r="61" spans="1:28" x14ac:dyDescent="0.2">
      <c r="A61" s="251" t="s">
        <v>2872</v>
      </c>
      <c r="B61" s="89">
        <v>1360805.42</v>
      </c>
      <c r="D61" s="89">
        <v>86847.62</v>
      </c>
      <c r="E61" s="251">
        <v>829514.31</v>
      </c>
      <c r="F61" s="251">
        <v>383509.73</v>
      </c>
      <c r="G61" s="232">
        <v>14400</v>
      </c>
      <c r="H61" s="232">
        <v>59020.72</v>
      </c>
      <c r="J61" s="232">
        <v>8006</v>
      </c>
      <c r="N61" s="251">
        <v>3795531.45</v>
      </c>
      <c r="O61" s="73">
        <v>1107674.94</v>
      </c>
      <c r="Q61" s="73">
        <v>682.99</v>
      </c>
      <c r="S61" s="73">
        <v>648238.4</v>
      </c>
      <c r="U61" s="90">
        <v>854544.4</v>
      </c>
      <c r="X61" s="90">
        <v>467613.22</v>
      </c>
      <c r="Y61" s="90">
        <v>159411.93</v>
      </c>
    </row>
    <row r="62" spans="1:28" x14ac:dyDescent="0.2">
      <c r="A62" s="251" t="s">
        <v>2873</v>
      </c>
      <c r="B62" s="89">
        <v>483286.97</v>
      </c>
      <c r="D62" s="89">
        <v>40507</v>
      </c>
      <c r="E62" s="251">
        <v>401212.33</v>
      </c>
      <c r="F62" s="251">
        <v>128408.07</v>
      </c>
      <c r="G62" s="232">
        <v>6208</v>
      </c>
      <c r="H62" s="232">
        <v>28517.5</v>
      </c>
      <c r="J62" s="232">
        <v>4467</v>
      </c>
      <c r="N62" s="251">
        <v>1606269.64</v>
      </c>
      <c r="O62" s="73">
        <v>585721.56000000006</v>
      </c>
      <c r="Q62" s="73">
        <v>112.03</v>
      </c>
      <c r="S62" s="73">
        <v>456225.7</v>
      </c>
      <c r="T62" s="73">
        <v>30000</v>
      </c>
      <c r="U62" s="90">
        <v>523497.54</v>
      </c>
      <c r="X62" s="90">
        <v>301124.32</v>
      </c>
      <c r="Y62" s="90">
        <v>90121.15</v>
      </c>
    </row>
    <row r="63" spans="1:28" x14ac:dyDescent="0.2">
      <c r="A63" s="251" t="s">
        <v>2874</v>
      </c>
      <c r="B63" s="89">
        <v>454749.23</v>
      </c>
      <c r="D63" s="89">
        <v>21070</v>
      </c>
      <c r="E63" s="251">
        <v>475200.2</v>
      </c>
      <c r="F63" s="251">
        <v>124616.51</v>
      </c>
      <c r="G63" s="232">
        <v>11500</v>
      </c>
      <c r="H63" s="232">
        <v>23894.19</v>
      </c>
      <c r="J63" s="232">
        <v>11265.57</v>
      </c>
      <c r="M63" s="251">
        <v>-6600</v>
      </c>
      <c r="N63" s="251">
        <v>2640334.33</v>
      </c>
      <c r="O63" s="73">
        <v>437994.81</v>
      </c>
      <c r="P63" s="73">
        <v>146642.4</v>
      </c>
      <c r="Q63" s="73">
        <v>105.48</v>
      </c>
      <c r="S63" s="73">
        <v>451215</v>
      </c>
      <c r="U63" s="90">
        <v>451215</v>
      </c>
      <c r="X63" s="90">
        <v>281326.11</v>
      </c>
      <c r="Y63" s="90">
        <v>51737.16</v>
      </c>
      <c r="Z63" s="90">
        <v>4676</v>
      </c>
    </row>
    <row r="64" spans="1:28" x14ac:dyDescent="0.2">
      <c r="A64" s="251" t="s">
        <v>2936</v>
      </c>
      <c r="B64" s="89">
        <v>358204.59</v>
      </c>
      <c r="D64" s="89">
        <v>9571.5499999999993</v>
      </c>
      <c r="E64" s="251">
        <v>1440190.85</v>
      </c>
      <c r="F64" s="251">
        <v>75882.259999999995</v>
      </c>
      <c r="G64" s="232">
        <v>7500</v>
      </c>
      <c r="H64" s="232">
        <v>19299.57</v>
      </c>
      <c r="J64" s="232">
        <v>2288</v>
      </c>
      <c r="N64" s="251">
        <v>2029021.21</v>
      </c>
      <c r="O64" s="73">
        <v>399643.65</v>
      </c>
      <c r="Q64" s="73">
        <v>19.86</v>
      </c>
      <c r="S64" s="73">
        <v>330067.20000000001</v>
      </c>
      <c r="U64" s="90">
        <v>421180.72</v>
      </c>
      <c r="X64" s="90">
        <v>198418.12</v>
      </c>
      <c r="Y64" s="90">
        <v>106740.86</v>
      </c>
      <c r="Z64" s="90">
        <v>8234</v>
      </c>
    </row>
    <row r="65" spans="1:28" x14ac:dyDescent="0.2">
      <c r="A65" s="251" t="s">
        <v>2875</v>
      </c>
      <c r="B65" s="89">
        <v>582850.67000000004</v>
      </c>
      <c r="D65" s="89">
        <v>30667.86</v>
      </c>
      <c r="E65" s="251">
        <v>2241715.7000000002</v>
      </c>
      <c r="F65" s="251">
        <v>17028</v>
      </c>
      <c r="G65" s="232">
        <v>15520</v>
      </c>
      <c r="H65" s="232">
        <v>25400</v>
      </c>
      <c r="J65" s="232">
        <v>0</v>
      </c>
      <c r="N65" s="251">
        <v>849648.43</v>
      </c>
      <c r="O65" s="73">
        <v>405426.21</v>
      </c>
      <c r="S65" s="73">
        <v>625305.5</v>
      </c>
      <c r="T65" s="73">
        <v>34500</v>
      </c>
      <c r="U65" s="90">
        <v>660459.5</v>
      </c>
      <c r="X65" s="90">
        <v>217820.37</v>
      </c>
      <c r="Y65" s="90">
        <v>58872.639999999999</v>
      </c>
    </row>
    <row r="66" spans="1:28" x14ac:dyDescent="0.2">
      <c r="A66" s="251" t="s">
        <v>2876</v>
      </c>
      <c r="B66" s="89">
        <v>705930.37</v>
      </c>
      <c r="D66" s="89">
        <v>14077.56</v>
      </c>
      <c r="E66" s="251">
        <v>467237.97</v>
      </c>
      <c r="F66" s="251">
        <v>38585.58</v>
      </c>
      <c r="J66" s="232">
        <v>0</v>
      </c>
      <c r="M66" s="251">
        <v>-66174.59</v>
      </c>
      <c r="N66" s="251">
        <v>236925.61</v>
      </c>
      <c r="O66" s="73">
        <v>309283.59000000003</v>
      </c>
      <c r="S66" s="73">
        <v>551055</v>
      </c>
      <c r="T66" s="73">
        <v>34500</v>
      </c>
      <c r="U66" s="90">
        <v>555555</v>
      </c>
      <c r="X66" s="90">
        <v>154680.78</v>
      </c>
      <c r="Y66" s="90">
        <v>68982.52</v>
      </c>
    </row>
    <row r="67" spans="1:28" x14ac:dyDescent="0.2">
      <c r="A67" s="251" t="s">
        <v>2877</v>
      </c>
      <c r="B67" s="89">
        <v>642819.44999999995</v>
      </c>
      <c r="D67" s="89">
        <v>70514.37</v>
      </c>
      <c r="E67" s="251">
        <v>527068.4</v>
      </c>
      <c r="F67" s="251">
        <v>24799.18</v>
      </c>
      <c r="G67" s="232">
        <v>8800</v>
      </c>
      <c r="H67" s="232">
        <v>27378.46</v>
      </c>
      <c r="J67" s="232">
        <v>0</v>
      </c>
      <c r="K67" s="251">
        <v>54125</v>
      </c>
      <c r="M67" s="251">
        <v>-35695.760000000002</v>
      </c>
      <c r="N67" s="251">
        <v>1982889.72</v>
      </c>
      <c r="O67" s="73">
        <v>380998.71</v>
      </c>
      <c r="S67" s="73">
        <v>586744.5</v>
      </c>
      <c r="T67" s="73">
        <v>34500</v>
      </c>
      <c r="U67" s="90">
        <v>621466.5</v>
      </c>
      <c r="X67" s="90">
        <v>207562.28</v>
      </c>
      <c r="Y67" s="90">
        <v>54976.91</v>
      </c>
    </row>
    <row r="68" spans="1:28" x14ac:dyDescent="0.2">
      <c r="A68" s="251" t="s">
        <v>2878</v>
      </c>
      <c r="B68" s="89">
        <v>384015.29</v>
      </c>
      <c r="D68" s="89">
        <v>64346.3</v>
      </c>
      <c r="E68" s="251">
        <v>642634.26</v>
      </c>
      <c r="F68" s="251">
        <v>29878.85</v>
      </c>
      <c r="G68" s="232">
        <v>13724</v>
      </c>
      <c r="H68" s="232">
        <v>20079.37</v>
      </c>
      <c r="J68" s="232">
        <v>0</v>
      </c>
      <c r="M68" s="251">
        <v>-20500</v>
      </c>
      <c r="N68" s="251">
        <v>2283492.7400000002</v>
      </c>
      <c r="O68" s="73">
        <v>522342.15</v>
      </c>
      <c r="P68" s="73">
        <v>-28000</v>
      </c>
      <c r="S68" s="73">
        <v>529775</v>
      </c>
      <c r="T68" s="73">
        <v>33000</v>
      </c>
      <c r="U68" s="90">
        <v>712735</v>
      </c>
      <c r="X68" s="90">
        <v>197623.52</v>
      </c>
      <c r="Y68" s="90">
        <v>76101.95</v>
      </c>
    </row>
    <row r="69" spans="1:28" x14ac:dyDescent="0.2">
      <c r="A69" s="251" t="s">
        <v>2933</v>
      </c>
      <c r="B69" s="89">
        <v>367702.26</v>
      </c>
      <c r="D69" s="89">
        <v>21059.29</v>
      </c>
      <c r="E69" s="251">
        <v>514605.08</v>
      </c>
      <c r="F69" s="251">
        <v>20349.13</v>
      </c>
      <c r="G69" s="232">
        <v>9678</v>
      </c>
      <c r="H69" s="232">
        <v>13864.53</v>
      </c>
      <c r="N69" s="251">
        <v>355552.49</v>
      </c>
      <c r="O69" s="73">
        <v>270418.8</v>
      </c>
      <c r="S69" s="73">
        <v>361028.67</v>
      </c>
      <c r="T69" s="73">
        <v>32516</v>
      </c>
      <c r="U69" s="90">
        <v>371750.67</v>
      </c>
      <c r="X69" s="90">
        <v>170937.7</v>
      </c>
      <c r="Y69" s="90">
        <v>56015.15</v>
      </c>
    </row>
    <row r="70" spans="1:28" x14ac:dyDescent="0.2">
      <c r="A70" s="251" t="s">
        <v>2879</v>
      </c>
      <c r="B70" s="89">
        <v>251575.4</v>
      </c>
      <c r="D70" s="89">
        <v>26659.66</v>
      </c>
      <c r="E70" s="251">
        <v>161154.53</v>
      </c>
      <c r="F70" s="251">
        <v>175866.85</v>
      </c>
      <c r="G70" s="232">
        <v>0</v>
      </c>
      <c r="I70" s="232">
        <v>68679</v>
      </c>
      <c r="J70" s="232">
        <v>680.73</v>
      </c>
      <c r="M70" s="251">
        <v>-106786.04</v>
      </c>
      <c r="N70" s="251">
        <v>547255.34</v>
      </c>
      <c r="O70" s="73">
        <v>513007.67</v>
      </c>
      <c r="P70" s="73">
        <v>6600</v>
      </c>
      <c r="S70" s="73">
        <v>488603.5</v>
      </c>
      <c r="T70" s="73">
        <v>68950</v>
      </c>
      <c r="U70" s="90">
        <v>536263.5</v>
      </c>
      <c r="X70" s="90">
        <v>490174.04</v>
      </c>
      <c r="Y70" s="90">
        <v>43752.58</v>
      </c>
    </row>
    <row r="71" spans="1:28" x14ac:dyDescent="0.2">
      <c r="A71" s="251" t="s">
        <v>2880</v>
      </c>
      <c r="B71" s="89">
        <v>1062677.02</v>
      </c>
      <c r="D71" s="89">
        <v>66859.570000000007</v>
      </c>
      <c r="E71" s="251">
        <v>-70469.649999999994</v>
      </c>
      <c r="F71" s="251">
        <v>223631.65</v>
      </c>
      <c r="H71" s="232">
        <v>82160</v>
      </c>
      <c r="J71" s="232">
        <v>1220.3800000000001</v>
      </c>
      <c r="K71" s="251">
        <v>18000</v>
      </c>
      <c r="M71" s="251">
        <v>-649215.1</v>
      </c>
      <c r="N71" s="251">
        <v>2767861</v>
      </c>
      <c r="O71" s="73">
        <v>1281221.81</v>
      </c>
      <c r="P71" s="73">
        <v>24000</v>
      </c>
      <c r="S71" s="73">
        <v>778558.3</v>
      </c>
      <c r="T71" s="73">
        <v>10000</v>
      </c>
      <c r="U71" s="90">
        <v>1010432.14</v>
      </c>
      <c r="X71" s="90">
        <v>400721.1</v>
      </c>
      <c r="Y71" s="90">
        <v>79055.31</v>
      </c>
      <c r="AB71" s="90">
        <v>122950</v>
      </c>
    </row>
    <row r="72" spans="1:28" x14ac:dyDescent="0.2">
      <c r="A72" s="251" t="s">
        <v>2881</v>
      </c>
      <c r="B72" s="89">
        <v>499767.61</v>
      </c>
      <c r="D72" s="89">
        <v>36129.82</v>
      </c>
      <c r="E72" s="251">
        <v>54825.67</v>
      </c>
      <c r="F72" s="251">
        <v>86128.22</v>
      </c>
      <c r="G72" s="232">
        <v>7000</v>
      </c>
      <c r="H72" s="232">
        <v>27695.3</v>
      </c>
      <c r="I72" s="232">
        <v>39600</v>
      </c>
      <c r="J72" s="232">
        <v>43.78</v>
      </c>
      <c r="M72" s="251">
        <v>-103196</v>
      </c>
      <c r="N72" s="251">
        <v>432862.99</v>
      </c>
      <c r="O72" s="73">
        <v>518110.64</v>
      </c>
      <c r="P72" s="73">
        <v>44154</v>
      </c>
      <c r="S72" s="73">
        <v>229257</v>
      </c>
      <c r="T72" s="73">
        <v>36000</v>
      </c>
      <c r="U72" s="90">
        <v>272757</v>
      </c>
      <c r="X72" s="90">
        <v>333494.76</v>
      </c>
      <c r="Y72" s="90">
        <v>35443.800000000003</v>
      </c>
    </row>
    <row r="73" spans="1:28" x14ac:dyDescent="0.2">
      <c r="A73" s="251" t="s">
        <v>2882</v>
      </c>
      <c r="B73" s="89">
        <v>290490.64</v>
      </c>
      <c r="D73" s="89">
        <v>26146.23</v>
      </c>
      <c r="E73" s="251">
        <v>337762.59</v>
      </c>
      <c r="F73" s="251">
        <v>84007.32</v>
      </c>
      <c r="G73" s="232">
        <v>19100</v>
      </c>
      <c r="H73" s="232">
        <v>25264.48</v>
      </c>
      <c r="I73" s="232">
        <v>19800</v>
      </c>
      <c r="J73" s="232">
        <v>602.23</v>
      </c>
      <c r="M73" s="251">
        <v>-27974</v>
      </c>
      <c r="N73" s="251">
        <v>923490.75</v>
      </c>
      <c r="O73" s="73">
        <v>466411.17</v>
      </c>
      <c r="P73" s="73">
        <v>45200</v>
      </c>
      <c r="S73" s="73">
        <v>610234.9</v>
      </c>
      <c r="T73" s="73">
        <v>69410</v>
      </c>
      <c r="U73" s="90">
        <v>653730.9</v>
      </c>
      <c r="X73" s="90">
        <v>301622.8</v>
      </c>
      <c r="Y73" s="90">
        <v>37309.85</v>
      </c>
    </row>
    <row r="74" spans="1:28" x14ac:dyDescent="0.2">
      <c r="A74" s="251" t="s">
        <v>2883</v>
      </c>
      <c r="B74" s="89">
        <v>193718.78</v>
      </c>
      <c r="D74" s="89">
        <v>19031.330000000002</v>
      </c>
      <c r="E74" s="251">
        <v>88604.61</v>
      </c>
      <c r="F74" s="251">
        <v>59766.93</v>
      </c>
      <c r="G74" s="232">
        <v>15800</v>
      </c>
      <c r="H74" s="232">
        <v>92790.49</v>
      </c>
      <c r="I74" s="232">
        <v>35000</v>
      </c>
      <c r="J74" s="232">
        <v>757.94</v>
      </c>
      <c r="M74" s="251">
        <v>-93315</v>
      </c>
      <c r="N74" s="251">
        <v>606181.84</v>
      </c>
      <c r="O74" s="73">
        <v>424466.68</v>
      </c>
      <c r="S74" s="73">
        <v>509103</v>
      </c>
      <c r="T74" s="73">
        <v>6060</v>
      </c>
      <c r="U74" s="90">
        <v>582986.84</v>
      </c>
      <c r="X74" s="90">
        <v>374573.21</v>
      </c>
      <c r="Y74" s="90">
        <v>34437.93</v>
      </c>
      <c r="Z74" s="90">
        <v>2041</v>
      </c>
    </row>
    <row r="75" spans="1:28" x14ac:dyDescent="0.2">
      <c r="A75" s="251" t="s">
        <v>2884</v>
      </c>
      <c r="B75" s="89">
        <v>842692.86</v>
      </c>
      <c r="D75" s="89">
        <v>57606.06</v>
      </c>
      <c r="E75" s="251">
        <v>284866.05</v>
      </c>
      <c r="F75" s="251">
        <v>210445.81</v>
      </c>
      <c r="G75" s="232">
        <v>14000</v>
      </c>
      <c r="H75" s="232">
        <v>41858.300000000003</v>
      </c>
      <c r="J75" s="232">
        <v>719.02</v>
      </c>
      <c r="K75" s="251">
        <v>36000</v>
      </c>
      <c r="M75" s="251">
        <v>-350056.6</v>
      </c>
      <c r="N75" s="251">
        <v>1832865.74</v>
      </c>
      <c r="O75" s="73">
        <v>826059.66</v>
      </c>
      <c r="P75" s="73">
        <v>84000</v>
      </c>
      <c r="S75" s="73">
        <v>676928.8</v>
      </c>
      <c r="T75" s="73">
        <v>109377</v>
      </c>
      <c r="U75" s="90">
        <v>807910.56</v>
      </c>
      <c r="X75" s="90">
        <v>459170.4</v>
      </c>
      <c r="Y75" s="90">
        <v>65917.19</v>
      </c>
    </row>
    <row r="76" spans="1:28" x14ac:dyDescent="0.2">
      <c r="A76" s="251" t="s">
        <v>2885</v>
      </c>
      <c r="B76" s="89">
        <v>420457.55</v>
      </c>
      <c r="D76" s="89">
        <v>47282.63</v>
      </c>
      <c r="E76" s="251">
        <v>691767.2</v>
      </c>
      <c r="F76" s="251">
        <v>-49051.22</v>
      </c>
      <c r="G76" s="232">
        <v>0</v>
      </c>
      <c r="H76" s="232">
        <v>25324.44</v>
      </c>
      <c r="I76" s="232">
        <v>36000</v>
      </c>
      <c r="J76" s="232">
        <v>263.89999999999998</v>
      </c>
      <c r="N76" s="251">
        <v>1701541.88</v>
      </c>
      <c r="O76" s="73">
        <v>518041.22</v>
      </c>
      <c r="P76" s="73">
        <v>44520</v>
      </c>
      <c r="S76" s="73">
        <v>182750</v>
      </c>
      <c r="U76" s="90">
        <v>258923.67</v>
      </c>
      <c r="W76" s="90">
        <v>1242</v>
      </c>
      <c r="X76" s="90">
        <v>202819.39</v>
      </c>
      <c r="Y76" s="90">
        <v>39581.58</v>
      </c>
    </row>
    <row r="77" spans="1:28" x14ac:dyDescent="0.2">
      <c r="A77" s="251" t="s">
        <v>2886</v>
      </c>
      <c r="B77" s="89">
        <v>574700.28</v>
      </c>
      <c r="D77" s="89">
        <v>70656.62</v>
      </c>
      <c r="E77" s="251">
        <v>1108694.68</v>
      </c>
      <c r="F77" s="251">
        <v>104321.48</v>
      </c>
      <c r="G77" s="232">
        <v>-50400</v>
      </c>
      <c r="H77" s="232">
        <v>38158.269999999997</v>
      </c>
      <c r="I77" s="232">
        <v>142215</v>
      </c>
      <c r="J77" s="232">
        <v>21.15</v>
      </c>
      <c r="N77" s="251">
        <v>2052419.41</v>
      </c>
      <c r="O77" s="73">
        <v>1130259.1599999999</v>
      </c>
      <c r="S77" s="73">
        <v>6065</v>
      </c>
      <c r="U77" s="90">
        <v>104636.59</v>
      </c>
      <c r="X77" s="90">
        <v>197788.42</v>
      </c>
      <c r="Y77" s="90">
        <v>6163.46</v>
      </c>
      <c r="AB77" s="90">
        <v>79</v>
      </c>
    </row>
    <row r="78" spans="1:28" x14ac:dyDescent="0.2">
      <c r="A78" s="251" t="s">
        <v>2887</v>
      </c>
      <c r="B78" s="89">
        <v>445418.1</v>
      </c>
      <c r="D78" s="89">
        <v>11666.66</v>
      </c>
      <c r="E78" s="251">
        <v>277609.03000000003</v>
      </c>
      <c r="F78" s="251">
        <v>-25964.720000000001</v>
      </c>
      <c r="H78" s="232">
        <v>52381.01</v>
      </c>
      <c r="I78" s="232">
        <v>57000</v>
      </c>
      <c r="J78" s="232">
        <v>7</v>
      </c>
      <c r="N78" s="251">
        <v>2038156.59</v>
      </c>
      <c r="O78" s="73">
        <v>578088.4</v>
      </c>
      <c r="P78" s="73">
        <v>63280</v>
      </c>
      <c r="S78" s="73">
        <v>315800</v>
      </c>
      <c r="U78" s="90">
        <v>445238.33</v>
      </c>
      <c r="X78" s="90">
        <v>207100.74</v>
      </c>
      <c r="Y78" s="90">
        <v>31821.75</v>
      </c>
    </row>
    <row r="79" spans="1:28" x14ac:dyDescent="0.2">
      <c r="A79" s="251" t="s">
        <v>2888</v>
      </c>
      <c r="B79" s="89">
        <v>827256.25</v>
      </c>
      <c r="D79" s="89">
        <v>72531.850000000006</v>
      </c>
      <c r="E79" s="251">
        <v>726351.42</v>
      </c>
      <c r="F79" s="251">
        <v>59210.83</v>
      </c>
      <c r="H79" s="232">
        <v>43922.5</v>
      </c>
      <c r="I79" s="232">
        <v>57830</v>
      </c>
      <c r="J79" s="232">
        <v>10</v>
      </c>
      <c r="M79" s="251">
        <v>-48900.66</v>
      </c>
      <c r="N79" s="251">
        <v>2089445.48</v>
      </c>
      <c r="O79" s="73">
        <v>537541.89</v>
      </c>
      <c r="S79" s="73">
        <v>468460</v>
      </c>
      <c r="U79" s="90">
        <v>508820</v>
      </c>
      <c r="W79" s="90">
        <v>540</v>
      </c>
      <c r="X79" s="90">
        <v>195865.02</v>
      </c>
      <c r="Y79" s="90">
        <v>68836.429999999993</v>
      </c>
    </row>
    <row r="80" spans="1:28" x14ac:dyDescent="0.2">
      <c r="A80" s="251" t="s">
        <v>2889</v>
      </c>
      <c r="B80" s="89">
        <v>933894.74</v>
      </c>
      <c r="D80" s="89">
        <v>14377</v>
      </c>
      <c r="E80" s="251">
        <v>297768.73</v>
      </c>
      <c r="F80" s="251">
        <v>118006.14</v>
      </c>
      <c r="G80" s="232">
        <v>14000</v>
      </c>
      <c r="J80" s="232">
        <v>350</v>
      </c>
      <c r="N80" s="251">
        <v>1725194.64</v>
      </c>
      <c r="O80" s="73">
        <v>444153.31</v>
      </c>
      <c r="T80" s="73">
        <v>166400</v>
      </c>
      <c r="U80" s="90">
        <v>116492</v>
      </c>
      <c r="X80" s="90">
        <v>278834.09999999998</v>
      </c>
      <c r="Y80" s="90">
        <v>51722</v>
      </c>
    </row>
    <row r="81" spans="1:28" x14ac:dyDescent="0.2">
      <c r="A81" s="251" t="s">
        <v>2890</v>
      </c>
      <c r="B81" s="89">
        <v>722916.39</v>
      </c>
      <c r="D81" s="89">
        <v>35180.199999999997</v>
      </c>
      <c r="E81" s="251">
        <v>136010.72</v>
      </c>
      <c r="F81" s="251">
        <v>25405.97</v>
      </c>
      <c r="G81" s="232">
        <v>0</v>
      </c>
      <c r="H81" s="232">
        <v>28869.8</v>
      </c>
      <c r="J81" s="232">
        <v>9.4</v>
      </c>
      <c r="M81" s="251">
        <v>660</v>
      </c>
      <c r="N81" s="251">
        <v>613262.28</v>
      </c>
      <c r="O81" s="73">
        <v>427819.93</v>
      </c>
      <c r="S81" s="73">
        <v>589000</v>
      </c>
      <c r="U81" s="90">
        <v>648818</v>
      </c>
      <c r="W81" s="90">
        <v>1500</v>
      </c>
      <c r="X81" s="90">
        <v>193504.53</v>
      </c>
      <c r="Y81" s="90">
        <v>11266.62</v>
      </c>
    </row>
    <row r="82" spans="1:28" x14ac:dyDescent="0.2">
      <c r="A82" s="251" t="s">
        <v>2891</v>
      </c>
      <c r="B82" s="89">
        <v>200763.9</v>
      </c>
      <c r="D82" s="89">
        <v>20531.28</v>
      </c>
      <c r="E82" s="251">
        <v>191249.48</v>
      </c>
      <c r="F82" s="251">
        <v>46525.85</v>
      </c>
      <c r="G82" s="232">
        <v>2000</v>
      </c>
      <c r="H82" s="232">
        <v>27207.21</v>
      </c>
      <c r="I82" s="232">
        <v>8700</v>
      </c>
      <c r="J82" s="232">
        <v>18.690000000000001</v>
      </c>
      <c r="M82" s="251">
        <v>-1858.66</v>
      </c>
      <c r="N82" s="251">
        <v>788047.76</v>
      </c>
      <c r="O82" s="73">
        <v>348547.49</v>
      </c>
      <c r="S82" s="73">
        <v>296470</v>
      </c>
      <c r="U82" s="90">
        <v>371984</v>
      </c>
      <c r="X82" s="90">
        <v>146953.57999999999</v>
      </c>
      <c r="Y82" s="90">
        <v>17593.400000000001</v>
      </c>
      <c r="AB82" s="90">
        <v>500</v>
      </c>
    </row>
    <row r="83" spans="1:28" x14ac:dyDescent="0.2">
      <c r="A83" s="251" t="s">
        <v>2892</v>
      </c>
      <c r="B83" s="89">
        <v>606483</v>
      </c>
      <c r="D83" s="89">
        <v>1417.97</v>
      </c>
      <c r="E83" s="251">
        <v>-1527743.91</v>
      </c>
      <c r="F83" s="251">
        <v>53704.99</v>
      </c>
      <c r="H83" s="232">
        <v>24517.759999999998</v>
      </c>
      <c r="I83" s="232">
        <v>33000</v>
      </c>
      <c r="J83" s="232">
        <v>3</v>
      </c>
      <c r="K83" s="251">
        <v>-11150</v>
      </c>
      <c r="N83" s="251">
        <v>123193.16</v>
      </c>
      <c r="O83" s="73">
        <v>298226.71000000002</v>
      </c>
      <c r="S83" s="73">
        <v>85158.1</v>
      </c>
      <c r="T83" s="73">
        <v>990</v>
      </c>
      <c r="U83" s="90">
        <v>125507.1</v>
      </c>
      <c r="X83" s="90">
        <v>88427.11</v>
      </c>
      <c r="Y83" s="90">
        <v>23875.200000000001</v>
      </c>
    </row>
    <row r="84" spans="1:28" x14ac:dyDescent="0.2">
      <c r="A84" s="251" t="s">
        <v>2937</v>
      </c>
      <c r="B84" s="89">
        <v>504057.06</v>
      </c>
      <c r="D84" s="89">
        <v>32862.559999999998</v>
      </c>
      <c r="E84" s="251">
        <v>245540.84</v>
      </c>
      <c r="F84" s="251">
        <v>19984.439999999999</v>
      </c>
      <c r="H84" s="232">
        <v>35354.730000000003</v>
      </c>
      <c r="I84" s="232">
        <v>85515</v>
      </c>
      <c r="J84" s="232">
        <v>10</v>
      </c>
      <c r="N84" s="251">
        <v>2101746.27</v>
      </c>
      <c r="O84" s="73">
        <v>307822</v>
      </c>
      <c r="S84" s="73">
        <v>362600</v>
      </c>
      <c r="U84" s="90">
        <v>434242</v>
      </c>
      <c r="X84" s="90">
        <v>127738.29</v>
      </c>
      <c r="Y84" s="90">
        <v>44610</v>
      </c>
      <c r="AB84" s="90">
        <v>21049</v>
      </c>
    </row>
    <row r="85" spans="1:28" x14ac:dyDescent="0.2">
      <c r="A85" s="251" t="s">
        <v>2893</v>
      </c>
      <c r="B85" s="89">
        <v>630786.66</v>
      </c>
      <c r="D85" s="89">
        <v>56812.61</v>
      </c>
      <c r="E85" s="251">
        <v>1115801.3700000001</v>
      </c>
      <c r="F85" s="251">
        <v>72868.37</v>
      </c>
      <c r="G85" s="232">
        <v>0</v>
      </c>
      <c r="I85" s="232">
        <v>21</v>
      </c>
      <c r="M85" s="251">
        <v>5069.12</v>
      </c>
      <c r="N85" s="251">
        <v>1047464</v>
      </c>
      <c r="O85" s="73">
        <v>279887.08</v>
      </c>
      <c r="P85" s="73">
        <v>318050</v>
      </c>
      <c r="S85" s="73">
        <v>562060</v>
      </c>
      <c r="U85" s="90">
        <v>681880</v>
      </c>
      <c r="X85" s="90">
        <v>216881.7</v>
      </c>
      <c r="Y85" s="90">
        <v>56021.4</v>
      </c>
    </row>
    <row r="86" spans="1:28" x14ac:dyDescent="0.2">
      <c r="A86" s="251" t="s">
        <v>2894</v>
      </c>
      <c r="B86" s="89">
        <v>530737.53</v>
      </c>
      <c r="C86" s="89">
        <v>98540</v>
      </c>
      <c r="D86" s="89">
        <v>123844.62</v>
      </c>
      <c r="E86" s="251">
        <v>3530762.87</v>
      </c>
      <c r="F86" s="251">
        <v>424857.62</v>
      </c>
      <c r="G86" s="232">
        <v>-420</v>
      </c>
      <c r="M86" s="251">
        <v>11623</v>
      </c>
      <c r="N86" s="251">
        <v>14214425</v>
      </c>
      <c r="O86" s="73">
        <v>1120814.8500000001</v>
      </c>
      <c r="U86" s="90">
        <v>475286</v>
      </c>
      <c r="X86" s="90">
        <v>619381.66</v>
      </c>
      <c r="Y86" s="90">
        <v>151742.35999999999</v>
      </c>
    </row>
    <row r="87" spans="1:28" x14ac:dyDescent="0.2">
      <c r="A87" s="251" t="s">
        <v>2895</v>
      </c>
      <c r="B87" s="89">
        <v>1442436.79</v>
      </c>
      <c r="D87" s="89">
        <v>117302.8</v>
      </c>
      <c r="E87" s="251">
        <v>1058961.43</v>
      </c>
      <c r="F87" s="251">
        <v>308651.40999999997</v>
      </c>
      <c r="N87" s="251">
        <v>1212550.31</v>
      </c>
      <c r="O87" s="73">
        <v>905763.57</v>
      </c>
      <c r="S87" s="73">
        <v>946085</v>
      </c>
      <c r="U87" s="90">
        <v>1395669</v>
      </c>
      <c r="X87" s="90">
        <v>404948.79</v>
      </c>
      <c r="Y87" s="90">
        <v>23113.78</v>
      </c>
    </row>
    <row r="88" spans="1:28" x14ac:dyDescent="0.2">
      <c r="A88" s="251" t="s">
        <v>2896</v>
      </c>
      <c r="B88" s="89">
        <v>790927.26</v>
      </c>
      <c r="D88" s="89">
        <v>80144.03</v>
      </c>
      <c r="E88" s="251">
        <v>3095052.88</v>
      </c>
      <c r="F88" s="251">
        <v>110488.09</v>
      </c>
      <c r="I88" s="232">
        <v>259079</v>
      </c>
      <c r="N88" s="251">
        <v>1047464</v>
      </c>
      <c r="O88" s="73">
        <v>565117.31000000006</v>
      </c>
      <c r="S88" s="73">
        <v>726176</v>
      </c>
      <c r="U88" s="90">
        <v>951274</v>
      </c>
      <c r="X88" s="90">
        <v>121424.84</v>
      </c>
      <c r="Y88" s="90">
        <v>107706.31</v>
      </c>
      <c r="AB88" s="90">
        <v>5260</v>
      </c>
    </row>
    <row r="89" spans="1:28" x14ac:dyDescent="0.2">
      <c r="A89" s="251" t="s">
        <v>2897</v>
      </c>
      <c r="B89" s="89">
        <v>370395.39</v>
      </c>
      <c r="D89" s="89">
        <v>403011.74</v>
      </c>
      <c r="E89" s="251">
        <v>1685521.17</v>
      </c>
      <c r="F89" s="251">
        <v>280914.96000000002</v>
      </c>
      <c r="G89" s="232">
        <v>0</v>
      </c>
      <c r="I89" s="232">
        <v>16680</v>
      </c>
      <c r="K89" s="251">
        <v>124684</v>
      </c>
      <c r="N89" s="251">
        <v>2617329.11</v>
      </c>
      <c r="O89" s="73">
        <v>260207.16</v>
      </c>
      <c r="S89" s="73">
        <v>472560</v>
      </c>
      <c r="U89" s="90">
        <v>643250</v>
      </c>
      <c r="W89" s="90">
        <v>11618</v>
      </c>
      <c r="X89" s="90">
        <v>186851.3</v>
      </c>
      <c r="Y89" s="90">
        <v>75266.429999999993</v>
      </c>
    </row>
    <row r="90" spans="1:28" x14ac:dyDescent="0.2">
      <c r="A90" s="251" t="s">
        <v>2898</v>
      </c>
      <c r="B90" s="89">
        <v>269851.84000000003</v>
      </c>
      <c r="D90" s="89">
        <v>11598.86</v>
      </c>
      <c r="E90" s="251">
        <v>476111.85</v>
      </c>
      <c r="F90" s="251">
        <v>82695.899999999994</v>
      </c>
      <c r="G90" s="232">
        <v>257045</v>
      </c>
      <c r="N90" s="251">
        <v>1047464</v>
      </c>
      <c r="O90" s="73">
        <v>239849.27</v>
      </c>
      <c r="Q90" s="73">
        <v>453.79</v>
      </c>
      <c r="S90" s="73">
        <v>250100</v>
      </c>
      <c r="U90" s="90">
        <v>366915</v>
      </c>
      <c r="V90" s="90">
        <v>12371</v>
      </c>
      <c r="X90" s="90">
        <v>146229.53</v>
      </c>
      <c r="Y90" s="90">
        <v>41807.81</v>
      </c>
    </row>
    <row r="91" spans="1:28" x14ac:dyDescent="0.2">
      <c r="A91" s="251" t="s">
        <v>2899</v>
      </c>
      <c r="B91" s="89">
        <v>343049.84</v>
      </c>
      <c r="C91" s="89">
        <v>13760</v>
      </c>
      <c r="D91" s="89">
        <v>695910.23</v>
      </c>
      <c r="E91" s="251">
        <v>8631388.0399999991</v>
      </c>
      <c r="F91" s="251">
        <v>335907.11</v>
      </c>
      <c r="G91" s="232">
        <v>31913.25</v>
      </c>
      <c r="H91" s="232">
        <v>46425</v>
      </c>
      <c r="I91" s="232">
        <v>447143</v>
      </c>
      <c r="J91" s="232">
        <v>-564.38</v>
      </c>
      <c r="M91" s="251">
        <v>-1185</v>
      </c>
      <c r="N91" s="251">
        <v>1215671.21</v>
      </c>
      <c r="O91" s="73">
        <v>778563.4</v>
      </c>
      <c r="S91" s="73">
        <v>865120</v>
      </c>
      <c r="U91" s="90">
        <v>1330515</v>
      </c>
      <c r="W91" s="90">
        <v>8200</v>
      </c>
      <c r="X91" s="90">
        <v>149314.29</v>
      </c>
      <c r="Y91" s="90">
        <v>54882.69</v>
      </c>
    </row>
    <row r="92" spans="1:28" x14ac:dyDescent="0.2">
      <c r="A92" s="251" t="s">
        <v>2900</v>
      </c>
      <c r="B92" s="89">
        <v>443847.22</v>
      </c>
      <c r="C92" s="89">
        <v>0</v>
      </c>
      <c r="D92" s="89">
        <v>52435</v>
      </c>
      <c r="E92" s="251">
        <v>1047622.6</v>
      </c>
      <c r="F92" s="251">
        <v>226951.48</v>
      </c>
      <c r="G92" s="232">
        <v>218132.77</v>
      </c>
      <c r="H92" s="232">
        <v>14010.26</v>
      </c>
      <c r="I92" s="232">
        <v>18</v>
      </c>
      <c r="J92" s="232">
        <v>761.63</v>
      </c>
      <c r="K92" s="251">
        <v>23615</v>
      </c>
      <c r="L92" s="251">
        <v>-134642.35</v>
      </c>
      <c r="M92" s="251">
        <v>-371339.13</v>
      </c>
      <c r="N92" s="251">
        <v>1849378.08</v>
      </c>
      <c r="O92" s="73">
        <v>799694.82</v>
      </c>
      <c r="S92" s="73">
        <v>628950</v>
      </c>
      <c r="U92" s="90">
        <v>738189</v>
      </c>
      <c r="X92" s="90">
        <v>302070.31</v>
      </c>
      <c r="Y92" s="90">
        <v>53817.16</v>
      </c>
    </row>
    <row r="93" spans="1:28" x14ac:dyDescent="0.2">
      <c r="A93" s="251" t="s">
        <v>2901</v>
      </c>
      <c r="B93" s="89">
        <v>562521.22</v>
      </c>
      <c r="D93" s="89">
        <v>33185.360000000001</v>
      </c>
      <c r="E93" s="251">
        <v>1371321.36</v>
      </c>
      <c r="F93" s="251">
        <v>108029.4</v>
      </c>
      <c r="G93" s="232">
        <v>226580</v>
      </c>
      <c r="J93" s="232">
        <v>129.91</v>
      </c>
      <c r="L93" s="251">
        <v>111.4</v>
      </c>
      <c r="M93" s="251">
        <v>-192448.27</v>
      </c>
      <c r="N93" s="251">
        <v>281440</v>
      </c>
      <c r="O93" s="73">
        <v>319135.64</v>
      </c>
      <c r="U93" s="90">
        <v>216807</v>
      </c>
      <c r="X93" s="90">
        <v>154253.66</v>
      </c>
      <c r="Y93" s="90">
        <v>129408.09</v>
      </c>
    </row>
    <row r="94" spans="1:28" x14ac:dyDescent="0.2">
      <c r="A94" s="251" t="s">
        <v>2902</v>
      </c>
      <c r="B94" s="89">
        <v>530167.21</v>
      </c>
      <c r="D94" s="89">
        <v>34937.57</v>
      </c>
      <c r="E94" s="251">
        <v>3603475.03</v>
      </c>
      <c r="F94" s="251">
        <v>317487.48</v>
      </c>
      <c r="I94" s="232">
        <v>72670</v>
      </c>
      <c r="M94" s="251">
        <v>321202.64</v>
      </c>
      <c r="N94" s="251">
        <v>2812906.16</v>
      </c>
      <c r="O94" s="73">
        <v>381815.4</v>
      </c>
      <c r="S94" s="73">
        <v>627150</v>
      </c>
      <c r="U94" s="90">
        <v>738550</v>
      </c>
      <c r="X94" s="90">
        <v>195990.04</v>
      </c>
      <c r="Y94" s="90">
        <v>148686.07999999999</v>
      </c>
    </row>
    <row r="95" spans="1:28" x14ac:dyDescent="0.2">
      <c r="A95" s="251" t="s">
        <v>2903</v>
      </c>
      <c r="B95" s="89">
        <v>367739.93</v>
      </c>
      <c r="D95" s="89">
        <v>13383.41</v>
      </c>
      <c r="E95" s="251">
        <v>2904583.89</v>
      </c>
      <c r="F95" s="251">
        <v>19939.349999999999</v>
      </c>
      <c r="G95" s="232">
        <v>0</v>
      </c>
      <c r="J95" s="232">
        <v>0</v>
      </c>
      <c r="K95" s="251">
        <v>86380</v>
      </c>
      <c r="M95" s="251">
        <v>443</v>
      </c>
      <c r="N95" s="251">
        <v>1047464</v>
      </c>
      <c r="O95" s="73">
        <v>243300.94</v>
      </c>
      <c r="S95" s="73">
        <v>407880</v>
      </c>
      <c r="U95" s="90">
        <v>573368</v>
      </c>
      <c r="X95" s="90">
        <v>81367.16</v>
      </c>
      <c r="Y95" s="90">
        <v>93574.67</v>
      </c>
    </row>
    <row r="96" spans="1:28" x14ac:dyDescent="0.2">
      <c r="A96" s="251" t="s">
        <v>2904</v>
      </c>
      <c r="B96" s="89">
        <v>818900.72</v>
      </c>
      <c r="D96" s="89">
        <v>41982.22</v>
      </c>
      <c r="E96" s="251">
        <v>920051.01</v>
      </c>
      <c r="F96" s="251">
        <v>821452.36</v>
      </c>
      <c r="I96" s="232">
        <v>23615</v>
      </c>
      <c r="K96" s="251">
        <v>216480</v>
      </c>
      <c r="M96" s="251">
        <v>397427.28</v>
      </c>
      <c r="N96" s="251">
        <v>1334838.29</v>
      </c>
      <c r="O96" s="73">
        <v>709281.75</v>
      </c>
      <c r="U96" s="90">
        <v>216247</v>
      </c>
      <c r="W96" s="90">
        <v>1640</v>
      </c>
      <c r="X96" s="90">
        <v>149132.09</v>
      </c>
      <c r="Y96" s="90">
        <v>131458.41</v>
      </c>
    </row>
    <row r="97" spans="1:28" x14ac:dyDescent="0.2">
      <c r="A97" s="251" t="s">
        <v>2905</v>
      </c>
      <c r="B97" s="89">
        <v>346159.86</v>
      </c>
      <c r="D97" s="89">
        <v>204029.74</v>
      </c>
      <c r="E97" s="251">
        <v>1286898.19</v>
      </c>
      <c r="F97" s="251">
        <v>1185131.94</v>
      </c>
      <c r="H97" s="232">
        <v>924</v>
      </c>
      <c r="N97" s="251">
        <v>613325.81999999995</v>
      </c>
      <c r="O97" s="73">
        <v>153248</v>
      </c>
      <c r="S97" s="73">
        <v>257200</v>
      </c>
      <c r="T97" s="73">
        <v>-13746</v>
      </c>
      <c r="U97" s="90">
        <v>448219</v>
      </c>
      <c r="X97" s="90">
        <v>182712.79</v>
      </c>
      <c r="Y97" s="90">
        <v>723</v>
      </c>
      <c r="AB97" s="90">
        <v>27370</v>
      </c>
    </row>
    <row r="98" spans="1:28" x14ac:dyDescent="0.2">
      <c r="A98" s="251" t="s">
        <v>2906</v>
      </c>
      <c r="B98" s="89">
        <v>439939.4</v>
      </c>
      <c r="D98" s="89">
        <v>136322.01999999999</v>
      </c>
      <c r="E98" s="251">
        <v>916103.83</v>
      </c>
      <c r="F98" s="251">
        <v>-245876.18</v>
      </c>
      <c r="M98" s="251">
        <v>-397645.44</v>
      </c>
      <c r="N98" s="251">
        <v>1790978.12</v>
      </c>
      <c r="O98" s="73">
        <v>545586.29</v>
      </c>
      <c r="S98" s="73">
        <v>656338.5</v>
      </c>
      <c r="U98" s="90">
        <v>859368.5</v>
      </c>
      <c r="X98" s="90">
        <v>210579.41</v>
      </c>
      <c r="Y98" s="90">
        <v>69140.84</v>
      </c>
      <c r="AB98" s="90">
        <v>46689</v>
      </c>
    </row>
    <row r="99" spans="1:28" x14ac:dyDescent="0.2">
      <c r="A99" s="251" t="s">
        <v>2907</v>
      </c>
      <c r="B99" s="89">
        <v>1503095.46</v>
      </c>
      <c r="D99" s="89">
        <v>59072.24</v>
      </c>
      <c r="E99" s="251">
        <v>4109852.88</v>
      </c>
      <c r="F99" s="251">
        <v>1127341.26</v>
      </c>
      <c r="J99" s="232">
        <v>0</v>
      </c>
      <c r="K99" s="251">
        <v>164284</v>
      </c>
      <c r="M99" s="251">
        <v>349645.78</v>
      </c>
      <c r="N99" s="251">
        <v>1047464</v>
      </c>
      <c r="O99" s="73">
        <v>479866.34</v>
      </c>
      <c r="P99" s="73">
        <v>268710</v>
      </c>
      <c r="S99" s="73">
        <v>1339030</v>
      </c>
      <c r="T99" s="73">
        <v>73500</v>
      </c>
      <c r="U99" s="90">
        <v>1622701</v>
      </c>
      <c r="X99" s="90">
        <v>405993.46</v>
      </c>
      <c r="Y99" s="90">
        <v>274375.37</v>
      </c>
    </row>
    <row r="100" spans="1:28" x14ac:dyDescent="0.2">
      <c r="A100" s="251" t="s">
        <v>2908</v>
      </c>
      <c r="B100" s="89">
        <v>249131.48</v>
      </c>
      <c r="C100" s="89">
        <v>14800</v>
      </c>
      <c r="D100" s="89">
        <v>52792.01</v>
      </c>
      <c r="E100" s="251">
        <v>1095901.81</v>
      </c>
      <c r="F100" s="251">
        <v>82181.490000000005</v>
      </c>
      <c r="G100" s="232">
        <v>0</v>
      </c>
      <c r="I100" s="232">
        <v>109500</v>
      </c>
      <c r="J100" s="232">
        <v>-245.46</v>
      </c>
      <c r="M100" s="251">
        <v>12404</v>
      </c>
      <c r="N100" s="251">
        <v>1768225.65</v>
      </c>
      <c r="O100" s="73">
        <v>291507.37</v>
      </c>
      <c r="U100" s="90">
        <v>133964</v>
      </c>
      <c r="X100" s="90">
        <v>332806.17</v>
      </c>
      <c r="Y100" s="90">
        <v>71769.09</v>
      </c>
    </row>
    <row r="101" spans="1:28" x14ac:dyDescent="0.2">
      <c r="A101" s="251" t="s">
        <v>2938</v>
      </c>
      <c r="B101" s="89">
        <v>103300.96</v>
      </c>
      <c r="D101" s="89">
        <v>40412.49</v>
      </c>
      <c r="E101" s="251">
        <v>656706.19999999995</v>
      </c>
      <c r="F101" s="251">
        <v>144486.17000000001</v>
      </c>
      <c r="M101" s="251">
        <v>220000</v>
      </c>
      <c r="N101" s="251">
        <v>1440650.38</v>
      </c>
      <c r="O101" s="73">
        <v>411171.71</v>
      </c>
      <c r="S101" s="73">
        <v>873350</v>
      </c>
      <c r="U101" s="90">
        <v>1081565</v>
      </c>
      <c r="X101" s="90">
        <v>453926.03</v>
      </c>
      <c r="Y101" s="90">
        <v>85815.59</v>
      </c>
    </row>
    <row r="102" spans="1:28" x14ac:dyDescent="0.2">
      <c r="A102" s="251" t="s">
        <v>2909</v>
      </c>
      <c r="B102" s="89">
        <v>382819.13</v>
      </c>
      <c r="D102" s="89">
        <v>94007</v>
      </c>
      <c r="E102" s="251">
        <v>1339234.3899999999</v>
      </c>
      <c r="F102" s="251">
        <v>355241.31</v>
      </c>
      <c r="G102" s="232">
        <v>118120</v>
      </c>
      <c r="H102" s="232">
        <v>27200</v>
      </c>
      <c r="J102" s="232">
        <v>1161.47</v>
      </c>
      <c r="M102" s="251">
        <v>-27120</v>
      </c>
      <c r="N102" s="251">
        <v>2439714</v>
      </c>
      <c r="O102" s="73">
        <v>330605.87</v>
      </c>
      <c r="S102" s="73">
        <v>601400</v>
      </c>
      <c r="U102" s="90">
        <v>636968</v>
      </c>
      <c r="X102" s="90">
        <v>109429.45</v>
      </c>
      <c r="Y102" s="90">
        <v>137960.88</v>
      </c>
    </row>
    <row r="103" spans="1:28" x14ac:dyDescent="0.2">
      <c r="A103" s="251" t="s">
        <v>2910</v>
      </c>
      <c r="B103" s="89">
        <v>219164.12</v>
      </c>
      <c r="D103" s="89">
        <v>108276.12</v>
      </c>
      <c r="E103" s="251">
        <v>960221.13</v>
      </c>
      <c r="F103" s="251">
        <v>141306.28</v>
      </c>
      <c r="H103" s="232">
        <v>37229.31</v>
      </c>
      <c r="N103" s="251">
        <v>3137825</v>
      </c>
      <c r="O103" s="73">
        <v>299910.45</v>
      </c>
      <c r="Q103" s="73">
        <v>14.58</v>
      </c>
      <c r="U103" s="90">
        <v>76550</v>
      </c>
      <c r="W103" s="90">
        <v>712</v>
      </c>
      <c r="X103" s="90">
        <v>193521.38</v>
      </c>
      <c r="Y103" s="90">
        <v>104928.95</v>
      </c>
    </row>
    <row r="104" spans="1:28" x14ac:dyDescent="0.2">
      <c r="A104" s="251" t="s">
        <v>2913</v>
      </c>
      <c r="B104" s="89">
        <v>222864.56</v>
      </c>
      <c r="D104" s="89">
        <v>46000.33</v>
      </c>
      <c r="E104" s="251">
        <v>1210901.24</v>
      </c>
      <c r="F104" s="251">
        <v>321634.34999999998</v>
      </c>
      <c r="H104" s="232">
        <v>32351.040000000001</v>
      </c>
      <c r="J104" s="232">
        <v>4496.88</v>
      </c>
      <c r="M104" s="251">
        <v>34000</v>
      </c>
      <c r="N104" s="251">
        <v>1499736.2</v>
      </c>
      <c r="O104" s="73">
        <v>512327.75</v>
      </c>
      <c r="S104" s="73">
        <v>583000</v>
      </c>
      <c r="T104" s="73">
        <v>7500</v>
      </c>
      <c r="U104" s="90">
        <v>663180</v>
      </c>
      <c r="X104" s="90">
        <v>220321.56</v>
      </c>
      <c r="Y104" s="90">
        <v>63142.69</v>
      </c>
      <c r="Z104" s="90">
        <v>9665.9500000000007</v>
      </c>
    </row>
    <row r="105" spans="1:28" x14ac:dyDescent="0.2">
      <c r="A105" s="251" t="s">
        <v>2914</v>
      </c>
      <c r="B105" s="89">
        <v>446294.29</v>
      </c>
      <c r="D105" s="89">
        <v>54631.11</v>
      </c>
      <c r="E105" s="251">
        <v>682558.47</v>
      </c>
      <c r="F105" s="251">
        <v>262625.38</v>
      </c>
      <c r="H105" s="232">
        <v>22850</v>
      </c>
      <c r="J105" s="232">
        <v>4405.04</v>
      </c>
      <c r="N105" s="251">
        <v>2219622</v>
      </c>
      <c r="O105" s="73">
        <v>510498.16</v>
      </c>
      <c r="S105" s="73">
        <v>400300</v>
      </c>
      <c r="T105" s="73">
        <v>6000</v>
      </c>
      <c r="U105" s="90">
        <v>562695</v>
      </c>
      <c r="X105" s="90">
        <v>196661.25</v>
      </c>
      <c r="Y105" s="90">
        <v>87842.4</v>
      </c>
    </row>
    <row r="106" spans="1:28" x14ac:dyDescent="0.2">
      <c r="A106" s="251" t="s">
        <v>2916</v>
      </c>
      <c r="B106" s="89">
        <v>326152.65999999997</v>
      </c>
      <c r="D106" s="89">
        <v>29403.37</v>
      </c>
      <c r="E106" s="251">
        <v>856618.69</v>
      </c>
      <c r="F106" s="251">
        <v>225149.34</v>
      </c>
      <c r="H106" s="232">
        <v>51517.16</v>
      </c>
      <c r="J106" s="232">
        <v>287.18</v>
      </c>
      <c r="K106" s="251">
        <v>2000</v>
      </c>
      <c r="N106" s="251">
        <v>57641</v>
      </c>
      <c r="O106" s="73">
        <v>331571.93</v>
      </c>
      <c r="S106" s="73">
        <v>217040</v>
      </c>
      <c r="T106" s="73">
        <v>7000</v>
      </c>
      <c r="U106" s="90">
        <v>358504</v>
      </c>
      <c r="X106" s="90">
        <v>174702.44</v>
      </c>
      <c r="Y106" s="90">
        <v>72893.14</v>
      </c>
    </row>
    <row r="107" spans="1:28" x14ac:dyDescent="0.2">
      <c r="A107" s="251" t="s">
        <v>2918</v>
      </c>
      <c r="B107" s="89">
        <v>1136217.1599999999</v>
      </c>
      <c r="D107" s="89">
        <v>44826.57</v>
      </c>
      <c r="E107" s="251">
        <v>940760.95</v>
      </c>
      <c r="F107" s="251">
        <v>180030.48</v>
      </c>
      <c r="J107" s="232">
        <v>153</v>
      </c>
      <c r="N107" s="251">
        <v>4303318.3099999996</v>
      </c>
      <c r="O107" s="73">
        <v>928707.55</v>
      </c>
      <c r="P107" s="73">
        <v>128000</v>
      </c>
      <c r="S107" s="73">
        <v>1022432.5</v>
      </c>
      <c r="U107" s="90">
        <v>1203120.5</v>
      </c>
      <c r="X107" s="90">
        <v>262359.57</v>
      </c>
      <c r="Y107" s="90">
        <v>48709.25</v>
      </c>
    </row>
    <row r="108" spans="1:28" x14ac:dyDescent="0.2">
      <c r="A108" s="251" t="s">
        <v>2919</v>
      </c>
      <c r="B108" s="89">
        <v>367030.04</v>
      </c>
      <c r="D108" s="89">
        <v>49572.14</v>
      </c>
      <c r="E108" s="251">
        <v>573207.18000000005</v>
      </c>
      <c r="F108" s="251">
        <v>248179.98</v>
      </c>
      <c r="G108" s="232">
        <v>0</v>
      </c>
      <c r="H108" s="232">
        <v>20540</v>
      </c>
      <c r="J108" s="232">
        <v>407.82</v>
      </c>
      <c r="N108" s="251">
        <v>2346487</v>
      </c>
      <c r="O108" s="73">
        <v>470763.05</v>
      </c>
      <c r="S108" s="73">
        <v>631689</v>
      </c>
      <c r="U108" s="90">
        <v>730589</v>
      </c>
      <c r="X108" s="90">
        <v>190995.13</v>
      </c>
      <c r="Y108" s="90">
        <v>84549.78</v>
      </c>
    </row>
    <row r="109" spans="1:28" x14ac:dyDescent="0.2">
      <c r="A109" s="251" t="s">
        <v>2920</v>
      </c>
      <c r="B109" s="89">
        <v>787099.76</v>
      </c>
      <c r="D109" s="89">
        <v>48260.43</v>
      </c>
      <c r="E109" s="251">
        <v>896490.8</v>
      </c>
      <c r="F109" s="251">
        <v>255873.7</v>
      </c>
      <c r="G109" s="232">
        <v>0</v>
      </c>
      <c r="H109" s="232">
        <v>30765.599999999999</v>
      </c>
      <c r="J109" s="232">
        <v>173.04</v>
      </c>
      <c r="N109" s="251">
        <v>2125037.4300000002</v>
      </c>
      <c r="O109" s="73">
        <v>716514.31</v>
      </c>
      <c r="S109" s="73">
        <v>638667.5</v>
      </c>
      <c r="T109" s="73">
        <v>70924</v>
      </c>
      <c r="U109" s="90">
        <v>747693.5</v>
      </c>
      <c r="X109" s="90">
        <v>586700.72</v>
      </c>
      <c r="Y109" s="90">
        <v>78337.69</v>
      </c>
    </row>
    <row r="110" spans="1:28" x14ac:dyDescent="0.2">
      <c r="A110" s="251" t="s">
        <v>2921</v>
      </c>
      <c r="B110" s="89">
        <v>1171368.06</v>
      </c>
      <c r="D110" s="89">
        <v>39761.06</v>
      </c>
      <c r="E110" s="251">
        <v>3021096.92</v>
      </c>
      <c r="F110" s="251">
        <v>244606.4</v>
      </c>
      <c r="G110" s="232">
        <v>0</v>
      </c>
      <c r="H110" s="232">
        <v>33784.74</v>
      </c>
      <c r="J110" s="232">
        <v>190</v>
      </c>
      <c r="N110" s="251">
        <v>1196485.3400000001</v>
      </c>
      <c r="O110" s="73">
        <v>1028131.99</v>
      </c>
      <c r="S110" s="73">
        <v>453337.5</v>
      </c>
      <c r="T110" s="73">
        <v>94983.67</v>
      </c>
      <c r="U110" s="90">
        <v>593539.5</v>
      </c>
      <c r="X110" s="90">
        <v>214705.94</v>
      </c>
      <c r="Y110" s="90">
        <v>104791.53</v>
      </c>
      <c r="AB110" s="90">
        <v>500</v>
      </c>
    </row>
    <row r="111" spans="1:28" x14ac:dyDescent="0.2">
      <c r="A111" s="251" t="s">
        <v>2939</v>
      </c>
      <c r="B111" s="89">
        <v>451252.74</v>
      </c>
      <c r="D111" s="89">
        <v>55155.22</v>
      </c>
      <c r="E111" s="251">
        <v>452881.17</v>
      </c>
      <c r="F111" s="251">
        <v>199287.24</v>
      </c>
      <c r="G111" s="232">
        <v>0</v>
      </c>
      <c r="H111" s="232">
        <v>39769.83</v>
      </c>
      <c r="J111" s="232">
        <v>284.3</v>
      </c>
      <c r="N111" s="251">
        <v>1169693.49</v>
      </c>
      <c r="O111" s="73">
        <v>455270.95</v>
      </c>
      <c r="S111" s="73">
        <v>401530</v>
      </c>
      <c r="U111" s="90">
        <v>519690</v>
      </c>
      <c r="X111" s="90">
        <v>143437.81</v>
      </c>
      <c r="Y111" s="90">
        <v>80237.41</v>
      </c>
      <c r="AB111" s="90">
        <v>500</v>
      </c>
    </row>
    <row r="112" spans="1:28" x14ac:dyDescent="0.2">
      <c r="A112" s="251" t="s">
        <v>2922</v>
      </c>
      <c r="B112" s="89">
        <v>1202896.8</v>
      </c>
      <c r="C112" s="89">
        <v>0</v>
      </c>
      <c r="D112" s="89">
        <v>75694.559999999998</v>
      </c>
      <c r="E112" s="251">
        <v>1273393.1299999999</v>
      </c>
      <c r="F112" s="251">
        <v>281808.78000000003</v>
      </c>
      <c r="G112" s="232">
        <v>0</v>
      </c>
      <c r="H112" s="232">
        <v>51157.5</v>
      </c>
      <c r="I112" s="232">
        <v>170000</v>
      </c>
      <c r="J112" s="232">
        <v>1057.0999999999999</v>
      </c>
      <c r="M112" s="251">
        <v>73090.990000000005</v>
      </c>
      <c r="N112" s="251">
        <v>620039.24</v>
      </c>
      <c r="O112" s="73">
        <v>475970.04</v>
      </c>
      <c r="R112" s="73">
        <v>630</v>
      </c>
      <c r="S112" s="73">
        <v>662849.19999999995</v>
      </c>
      <c r="T112" s="73">
        <v>543300</v>
      </c>
      <c r="U112" s="90">
        <v>768324.88</v>
      </c>
      <c r="X112" s="90">
        <v>669602.99</v>
      </c>
      <c r="Y112" s="90">
        <v>116901.38</v>
      </c>
      <c r="AA112" s="90">
        <v>6</v>
      </c>
    </row>
    <row r="113" spans="1:25" x14ac:dyDescent="0.2">
      <c r="A113" s="251" t="s">
        <v>2923</v>
      </c>
      <c r="B113" s="89">
        <v>1060016.1399999999</v>
      </c>
      <c r="D113" s="89">
        <v>48642.8</v>
      </c>
      <c r="E113" s="251">
        <v>1027433.8</v>
      </c>
      <c r="F113" s="251">
        <v>255902.47</v>
      </c>
      <c r="G113" s="232">
        <v>3000</v>
      </c>
      <c r="H113" s="232">
        <v>86929</v>
      </c>
      <c r="I113" s="232">
        <v>129080</v>
      </c>
      <c r="J113" s="232">
        <v>724.31</v>
      </c>
      <c r="N113" s="251">
        <v>3271774.09</v>
      </c>
      <c r="O113" s="73">
        <v>1010567.93</v>
      </c>
      <c r="R113" s="73">
        <v>860</v>
      </c>
      <c r="S113" s="73">
        <v>761699.2</v>
      </c>
      <c r="U113" s="90">
        <v>1133185.2</v>
      </c>
      <c r="X113" s="90">
        <v>645352.06999999995</v>
      </c>
      <c r="Y113" s="90">
        <v>112299.01</v>
      </c>
    </row>
    <row r="114" spans="1:25" x14ac:dyDescent="0.2">
      <c r="A114" s="251" t="s">
        <v>2924</v>
      </c>
      <c r="B114" s="89">
        <v>716539.34</v>
      </c>
      <c r="C114" s="89">
        <v>0</v>
      </c>
      <c r="D114" s="89">
        <v>30439</v>
      </c>
      <c r="E114" s="251">
        <v>774702.47</v>
      </c>
      <c r="F114" s="251">
        <v>-15104.59</v>
      </c>
      <c r="G114" s="232">
        <v>-51475</v>
      </c>
      <c r="I114" s="232">
        <v>9000</v>
      </c>
      <c r="J114" s="232">
        <v>0</v>
      </c>
      <c r="N114" s="251">
        <v>1131001.29</v>
      </c>
      <c r="O114" s="73">
        <v>529764.97</v>
      </c>
      <c r="R114" s="73">
        <v>830</v>
      </c>
      <c r="S114" s="73">
        <v>369970</v>
      </c>
      <c r="U114" s="90">
        <v>485528</v>
      </c>
      <c r="X114" s="90">
        <v>255620.07</v>
      </c>
      <c r="Y114" s="90">
        <v>36535.800000000003</v>
      </c>
    </row>
    <row r="115" spans="1:25" x14ac:dyDescent="0.2">
      <c r="A115" s="251" t="s">
        <v>2925</v>
      </c>
      <c r="B115" s="89">
        <v>458163.39</v>
      </c>
      <c r="C115" s="89">
        <v>6600</v>
      </c>
      <c r="D115" s="89">
        <v>32943.769999999997</v>
      </c>
      <c r="E115" s="251">
        <v>844128.41</v>
      </c>
      <c r="F115" s="251">
        <v>468749.72</v>
      </c>
      <c r="N115" s="251">
        <v>1731639.01</v>
      </c>
      <c r="O115" s="73">
        <v>666719.9</v>
      </c>
      <c r="P115" s="73">
        <v>9600</v>
      </c>
      <c r="R115" s="73">
        <v>1140</v>
      </c>
      <c r="S115" s="73">
        <v>779500</v>
      </c>
      <c r="T115" s="73">
        <v>135600</v>
      </c>
      <c r="U115" s="90">
        <v>1035879</v>
      </c>
      <c r="X115" s="90">
        <v>371106.51</v>
      </c>
      <c r="Y115" s="90">
        <v>107059.89</v>
      </c>
    </row>
    <row r="116" spans="1:25" x14ac:dyDescent="0.2">
      <c r="A116" s="251" t="s">
        <v>2926</v>
      </c>
      <c r="B116" s="89">
        <v>389077.82</v>
      </c>
      <c r="C116" s="89">
        <v>16500</v>
      </c>
      <c r="D116" s="89">
        <v>25799.55</v>
      </c>
      <c r="E116" s="251">
        <v>544376.57999999996</v>
      </c>
      <c r="F116" s="251">
        <v>215260</v>
      </c>
      <c r="G116" s="232">
        <v>0</v>
      </c>
      <c r="I116" s="232">
        <v>0</v>
      </c>
      <c r="J116" s="232">
        <v>0</v>
      </c>
      <c r="M116" s="251">
        <v>-3000</v>
      </c>
      <c r="N116" s="251">
        <v>2353915.73</v>
      </c>
      <c r="O116" s="73">
        <v>332362.26</v>
      </c>
      <c r="S116" s="73">
        <v>263720</v>
      </c>
      <c r="U116" s="90">
        <v>306020</v>
      </c>
      <c r="V116" s="90">
        <v>500</v>
      </c>
      <c r="W116" s="90">
        <v>1704</v>
      </c>
      <c r="X116" s="90">
        <v>172440.58</v>
      </c>
      <c r="Y116" s="90">
        <v>70623.47</v>
      </c>
    </row>
    <row r="117" spans="1:25" x14ac:dyDescent="0.2">
      <c r="A117" s="251" t="s">
        <v>2927</v>
      </c>
      <c r="B117" s="89">
        <v>1130343.8400000001</v>
      </c>
      <c r="C117" s="89">
        <v>0</v>
      </c>
      <c r="D117" s="89">
        <v>69810.06</v>
      </c>
      <c r="E117" s="251">
        <v>2333354.62</v>
      </c>
      <c r="F117" s="251">
        <v>426115.61</v>
      </c>
      <c r="G117" s="232">
        <v>0</v>
      </c>
      <c r="H117" s="232">
        <v>1314</v>
      </c>
      <c r="I117" s="232">
        <v>110000</v>
      </c>
      <c r="J117" s="232">
        <v>25.58</v>
      </c>
      <c r="N117" s="251">
        <v>1221990.08</v>
      </c>
      <c r="O117" s="73">
        <v>940694.45</v>
      </c>
      <c r="P117" s="73">
        <v>310700</v>
      </c>
      <c r="R117" s="73">
        <v>1280</v>
      </c>
      <c r="S117" s="73">
        <v>773500</v>
      </c>
      <c r="U117" s="90">
        <v>1047653</v>
      </c>
      <c r="V117" s="90">
        <v>500</v>
      </c>
      <c r="W117" s="90">
        <v>7448</v>
      </c>
      <c r="X117" s="90">
        <v>799158.41</v>
      </c>
      <c r="Y117" s="90">
        <v>46124.92</v>
      </c>
    </row>
    <row r="118" spans="1:25" x14ac:dyDescent="0.2">
      <c r="A118" s="251" t="s">
        <v>2928</v>
      </c>
      <c r="B118" s="89">
        <v>893957.49</v>
      </c>
      <c r="D118" s="89">
        <v>126573.1</v>
      </c>
      <c r="E118" s="251">
        <v>859431.3</v>
      </c>
      <c r="F118" s="251">
        <v>60548.27</v>
      </c>
      <c r="H118" s="232">
        <v>31056</v>
      </c>
      <c r="I118" s="232">
        <v>46518</v>
      </c>
      <c r="J118" s="232">
        <v>5671</v>
      </c>
      <c r="M118" s="251">
        <v>900</v>
      </c>
      <c r="N118" s="251">
        <v>1488507.55</v>
      </c>
      <c r="O118" s="73">
        <v>525351.18000000005</v>
      </c>
      <c r="S118" s="73">
        <v>538573</v>
      </c>
      <c r="U118" s="90">
        <v>651051</v>
      </c>
      <c r="X118" s="90">
        <v>138751.62</v>
      </c>
      <c r="Y118" s="90">
        <v>66778.559999999998</v>
      </c>
    </row>
    <row r="119" spans="1:25" x14ac:dyDescent="0.2">
      <c r="A119" s="251" t="s">
        <v>2929</v>
      </c>
      <c r="B119" s="89">
        <v>1178421.45</v>
      </c>
      <c r="D119" s="89">
        <v>90585.07</v>
      </c>
      <c r="E119" s="251">
        <v>610217.72</v>
      </c>
      <c r="F119" s="251">
        <v>112642.33</v>
      </c>
      <c r="H119" s="232">
        <v>7200</v>
      </c>
      <c r="J119" s="232">
        <v>0</v>
      </c>
      <c r="M119" s="251">
        <v>36948.51</v>
      </c>
      <c r="N119" s="251">
        <v>1247302.3600000001</v>
      </c>
      <c r="O119" s="73">
        <v>605642.81000000006</v>
      </c>
      <c r="S119" s="73">
        <v>402045</v>
      </c>
      <c r="U119" s="90">
        <v>542795</v>
      </c>
      <c r="X119" s="90">
        <v>195649.73</v>
      </c>
      <c r="Y119" s="90">
        <v>50838.9</v>
      </c>
    </row>
    <row r="120" spans="1:25" x14ac:dyDescent="0.2">
      <c r="A120" s="251" t="s">
        <v>2930</v>
      </c>
      <c r="B120" s="89">
        <v>975075.22</v>
      </c>
      <c r="D120" s="89">
        <v>26894.83</v>
      </c>
      <c r="E120" s="251">
        <v>528751.93999999994</v>
      </c>
      <c r="F120" s="251">
        <v>91374.27</v>
      </c>
      <c r="G120" s="232">
        <v>0</v>
      </c>
      <c r="H120" s="232">
        <v>111420.62</v>
      </c>
      <c r="J120" s="232">
        <v>6340.4</v>
      </c>
      <c r="M120" s="251">
        <v>7789.09</v>
      </c>
      <c r="N120" s="251">
        <v>1693308.65</v>
      </c>
      <c r="O120" s="73">
        <v>551355.29</v>
      </c>
      <c r="S120" s="73">
        <v>372980.5</v>
      </c>
      <c r="U120" s="90">
        <v>546204.5</v>
      </c>
      <c r="W120" s="90">
        <v>1008</v>
      </c>
      <c r="X120" s="90">
        <v>169283.36</v>
      </c>
      <c r="Y120" s="90">
        <v>43151.46</v>
      </c>
    </row>
    <row r="121" spans="1:25" x14ac:dyDescent="0.2">
      <c r="A121" s="251" t="s">
        <v>2931</v>
      </c>
      <c r="B121" s="89">
        <v>863746.27</v>
      </c>
      <c r="C121" s="89">
        <v>20000</v>
      </c>
      <c r="D121" s="89">
        <v>199136.1</v>
      </c>
      <c r="E121" s="251">
        <v>878348.46</v>
      </c>
      <c r="F121" s="251">
        <v>261608.82</v>
      </c>
      <c r="H121" s="232">
        <v>131900</v>
      </c>
      <c r="I121" s="232">
        <v>51444</v>
      </c>
      <c r="J121" s="232">
        <v>0</v>
      </c>
      <c r="M121" s="251">
        <v>50000</v>
      </c>
      <c r="O121" s="73">
        <v>533773.32999999996</v>
      </c>
      <c r="S121" s="73">
        <v>818885</v>
      </c>
      <c r="U121" s="90">
        <v>1059095</v>
      </c>
      <c r="V121" s="90">
        <v>3472</v>
      </c>
      <c r="X121" s="90">
        <v>176891.78</v>
      </c>
      <c r="Y121" s="90">
        <v>100046.12</v>
      </c>
    </row>
    <row r="122" spans="1:25" x14ac:dyDescent="0.2">
      <c r="A122" s="251" t="s">
        <v>2932</v>
      </c>
      <c r="B122" s="89">
        <v>471073.45</v>
      </c>
      <c r="D122" s="89">
        <v>128265.26</v>
      </c>
      <c r="E122" s="251">
        <v>310113.93</v>
      </c>
      <c r="F122" s="251">
        <v>38623.480000000003</v>
      </c>
      <c r="G122" s="232">
        <v>0</v>
      </c>
      <c r="H122" s="232">
        <v>21949.08</v>
      </c>
      <c r="I122" s="232">
        <v>48600</v>
      </c>
      <c r="J122" s="232">
        <v>2449</v>
      </c>
      <c r="M122" s="251">
        <v>24381.4</v>
      </c>
      <c r="N122" s="251">
        <v>345503.07</v>
      </c>
      <c r="O122" s="73">
        <v>444533.71</v>
      </c>
      <c r="S122" s="73">
        <v>321790</v>
      </c>
      <c r="U122" s="90">
        <v>452795</v>
      </c>
      <c r="X122" s="90">
        <v>136536.57</v>
      </c>
      <c r="Y122" s="90">
        <v>23990.05</v>
      </c>
    </row>
    <row r="123" spans="1:25" x14ac:dyDescent="0.2">
      <c r="A123" s="251" t="s">
        <v>2940</v>
      </c>
      <c r="B123" s="89">
        <v>634034.93000000005</v>
      </c>
      <c r="D123" s="89">
        <v>86022.54</v>
      </c>
      <c r="E123" s="251">
        <v>467073.97</v>
      </c>
      <c r="F123" s="251">
        <v>63536.26</v>
      </c>
      <c r="H123" s="232">
        <v>12403.66</v>
      </c>
      <c r="J123" s="232">
        <v>0</v>
      </c>
      <c r="N123" s="251">
        <v>2439641.09</v>
      </c>
      <c r="O123" s="73">
        <v>409140.8</v>
      </c>
      <c r="S123" s="73">
        <v>413150</v>
      </c>
      <c r="U123" s="90">
        <v>456250</v>
      </c>
      <c r="X123" s="90">
        <v>167259.35</v>
      </c>
      <c r="Y123" s="90">
        <v>74250.89</v>
      </c>
    </row>
    <row r="124" spans="1:25" x14ac:dyDescent="0.2">
      <c r="A124" s="251" t="s">
        <v>2942</v>
      </c>
      <c r="B124" s="89">
        <v>755749.63</v>
      </c>
      <c r="D124" s="89">
        <v>225118.77</v>
      </c>
      <c r="E124" s="251">
        <v>608623.9</v>
      </c>
      <c r="F124" s="251">
        <v>61288.35</v>
      </c>
      <c r="H124" s="232">
        <v>32800</v>
      </c>
      <c r="I124" s="232">
        <v>66550</v>
      </c>
      <c r="J124" s="232">
        <v>3868.01</v>
      </c>
      <c r="M124" s="251">
        <v>450</v>
      </c>
      <c r="N124" s="251">
        <v>3028722.67</v>
      </c>
      <c r="O124" s="73">
        <v>456117.68</v>
      </c>
      <c r="S124" s="73">
        <v>509591.9</v>
      </c>
      <c r="U124" s="90">
        <v>610197.9</v>
      </c>
      <c r="X124" s="90">
        <v>139561.32999999999</v>
      </c>
      <c r="Y124" s="90">
        <v>94095.28</v>
      </c>
    </row>
    <row r="125" spans="1:25" x14ac:dyDescent="0.2">
      <c r="A125" s="251" t="s">
        <v>2944</v>
      </c>
      <c r="B125" s="89">
        <v>543135.26</v>
      </c>
      <c r="C125" s="89">
        <v>25152</v>
      </c>
      <c r="D125" s="89">
        <v>29244.01</v>
      </c>
      <c r="E125" s="251">
        <v>850763.88</v>
      </c>
      <c r="F125" s="251">
        <v>64131.28</v>
      </c>
      <c r="H125" s="232">
        <v>88116.71</v>
      </c>
      <c r="J125" s="232">
        <v>0</v>
      </c>
      <c r="M125" s="251">
        <v>750</v>
      </c>
      <c r="O125" s="73">
        <v>555735.75</v>
      </c>
      <c r="S125" s="73">
        <v>597383.22</v>
      </c>
      <c r="U125" s="90">
        <v>748010.22</v>
      </c>
      <c r="X125" s="90">
        <v>154332.26999999999</v>
      </c>
      <c r="Y125" s="90">
        <v>94399.59</v>
      </c>
    </row>
    <row r="126" spans="1:25" x14ac:dyDescent="0.2">
      <c r="A126" s="251" t="s">
        <v>2911</v>
      </c>
      <c r="B126" s="89">
        <v>606822</v>
      </c>
      <c r="C126" s="89">
        <v>13400</v>
      </c>
      <c r="D126" s="89">
        <v>8141.3</v>
      </c>
      <c r="E126" s="251">
        <v>776278.47</v>
      </c>
      <c r="F126" s="251">
        <v>205381.26</v>
      </c>
      <c r="G126" s="232">
        <v>0</v>
      </c>
      <c r="H126" s="232">
        <v>70998.78</v>
      </c>
      <c r="J126" s="232">
        <v>1694.11</v>
      </c>
      <c r="K126" s="251">
        <v>85640</v>
      </c>
      <c r="M126" s="251">
        <v>-38319.11</v>
      </c>
      <c r="N126" s="251">
        <v>2656385</v>
      </c>
      <c r="O126" s="73">
        <v>696025.08</v>
      </c>
      <c r="S126" s="73">
        <v>862218.5</v>
      </c>
      <c r="U126" s="90">
        <v>1177444.5</v>
      </c>
      <c r="X126" s="90">
        <v>227605.24</v>
      </c>
      <c r="Y126" s="90">
        <v>97553.52</v>
      </c>
    </row>
    <row r="127" spans="1:25" x14ac:dyDescent="0.2">
      <c r="A127" s="251" t="s">
        <v>2912</v>
      </c>
      <c r="B127" s="89">
        <v>637540.56999999995</v>
      </c>
      <c r="C127" s="89">
        <v>8800</v>
      </c>
      <c r="D127" s="89">
        <v>33850.26</v>
      </c>
      <c r="E127" s="251">
        <v>235662.07999999999</v>
      </c>
      <c r="F127" s="251">
        <v>173762.31</v>
      </c>
      <c r="H127" s="232">
        <v>50239.9</v>
      </c>
      <c r="J127" s="232">
        <v>60</v>
      </c>
      <c r="M127" s="251">
        <v>-4920.6000000000004</v>
      </c>
      <c r="N127" s="251">
        <v>2668500</v>
      </c>
      <c r="O127" s="73">
        <v>349503.4</v>
      </c>
      <c r="S127" s="73">
        <v>789705</v>
      </c>
      <c r="U127" s="90">
        <v>965372</v>
      </c>
      <c r="X127" s="90">
        <v>182584</v>
      </c>
      <c r="Y127" s="90">
        <v>50274.73</v>
      </c>
    </row>
    <row r="128" spans="1:25" x14ac:dyDescent="0.2">
      <c r="A128" s="251" t="s">
        <v>2915</v>
      </c>
      <c r="B128" s="89">
        <v>910425.09</v>
      </c>
      <c r="C128" s="89">
        <v>25900</v>
      </c>
      <c r="D128" s="89">
        <v>43356.34</v>
      </c>
      <c r="E128" s="251">
        <v>4632627.68</v>
      </c>
      <c r="F128" s="251">
        <v>124778.24000000001</v>
      </c>
      <c r="G128" s="232">
        <v>0</v>
      </c>
      <c r="H128" s="232">
        <v>109202.53</v>
      </c>
      <c r="J128" s="232">
        <v>398.57</v>
      </c>
      <c r="M128" s="251">
        <v>-5845.42</v>
      </c>
      <c r="N128" s="251">
        <v>9526566.6699999999</v>
      </c>
      <c r="O128" s="73">
        <v>860103.92</v>
      </c>
      <c r="P128" s="73">
        <v>100000</v>
      </c>
      <c r="Q128" s="73">
        <v>119.97</v>
      </c>
      <c r="S128" s="73">
        <v>1377912.7</v>
      </c>
      <c r="U128" s="90">
        <v>1638210.7</v>
      </c>
      <c r="X128" s="90">
        <v>323659.40999999997</v>
      </c>
      <c r="Y128" s="90">
        <v>203693.34</v>
      </c>
    </row>
    <row r="129" spans="1:25" x14ac:dyDescent="0.2">
      <c r="A129" s="251" t="s">
        <v>2917</v>
      </c>
      <c r="B129" s="89">
        <v>815619.73</v>
      </c>
      <c r="D129" s="89">
        <v>0</v>
      </c>
      <c r="E129" s="251">
        <v>364171.91</v>
      </c>
      <c r="F129" s="251">
        <v>170389.77</v>
      </c>
      <c r="G129" s="232">
        <v>0</v>
      </c>
      <c r="H129" s="232">
        <v>42770.07</v>
      </c>
      <c r="J129" s="232">
        <v>51.4</v>
      </c>
      <c r="K129" s="251">
        <v>155940</v>
      </c>
      <c r="M129" s="251">
        <v>-8514.4</v>
      </c>
      <c r="N129" s="251">
        <v>2647000</v>
      </c>
      <c r="O129" s="73">
        <v>387023.82</v>
      </c>
      <c r="S129" s="73">
        <v>686355.5</v>
      </c>
      <c r="U129" s="90">
        <v>805258.58</v>
      </c>
      <c r="X129" s="90">
        <v>154020.75</v>
      </c>
      <c r="Y129" s="90">
        <v>53054.67</v>
      </c>
    </row>
    <row r="130" spans="1:25" x14ac:dyDescent="0.2">
      <c r="A130" s="251" t="s">
        <v>2943</v>
      </c>
      <c r="B130" s="89">
        <v>269510.64</v>
      </c>
      <c r="C130" s="89">
        <v>9200</v>
      </c>
      <c r="D130" s="89">
        <v>6625.74</v>
      </c>
      <c r="E130" s="251">
        <v>344548.04</v>
      </c>
      <c r="F130" s="251">
        <v>98255.43</v>
      </c>
      <c r="H130" s="232">
        <v>52814</v>
      </c>
      <c r="J130" s="232">
        <v>15</v>
      </c>
      <c r="M130" s="251">
        <v>-7687.93</v>
      </c>
      <c r="N130" s="251">
        <v>1913700</v>
      </c>
      <c r="O130" s="73">
        <v>301789.75</v>
      </c>
      <c r="P130" s="73">
        <v>45000</v>
      </c>
      <c r="S130" s="73">
        <v>362254</v>
      </c>
      <c r="U130" s="90">
        <v>442894</v>
      </c>
      <c r="X130" s="90">
        <v>161587.47</v>
      </c>
      <c r="Y130" s="90">
        <v>65331.22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zoomScale="70" zoomScaleNormal="70" workbookViewId="0">
      <selection activeCell="F4" sqref="F4"/>
    </sheetView>
  </sheetViews>
  <sheetFormatPr defaultColWidth="9" defaultRowHeight="14.25" x14ac:dyDescent="0.2"/>
  <cols>
    <col min="1" max="1" width="6.5" style="38" customWidth="1"/>
    <col min="2" max="2" width="8.625" style="38" customWidth="1"/>
    <col min="3" max="3" width="6.5" style="45" customWidth="1"/>
    <col min="4" max="4" width="26.625" style="45" customWidth="1"/>
    <col min="5" max="5" width="20.625" style="251" customWidth="1"/>
    <col min="6" max="8" width="17.75" style="89"/>
    <col min="9" max="10" width="17.75" style="251"/>
    <col min="11" max="14" width="17.75" style="232"/>
    <col min="15" max="18" width="17.75" style="251"/>
    <col min="19" max="24" width="17.75" style="73"/>
    <col min="25" max="31" width="17.75" style="90"/>
    <col min="32" max="32" width="33.125" style="90" bestFit="1" customWidth="1"/>
    <col min="33" max="33" width="20.5" style="72" bestFit="1" customWidth="1"/>
    <col min="34" max="34" width="17.875" style="50" bestFit="1" customWidth="1"/>
    <col min="35" max="35" width="17.375" style="51" bestFit="1" customWidth="1"/>
    <col min="36" max="36" width="17.625" style="48" bestFit="1" customWidth="1"/>
    <col min="37" max="37" width="19.125" style="47" bestFit="1" customWidth="1"/>
    <col min="38" max="38" width="23.625" style="51" bestFit="1" customWidth="1"/>
    <col min="39" max="16384" width="9" style="55"/>
  </cols>
  <sheetData>
    <row r="1" spans="1:38" x14ac:dyDescent="0.2">
      <c r="A1" s="228"/>
      <c r="B1" s="228"/>
      <c r="E1" s="251" t="s">
        <v>2457</v>
      </c>
      <c r="F1" s="89" t="s">
        <v>2458</v>
      </c>
      <c r="G1" s="89" t="s">
        <v>2459</v>
      </c>
      <c r="H1" s="89" t="s">
        <v>2460</v>
      </c>
      <c r="I1" s="251" t="s">
        <v>2461</v>
      </c>
      <c r="J1" s="251" t="s">
        <v>2462</v>
      </c>
      <c r="K1" s="232" t="s">
        <v>2464</v>
      </c>
      <c r="L1" s="232" t="s">
        <v>2465</v>
      </c>
      <c r="M1" s="232" t="s">
        <v>2468</v>
      </c>
      <c r="N1" s="232" t="s">
        <v>2469</v>
      </c>
      <c r="O1" s="251" t="s">
        <v>2470</v>
      </c>
      <c r="P1" s="251" t="s">
        <v>2471</v>
      </c>
      <c r="Q1" s="251" t="s">
        <v>2472</v>
      </c>
      <c r="R1" s="251" t="s">
        <v>2473</v>
      </c>
      <c r="S1" s="73" t="s">
        <v>2475</v>
      </c>
      <c r="T1" s="73" t="s">
        <v>2476</v>
      </c>
      <c r="U1" s="73" t="s">
        <v>2477</v>
      </c>
      <c r="V1" s="73" t="s">
        <v>2611</v>
      </c>
      <c r="W1" s="73" t="s">
        <v>2478</v>
      </c>
      <c r="X1" s="73" t="s">
        <v>2480</v>
      </c>
      <c r="Y1" s="90" t="s">
        <v>2481</v>
      </c>
      <c r="Z1" s="90" t="s">
        <v>2482</v>
      </c>
      <c r="AA1" s="90" t="s">
        <v>2483</v>
      </c>
      <c r="AB1" s="90" t="s">
        <v>2484</v>
      </c>
      <c r="AC1" s="90" t="s">
        <v>2485</v>
      </c>
      <c r="AD1" s="90" t="s">
        <v>2612</v>
      </c>
      <c r="AE1" s="90" t="s">
        <v>2613</v>
      </c>
      <c r="AF1" s="90" t="s">
        <v>2487</v>
      </c>
      <c r="AG1" s="72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x14ac:dyDescent="0.2">
      <c r="A2" s="228"/>
      <c r="B2" s="228"/>
      <c r="C2" s="45" t="s">
        <v>810</v>
      </c>
      <c r="E2" s="251" t="s">
        <v>2488</v>
      </c>
      <c r="F2" s="89" t="s">
        <v>2489</v>
      </c>
      <c r="G2" s="89" t="s">
        <v>2490</v>
      </c>
      <c r="H2" s="89" t="s">
        <v>2491</v>
      </c>
      <c r="I2" s="251" t="s">
        <v>2492</v>
      </c>
      <c r="J2" s="251" t="s">
        <v>2493</v>
      </c>
      <c r="K2" s="232" t="s">
        <v>2495</v>
      </c>
      <c r="L2" s="232" t="s">
        <v>2496</v>
      </c>
      <c r="M2" s="232" t="s">
        <v>2499</v>
      </c>
      <c r="N2" s="232" t="s">
        <v>2500</v>
      </c>
      <c r="O2" s="251" t="s">
        <v>2501</v>
      </c>
      <c r="P2" s="251" t="s">
        <v>2502</v>
      </c>
      <c r="Q2" s="251" t="s">
        <v>2503</v>
      </c>
      <c r="R2" s="251" t="s">
        <v>2504</v>
      </c>
      <c r="S2" s="73" t="s">
        <v>2506</v>
      </c>
      <c r="T2" s="73" t="s">
        <v>2507</v>
      </c>
      <c r="U2" s="73" t="s">
        <v>2508</v>
      </c>
      <c r="V2" s="73" t="s">
        <v>2618</v>
      </c>
      <c r="W2" s="73" t="s">
        <v>2509</v>
      </c>
      <c r="X2" s="73" t="s">
        <v>2511</v>
      </c>
      <c r="Y2" s="90" t="s">
        <v>2512</v>
      </c>
      <c r="Z2" s="90" t="s">
        <v>2513</v>
      </c>
      <c r="AA2" s="90" t="s">
        <v>2514</v>
      </c>
      <c r="AB2" s="90" t="s">
        <v>2515</v>
      </c>
      <c r="AC2" s="90" t="s">
        <v>2516</v>
      </c>
      <c r="AD2" s="90" t="s">
        <v>2619</v>
      </c>
      <c r="AE2" s="90" t="s">
        <v>2620</v>
      </c>
      <c r="AF2" s="90" t="s">
        <v>2518</v>
      </c>
    </row>
    <row r="3" spans="1:38" ht="15" thickBot="1" x14ac:dyDescent="0.25">
      <c r="A3" s="228"/>
      <c r="B3" s="228"/>
      <c r="E3" s="251" t="s">
        <v>2519</v>
      </c>
      <c r="F3" s="89">
        <v>87917486.890000001</v>
      </c>
      <c r="G3" s="89">
        <v>316487</v>
      </c>
      <c r="H3" s="89">
        <v>9118374.1999999993</v>
      </c>
      <c r="I3" s="251">
        <v>122659387.34</v>
      </c>
      <c r="J3" s="251">
        <v>26815011.68</v>
      </c>
      <c r="K3" s="232">
        <v>1099626.1200000001</v>
      </c>
      <c r="L3" s="232">
        <v>3122522.58</v>
      </c>
      <c r="M3" s="232">
        <v>4097390.49</v>
      </c>
      <c r="N3" s="232">
        <v>131715.15</v>
      </c>
      <c r="O3" s="251">
        <v>4444604.68</v>
      </c>
      <c r="P3" s="251">
        <v>-134530.95000000001</v>
      </c>
      <c r="Q3" s="251">
        <v>5326088.3</v>
      </c>
      <c r="R3" s="251">
        <v>220838199.25999999</v>
      </c>
      <c r="S3" s="73">
        <v>76250880.079999998</v>
      </c>
      <c r="T3" s="73">
        <v>2508695.9300000002</v>
      </c>
      <c r="U3" s="73">
        <v>4716.58</v>
      </c>
      <c r="V3" s="73">
        <v>4740</v>
      </c>
      <c r="W3" s="73">
        <v>69260900.849999994</v>
      </c>
      <c r="X3" s="73">
        <v>5038867.67</v>
      </c>
      <c r="Y3" s="90">
        <v>89122741.329999998</v>
      </c>
      <c r="Z3" s="90">
        <v>31859.5</v>
      </c>
      <c r="AA3" s="90">
        <v>53546.59</v>
      </c>
      <c r="AB3" s="90">
        <v>33584754.25</v>
      </c>
      <c r="AC3" s="90">
        <v>10965087.5</v>
      </c>
      <c r="AD3" s="90">
        <v>86061.45</v>
      </c>
      <c r="AE3" s="90">
        <v>25</v>
      </c>
      <c r="AF3" s="90">
        <v>973126.6</v>
      </c>
      <c r="AG3" s="72">
        <f t="shared" ref="AG3:AL3" si="0">SUM(AG4:AG130)</f>
        <v>97352348.090000004</v>
      </c>
      <c r="AH3" s="50">
        <f t="shared" si="0"/>
        <v>8451254.3399999999</v>
      </c>
      <c r="AI3" s="51">
        <f t="shared" si="0"/>
        <v>88901093.750000045</v>
      </c>
      <c r="AJ3" s="48">
        <f t="shared" si="0"/>
        <v>153068801.11000004</v>
      </c>
      <c r="AK3" s="47">
        <f t="shared" si="0"/>
        <v>134817202.22000006</v>
      </c>
      <c r="AL3" s="56">
        <f t="shared" si="0"/>
        <v>18251598.889999989</v>
      </c>
    </row>
    <row r="4" spans="1:38" ht="15" thickBot="1" x14ac:dyDescent="0.25">
      <c r="A4" s="38" t="s">
        <v>362</v>
      </c>
      <c r="B4" s="38" t="s">
        <v>364</v>
      </c>
      <c r="C4" s="63">
        <v>6411</v>
      </c>
      <c r="D4" s="64" t="s">
        <v>683</v>
      </c>
      <c r="E4" s="251" t="s">
        <v>2820</v>
      </c>
      <c r="F4" s="89">
        <v>1358771.62</v>
      </c>
      <c r="H4" s="89">
        <v>126171.33</v>
      </c>
      <c r="I4" s="251">
        <v>4791183.41</v>
      </c>
      <c r="J4" s="251">
        <v>515001.27</v>
      </c>
      <c r="K4" s="232">
        <v>0</v>
      </c>
      <c r="L4" s="232">
        <v>3200</v>
      </c>
      <c r="N4" s="232">
        <v>1109.9100000000001</v>
      </c>
      <c r="O4" s="251">
        <v>294526</v>
      </c>
      <c r="Q4" s="251">
        <v>201953.75</v>
      </c>
      <c r="R4" s="251">
        <v>1723269</v>
      </c>
      <c r="S4" s="73">
        <v>1189963.6299999999</v>
      </c>
      <c r="T4" s="73">
        <v>1</v>
      </c>
      <c r="U4" s="73">
        <v>1373.4</v>
      </c>
      <c r="W4" s="73">
        <v>789693.5</v>
      </c>
      <c r="X4" s="73">
        <v>105100</v>
      </c>
      <c r="Y4" s="90">
        <v>1105693.0900000001</v>
      </c>
      <c r="AB4" s="90">
        <v>391062.38</v>
      </c>
      <c r="AC4" s="90">
        <v>145358.82</v>
      </c>
      <c r="AF4" s="90">
        <v>35000</v>
      </c>
      <c r="AG4" s="72">
        <f>SUM(F4:H4)</f>
        <v>1484942.9500000002</v>
      </c>
      <c r="AH4" s="50">
        <f>SUM(K4:N4)</f>
        <v>4309.91</v>
      </c>
      <c r="AI4" s="51">
        <f>AG4-AH4</f>
        <v>1480633.0400000003</v>
      </c>
      <c r="AJ4" s="48">
        <f>SUM(S4:X4)</f>
        <v>2086131.5299999998</v>
      </c>
      <c r="AK4" s="47">
        <f>SUM(Y4:AF4)</f>
        <v>1677114.2900000003</v>
      </c>
      <c r="AL4" s="56">
        <f>AJ4-AK4</f>
        <v>409017.23999999953</v>
      </c>
    </row>
    <row r="5" spans="1:38" ht="15" thickBot="1" x14ac:dyDescent="0.25">
      <c r="A5" s="38" t="s">
        <v>362</v>
      </c>
      <c r="B5" s="38" t="s">
        <v>364</v>
      </c>
      <c r="C5" s="63">
        <v>2059</v>
      </c>
      <c r="D5" s="64" t="s">
        <v>684</v>
      </c>
      <c r="E5" s="251" t="s">
        <v>2821</v>
      </c>
      <c r="F5" s="89">
        <v>337240.33</v>
      </c>
      <c r="H5" s="89">
        <v>106896.63</v>
      </c>
      <c r="I5" s="251">
        <v>504023.58</v>
      </c>
      <c r="J5" s="251">
        <v>251348.44</v>
      </c>
      <c r="K5" s="232">
        <v>0</v>
      </c>
      <c r="N5" s="232">
        <v>1070.8900000000001</v>
      </c>
      <c r="Q5" s="251">
        <v>387179.35</v>
      </c>
      <c r="R5" s="251">
        <v>1740746.12</v>
      </c>
      <c r="S5" s="73">
        <v>539003.97</v>
      </c>
      <c r="W5" s="73">
        <v>545895.1</v>
      </c>
      <c r="X5" s="73">
        <v>80100</v>
      </c>
      <c r="Y5" s="90">
        <v>664943.1</v>
      </c>
      <c r="AB5" s="90">
        <v>231928.8</v>
      </c>
      <c r="AC5" s="90">
        <v>173858.24</v>
      </c>
      <c r="AF5" s="90">
        <v>500</v>
      </c>
      <c r="AG5" s="72">
        <f t="shared" ref="AG5:AG68" si="1">SUM(F5:H5)</f>
        <v>444136.96000000002</v>
      </c>
      <c r="AH5" s="50">
        <f t="shared" ref="AH5:AH68" si="2">SUM(K5:N5)</f>
        <v>1070.8900000000001</v>
      </c>
      <c r="AI5" s="51">
        <f t="shared" ref="AI5:AI68" si="3">AG5-AH5</f>
        <v>443066.07</v>
      </c>
      <c r="AJ5" s="48">
        <f t="shared" ref="AJ5:AJ68" si="4">SUM(S5:X5)</f>
        <v>1164999.0699999998</v>
      </c>
      <c r="AK5" s="47">
        <f t="shared" ref="AK5:AK68" si="5">SUM(Y5:AF5)</f>
        <v>1071230.1399999999</v>
      </c>
      <c r="AL5" s="56">
        <f t="shared" ref="AL5:AL68" si="6">AJ5-AK5</f>
        <v>93768.929999999935</v>
      </c>
    </row>
    <row r="6" spans="1:38" ht="15" thickBot="1" x14ac:dyDescent="0.25">
      <c r="A6" s="38" t="s">
        <v>362</v>
      </c>
      <c r="B6" s="38" t="s">
        <v>364</v>
      </c>
      <c r="C6" s="63">
        <v>6691</v>
      </c>
      <c r="D6" s="64" t="s">
        <v>685</v>
      </c>
      <c r="E6" s="251" t="s">
        <v>2822</v>
      </c>
      <c r="F6" s="89">
        <v>1038673.16</v>
      </c>
      <c r="H6" s="89">
        <v>98450.5</v>
      </c>
      <c r="I6" s="251">
        <v>518714.82</v>
      </c>
      <c r="J6" s="251">
        <v>399567.35</v>
      </c>
      <c r="K6" s="232">
        <v>0</v>
      </c>
      <c r="L6" s="232">
        <v>533.92999999999995</v>
      </c>
      <c r="M6" s="232">
        <v>122435</v>
      </c>
      <c r="N6" s="232">
        <v>1220.97</v>
      </c>
      <c r="O6" s="251">
        <v>89300</v>
      </c>
      <c r="Q6" s="251">
        <v>534718.5</v>
      </c>
      <c r="R6" s="251">
        <v>2169071.4500000002</v>
      </c>
      <c r="S6" s="73">
        <v>1046772.34</v>
      </c>
      <c r="W6" s="73">
        <v>918876</v>
      </c>
      <c r="X6" s="73">
        <v>125630</v>
      </c>
      <c r="Y6" s="90">
        <v>1448958</v>
      </c>
      <c r="Z6" s="90">
        <v>5250</v>
      </c>
      <c r="AA6" s="90">
        <v>1288</v>
      </c>
      <c r="AB6" s="90">
        <v>388527.88</v>
      </c>
      <c r="AC6" s="90">
        <v>83607.56</v>
      </c>
      <c r="AF6" s="90">
        <v>500</v>
      </c>
      <c r="AG6" s="72">
        <f t="shared" si="1"/>
        <v>1137123.6600000001</v>
      </c>
      <c r="AH6" s="50">
        <f t="shared" si="2"/>
        <v>124189.9</v>
      </c>
      <c r="AI6" s="51">
        <f t="shared" si="3"/>
        <v>1012933.7600000001</v>
      </c>
      <c r="AJ6" s="48">
        <f t="shared" si="4"/>
        <v>2091278.3399999999</v>
      </c>
      <c r="AK6" s="47">
        <f t="shared" si="5"/>
        <v>1928131.44</v>
      </c>
      <c r="AL6" s="56">
        <f t="shared" si="6"/>
        <v>163146.89999999991</v>
      </c>
    </row>
    <row r="7" spans="1:38" ht="15" thickBot="1" x14ac:dyDescent="0.25">
      <c r="A7" s="38" t="s">
        <v>362</v>
      </c>
      <c r="B7" s="38" t="s">
        <v>364</v>
      </c>
      <c r="C7" s="63">
        <v>3434</v>
      </c>
      <c r="D7" s="64" t="s">
        <v>686</v>
      </c>
      <c r="E7" s="251" t="s">
        <v>2823</v>
      </c>
      <c r="F7" s="89">
        <v>588310.89</v>
      </c>
      <c r="H7" s="89">
        <v>197472.29</v>
      </c>
      <c r="I7" s="251">
        <v>363186.52</v>
      </c>
      <c r="J7" s="251">
        <v>335966.89</v>
      </c>
      <c r="K7" s="232">
        <v>0</v>
      </c>
      <c r="L7" s="232">
        <v>0</v>
      </c>
      <c r="N7" s="232">
        <v>314.64</v>
      </c>
      <c r="Q7" s="251">
        <v>434316.05</v>
      </c>
      <c r="R7" s="251">
        <v>235221.96</v>
      </c>
      <c r="S7" s="73">
        <v>541474.37</v>
      </c>
      <c r="W7" s="73">
        <v>948993.7</v>
      </c>
      <c r="X7" s="73">
        <v>133854</v>
      </c>
      <c r="Y7" s="90">
        <v>1078449.7</v>
      </c>
      <c r="AB7" s="90">
        <v>434623.68</v>
      </c>
      <c r="AC7" s="90">
        <v>80977.539999999994</v>
      </c>
      <c r="AF7" s="90">
        <v>41540</v>
      </c>
      <c r="AG7" s="72">
        <f t="shared" si="1"/>
        <v>785783.18</v>
      </c>
      <c r="AH7" s="50">
        <f t="shared" si="2"/>
        <v>314.64</v>
      </c>
      <c r="AI7" s="51">
        <f t="shared" si="3"/>
        <v>785468.54</v>
      </c>
      <c r="AJ7" s="48">
        <f t="shared" si="4"/>
        <v>1624322.0699999998</v>
      </c>
      <c r="AK7" s="47">
        <f t="shared" si="5"/>
        <v>1635590.92</v>
      </c>
      <c r="AL7" s="56">
        <f t="shared" si="6"/>
        <v>-11268.850000000093</v>
      </c>
    </row>
    <row r="8" spans="1:38" ht="15" thickBot="1" x14ac:dyDescent="0.25">
      <c r="A8" s="38" t="s">
        <v>362</v>
      </c>
      <c r="B8" s="38" t="s">
        <v>364</v>
      </c>
      <c r="C8" s="63">
        <v>3172</v>
      </c>
      <c r="D8" s="64" t="s">
        <v>687</v>
      </c>
      <c r="E8" s="251" t="s">
        <v>2824</v>
      </c>
      <c r="F8" s="89">
        <v>1243022.1100000001</v>
      </c>
      <c r="G8" s="89">
        <v>20075</v>
      </c>
      <c r="H8" s="89">
        <v>72416.7</v>
      </c>
      <c r="I8" s="251">
        <v>33106.21</v>
      </c>
      <c r="J8" s="251">
        <v>58300.44</v>
      </c>
      <c r="K8" s="232">
        <v>4900</v>
      </c>
      <c r="L8" s="232">
        <v>56327.42</v>
      </c>
      <c r="M8" s="232">
        <v>505315</v>
      </c>
      <c r="N8" s="232">
        <v>233.14</v>
      </c>
      <c r="Q8" s="251">
        <v>140204.87</v>
      </c>
      <c r="R8" s="251">
        <v>1649277.25</v>
      </c>
      <c r="S8" s="73">
        <v>760412.89</v>
      </c>
      <c r="W8" s="73">
        <v>418221.6</v>
      </c>
      <c r="X8" s="73">
        <v>59700</v>
      </c>
      <c r="Y8" s="90">
        <v>509271.6</v>
      </c>
      <c r="AB8" s="90">
        <v>405534.71</v>
      </c>
      <c r="AC8" s="90">
        <v>23825.98</v>
      </c>
      <c r="AG8" s="72">
        <f t="shared" si="1"/>
        <v>1335513.81</v>
      </c>
      <c r="AH8" s="50">
        <f t="shared" si="2"/>
        <v>566775.56000000006</v>
      </c>
      <c r="AI8" s="51">
        <f t="shared" si="3"/>
        <v>768738.25</v>
      </c>
      <c r="AJ8" s="48">
        <f t="shared" si="4"/>
        <v>1238334.49</v>
      </c>
      <c r="AK8" s="47">
        <f t="shared" si="5"/>
        <v>938632.29</v>
      </c>
      <c r="AL8" s="56">
        <f t="shared" si="6"/>
        <v>299702.19999999995</v>
      </c>
    </row>
    <row r="9" spans="1:38" ht="15" thickBot="1" x14ac:dyDescent="0.25">
      <c r="A9" s="38" t="s">
        <v>362</v>
      </c>
      <c r="B9" s="38" t="s">
        <v>364</v>
      </c>
      <c r="C9" s="63">
        <v>3172</v>
      </c>
      <c r="D9" s="64" t="s">
        <v>688</v>
      </c>
      <c r="E9" s="251" t="s">
        <v>2825</v>
      </c>
      <c r="F9" s="89">
        <v>736215.67</v>
      </c>
      <c r="H9" s="89">
        <v>122496.49</v>
      </c>
      <c r="I9" s="251">
        <v>242851.37</v>
      </c>
      <c r="J9" s="251">
        <v>264895.40999999997</v>
      </c>
      <c r="N9" s="232">
        <v>6</v>
      </c>
      <c r="R9" s="251">
        <v>991159.3</v>
      </c>
      <c r="S9" s="73">
        <v>578977.68000000005</v>
      </c>
      <c r="W9" s="73">
        <v>544916.4</v>
      </c>
      <c r="X9" s="73">
        <v>124920</v>
      </c>
      <c r="Y9" s="90">
        <v>728358.40000000002</v>
      </c>
      <c r="AB9" s="90">
        <v>161874.82999999999</v>
      </c>
      <c r="AC9" s="90">
        <v>55679.88</v>
      </c>
      <c r="AF9" s="90">
        <v>40500</v>
      </c>
      <c r="AG9" s="72">
        <f t="shared" si="1"/>
        <v>858712.16</v>
      </c>
      <c r="AH9" s="50">
        <f t="shared" si="2"/>
        <v>6</v>
      </c>
      <c r="AI9" s="51">
        <f t="shared" si="3"/>
        <v>858706.16</v>
      </c>
      <c r="AJ9" s="48">
        <f t="shared" si="4"/>
        <v>1248814.0800000001</v>
      </c>
      <c r="AK9" s="47">
        <f t="shared" si="5"/>
        <v>986413.11</v>
      </c>
      <c r="AL9" s="56">
        <f t="shared" si="6"/>
        <v>262400.97000000009</v>
      </c>
    </row>
    <row r="10" spans="1:38" ht="15" thickBot="1" x14ac:dyDescent="0.25">
      <c r="A10" s="38" t="s">
        <v>362</v>
      </c>
      <c r="B10" s="38" t="s">
        <v>364</v>
      </c>
      <c r="C10" s="63">
        <v>1819</v>
      </c>
      <c r="D10" s="64" t="s">
        <v>689</v>
      </c>
      <c r="E10" s="251" t="s">
        <v>2826</v>
      </c>
      <c r="F10" s="89">
        <v>463413.49</v>
      </c>
      <c r="G10" s="89">
        <v>14800</v>
      </c>
      <c r="H10" s="89">
        <v>99837.24</v>
      </c>
      <c r="I10" s="251">
        <v>720671.21</v>
      </c>
      <c r="J10" s="251">
        <v>19984.84</v>
      </c>
      <c r="L10" s="232">
        <v>1424.62</v>
      </c>
      <c r="N10" s="232">
        <v>167.8</v>
      </c>
      <c r="O10" s="251">
        <v>165820</v>
      </c>
      <c r="Q10" s="251">
        <v>45644.45</v>
      </c>
      <c r="R10" s="251">
        <v>169383.81</v>
      </c>
      <c r="S10" s="73">
        <v>290884.5</v>
      </c>
      <c r="W10" s="73">
        <v>602865.1</v>
      </c>
      <c r="X10" s="73">
        <v>78300</v>
      </c>
      <c r="Y10" s="90">
        <v>696865.1</v>
      </c>
      <c r="AB10" s="90">
        <v>167563.79</v>
      </c>
      <c r="AC10" s="90">
        <v>24782.14</v>
      </c>
      <c r="AF10" s="90">
        <v>500</v>
      </c>
      <c r="AG10" s="72">
        <f t="shared" si="1"/>
        <v>578050.73</v>
      </c>
      <c r="AH10" s="50">
        <f t="shared" si="2"/>
        <v>1592.4199999999998</v>
      </c>
      <c r="AI10" s="51">
        <f t="shared" si="3"/>
        <v>576458.30999999994</v>
      </c>
      <c r="AJ10" s="48">
        <f t="shared" si="4"/>
        <v>972049.6</v>
      </c>
      <c r="AK10" s="47">
        <f t="shared" si="5"/>
        <v>889711.03</v>
      </c>
      <c r="AL10" s="56">
        <f t="shared" si="6"/>
        <v>82338.569999999949</v>
      </c>
    </row>
    <row r="11" spans="1:38" ht="15" thickBot="1" x14ac:dyDescent="0.25">
      <c r="A11" s="38" t="s">
        <v>362</v>
      </c>
      <c r="B11" s="38" t="s">
        <v>364</v>
      </c>
      <c r="C11" s="63">
        <v>6183</v>
      </c>
      <c r="D11" s="64" t="s">
        <v>690</v>
      </c>
      <c r="E11" s="251" t="s">
        <v>2827</v>
      </c>
      <c r="F11" s="89">
        <v>2027939.6</v>
      </c>
      <c r="G11" s="89">
        <v>15200</v>
      </c>
      <c r="H11" s="89">
        <v>41432.35</v>
      </c>
      <c r="I11" s="251">
        <v>744084.17</v>
      </c>
      <c r="J11" s="251">
        <v>526469.32999999996</v>
      </c>
      <c r="K11" s="232">
        <v>0.1</v>
      </c>
      <c r="N11" s="232">
        <v>1052.73</v>
      </c>
      <c r="O11" s="251">
        <v>347150</v>
      </c>
      <c r="Q11" s="251">
        <v>208610.36</v>
      </c>
      <c r="R11" s="251">
        <v>668274.24</v>
      </c>
      <c r="S11" s="73">
        <v>647187.73</v>
      </c>
      <c r="T11" s="73">
        <v>111600</v>
      </c>
      <c r="W11" s="73">
        <v>1193065.3</v>
      </c>
      <c r="X11" s="73">
        <v>258176</v>
      </c>
      <c r="Y11" s="90">
        <v>1517551.3</v>
      </c>
      <c r="AB11" s="90">
        <v>372373.37</v>
      </c>
      <c r="AC11" s="90">
        <v>68295.520000000004</v>
      </c>
      <c r="AF11" s="90">
        <v>60000</v>
      </c>
      <c r="AG11" s="72">
        <f t="shared" si="1"/>
        <v>2084571.9500000002</v>
      </c>
      <c r="AH11" s="50">
        <f t="shared" si="2"/>
        <v>1052.83</v>
      </c>
      <c r="AI11" s="51">
        <f t="shared" si="3"/>
        <v>2083519.12</v>
      </c>
      <c r="AJ11" s="48">
        <f t="shared" si="4"/>
        <v>2210029.0300000003</v>
      </c>
      <c r="AK11" s="47">
        <f t="shared" si="5"/>
        <v>2018220.19</v>
      </c>
      <c r="AL11" s="56">
        <f t="shared" si="6"/>
        <v>191808.84000000032</v>
      </c>
    </row>
    <row r="12" spans="1:38" ht="15" thickBot="1" x14ac:dyDescent="0.25">
      <c r="A12" s="38" t="s">
        <v>362</v>
      </c>
      <c r="B12" s="38" t="s">
        <v>364</v>
      </c>
      <c r="C12" s="63">
        <v>2360</v>
      </c>
      <c r="D12" s="64" t="s">
        <v>691</v>
      </c>
      <c r="E12" s="251" t="s">
        <v>2828</v>
      </c>
      <c r="F12" s="89">
        <v>773892.95</v>
      </c>
      <c r="H12" s="89">
        <v>75166.67</v>
      </c>
      <c r="I12" s="251">
        <v>768699.53</v>
      </c>
      <c r="J12" s="251">
        <v>252675.4</v>
      </c>
      <c r="M12" s="232">
        <v>29650</v>
      </c>
      <c r="N12" s="232">
        <v>4.0599999999999996</v>
      </c>
      <c r="O12" s="251">
        <v>8500</v>
      </c>
      <c r="Q12" s="251">
        <v>126841.23</v>
      </c>
      <c r="R12" s="251">
        <v>2102009.77</v>
      </c>
      <c r="S12" s="73">
        <v>411982.05</v>
      </c>
      <c r="W12" s="73">
        <v>886954.5</v>
      </c>
      <c r="X12" s="73">
        <v>520896</v>
      </c>
      <c r="Y12" s="90">
        <v>1517544.5</v>
      </c>
      <c r="AB12" s="90">
        <v>166529.26999999999</v>
      </c>
      <c r="AC12" s="90">
        <v>77579.399999999994</v>
      </c>
      <c r="AF12" s="90">
        <v>60500</v>
      </c>
      <c r="AG12" s="72">
        <f t="shared" si="1"/>
        <v>849059.62</v>
      </c>
      <c r="AH12" s="50">
        <f t="shared" si="2"/>
        <v>29654.06</v>
      </c>
      <c r="AI12" s="51">
        <f t="shared" si="3"/>
        <v>819405.55999999994</v>
      </c>
      <c r="AJ12" s="48">
        <f t="shared" si="4"/>
        <v>1819832.55</v>
      </c>
      <c r="AK12" s="47">
        <f t="shared" si="5"/>
        <v>1822153.17</v>
      </c>
      <c r="AL12" s="56">
        <f t="shared" si="6"/>
        <v>-2320.6199999998789</v>
      </c>
    </row>
    <row r="13" spans="1:38" ht="15" thickBot="1" x14ac:dyDescent="0.25">
      <c r="A13" s="38" t="s">
        <v>362</v>
      </c>
      <c r="B13" s="38" t="s">
        <v>364</v>
      </c>
      <c r="C13" s="63">
        <v>5028</v>
      </c>
      <c r="D13" s="64" t="s">
        <v>692</v>
      </c>
      <c r="E13" s="251" t="s">
        <v>2829</v>
      </c>
      <c r="F13" s="89">
        <v>1046581.47</v>
      </c>
      <c r="H13" s="89">
        <v>71062.100000000006</v>
      </c>
      <c r="I13" s="251">
        <v>1150928.28</v>
      </c>
      <c r="J13" s="251">
        <v>228833.86</v>
      </c>
      <c r="L13" s="232">
        <v>0</v>
      </c>
      <c r="N13" s="232">
        <v>76</v>
      </c>
      <c r="O13" s="251">
        <v>44011.5</v>
      </c>
      <c r="Q13" s="251">
        <v>167383.15</v>
      </c>
      <c r="R13" s="251">
        <v>1442563.02</v>
      </c>
      <c r="S13" s="73">
        <v>545301.38</v>
      </c>
      <c r="T13" s="73">
        <v>9300</v>
      </c>
      <c r="W13" s="73">
        <v>588373.9</v>
      </c>
      <c r="X13" s="73">
        <v>197210</v>
      </c>
      <c r="Y13" s="90">
        <v>800601.9</v>
      </c>
      <c r="AB13" s="90">
        <v>303158.2</v>
      </c>
      <c r="AC13" s="90">
        <v>77092.600000000006</v>
      </c>
      <c r="AF13" s="90">
        <v>32500</v>
      </c>
      <c r="AG13" s="72">
        <f t="shared" si="1"/>
        <v>1117643.57</v>
      </c>
      <c r="AH13" s="50">
        <f t="shared" si="2"/>
        <v>76</v>
      </c>
      <c r="AI13" s="51">
        <f t="shared" si="3"/>
        <v>1117567.57</v>
      </c>
      <c r="AJ13" s="48">
        <f t="shared" si="4"/>
        <v>1340185.28</v>
      </c>
      <c r="AK13" s="47">
        <f t="shared" si="5"/>
        <v>1213352.7000000002</v>
      </c>
      <c r="AL13" s="56">
        <f t="shared" si="6"/>
        <v>126832.57999999984</v>
      </c>
    </row>
    <row r="14" spans="1:38" ht="15" thickBot="1" x14ac:dyDescent="0.25">
      <c r="A14" s="38" t="s">
        <v>362</v>
      </c>
      <c r="B14" s="38" t="s">
        <v>364</v>
      </c>
      <c r="C14" s="63">
        <v>3227</v>
      </c>
      <c r="D14" s="64" t="s">
        <v>693</v>
      </c>
      <c r="E14" s="251" t="s">
        <v>2830</v>
      </c>
      <c r="F14" s="89">
        <v>759808.81</v>
      </c>
      <c r="H14" s="89">
        <v>38398.18</v>
      </c>
      <c r="I14" s="251">
        <v>968818.29</v>
      </c>
      <c r="J14" s="251">
        <v>136327.98000000001</v>
      </c>
      <c r="L14" s="232">
        <v>3</v>
      </c>
      <c r="M14" s="232">
        <v>170490</v>
      </c>
      <c r="N14" s="232">
        <v>170</v>
      </c>
      <c r="O14" s="251">
        <v>150400</v>
      </c>
      <c r="Q14" s="251">
        <v>70158.039999999994</v>
      </c>
      <c r="R14" s="251">
        <v>484200</v>
      </c>
      <c r="S14" s="73">
        <v>574122.16</v>
      </c>
      <c r="T14" s="73">
        <v>44600</v>
      </c>
      <c r="W14" s="73">
        <v>817625.1</v>
      </c>
      <c r="X14" s="73">
        <v>186650</v>
      </c>
      <c r="Y14" s="90">
        <v>960511.1</v>
      </c>
      <c r="AB14" s="90">
        <v>324504.73</v>
      </c>
      <c r="AC14" s="90">
        <v>58590.58</v>
      </c>
      <c r="AF14" s="90">
        <v>500</v>
      </c>
      <c r="AG14" s="72">
        <f t="shared" si="1"/>
        <v>798206.99000000011</v>
      </c>
      <c r="AH14" s="50">
        <f t="shared" si="2"/>
        <v>170663</v>
      </c>
      <c r="AI14" s="51">
        <f t="shared" si="3"/>
        <v>627543.99000000011</v>
      </c>
      <c r="AJ14" s="48">
        <f t="shared" si="4"/>
        <v>1622997.26</v>
      </c>
      <c r="AK14" s="47">
        <f t="shared" si="5"/>
        <v>1344106.4100000001</v>
      </c>
      <c r="AL14" s="56">
        <f t="shared" si="6"/>
        <v>278890.84999999986</v>
      </c>
    </row>
    <row r="15" spans="1:38" ht="15" thickBot="1" x14ac:dyDescent="0.25">
      <c r="A15" s="38" t="s">
        <v>362</v>
      </c>
      <c r="B15" s="38" t="s">
        <v>364</v>
      </c>
      <c r="C15" s="63">
        <v>5146</v>
      </c>
      <c r="D15" s="64" t="s">
        <v>694</v>
      </c>
      <c r="E15" s="251" t="s">
        <v>2831</v>
      </c>
      <c r="F15" s="89">
        <v>1216218.45</v>
      </c>
      <c r="H15" s="89">
        <v>171904</v>
      </c>
      <c r="I15" s="251">
        <v>476754.4</v>
      </c>
      <c r="J15" s="251">
        <v>317065.86</v>
      </c>
      <c r="K15" s="232">
        <v>44885</v>
      </c>
      <c r="L15" s="232">
        <v>1645.03</v>
      </c>
      <c r="M15" s="232">
        <v>90000</v>
      </c>
      <c r="N15" s="232">
        <v>852.35</v>
      </c>
      <c r="Q15" s="251">
        <v>467048.43</v>
      </c>
      <c r="R15" s="251">
        <v>1884119.29</v>
      </c>
      <c r="S15" s="73">
        <v>745939.15</v>
      </c>
      <c r="W15" s="73">
        <v>906651.5</v>
      </c>
      <c r="X15" s="73">
        <v>113000</v>
      </c>
      <c r="Y15" s="90">
        <v>1066373.5</v>
      </c>
      <c r="AB15" s="90">
        <v>584497.39</v>
      </c>
      <c r="AC15" s="90">
        <v>59287.4</v>
      </c>
      <c r="AF15" s="90">
        <v>60000</v>
      </c>
      <c r="AG15" s="72">
        <f t="shared" si="1"/>
        <v>1388122.45</v>
      </c>
      <c r="AH15" s="50">
        <f t="shared" si="2"/>
        <v>137382.38</v>
      </c>
      <c r="AI15" s="51">
        <f t="shared" si="3"/>
        <v>1250740.0699999998</v>
      </c>
      <c r="AJ15" s="48">
        <f t="shared" si="4"/>
        <v>1765590.65</v>
      </c>
      <c r="AK15" s="47">
        <f t="shared" si="5"/>
        <v>1770158.29</v>
      </c>
      <c r="AL15" s="56">
        <f t="shared" si="6"/>
        <v>-4567.6400000001304</v>
      </c>
    </row>
    <row r="16" spans="1:38" ht="15" thickBot="1" x14ac:dyDescent="0.25">
      <c r="A16" s="38" t="s">
        <v>362</v>
      </c>
      <c r="B16" s="38" t="s">
        <v>364</v>
      </c>
      <c r="C16" s="63">
        <v>3255</v>
      </c>
      <c r="D16" s="64" t="s">
        <v>695</v>
      </c>
      <c r="E16" s="251" t="s">
        <v>2832</v>
      </c>
      <c r="F16" s="89">
        <v>545932.35</v>
      </c>
      <c r="H16" s="89">
        <v>113434</v>
      </c>
      <c r="I16" s="251">
        <v>625328.49</v>
      </c>
      <c r="J16" s="251">
        <v>253088.69</v>
      </c>
      <c r="N16" s="232">
        <v>148.05000000000001</v>
      </c>
      <c r="O16" s="251">
        <v>190115</v>
      </c>
      <c r="Q16" s="251">
        <v>25800</v>
      </c>
      <c r="R16" s="251">
        <v>2403607</v>
      </c>
      <c r="S16" s="73">
        <v>478315.24</v>
      </c>
      <c r="W16" s="73">
        <v>929505.8</v>
      </c>
      <c r="X16" s="73">
        <v>151676</v>
      </c>
      <c r="Y16" s="90">
        <v>1111753.8</v>
      </c>
      <c r="AB16" s="90">
        <v>244026.08</v>
      </c>
      <c r="AC16" s="90">
        <v>78438.23</v>
      </c>
      <c r="AF16" s="90">
        <v>25500</v>
      </c>
      <c r="AG16" s="72">
        <f t="shared" si="1"/>
        <v>659366.35</v>
      </c>
      <c r="AH16" s="50">
        <f t="shared" si="2"/>
        <v>148.05000000000001</v>
      </c>
      <c r="AI16" s="51">
        <f t="shared" si="3"/>
        <v>659218.29999999993</v>
      </c>
      <c r="AJ16" s="48">
        <f t="shared" si="4"/>
        <v>1559497.04</v>
      </c>
      <c r="AK16" s="47">
        <f t="shared" si="5"/>
        <v>1459718.11</v>
      </c>
      <c r="AL16" s="56">
        <f t="shared" si="6"/>
        <v>99778.929999999935</v>
      </c>
    </row>
    <row r="17" spans="1:38" ht="15" thickBot="1" x14ac:dyDescent="0.25">
      <c r="A17" s="38" t="s">
        <v>362</v>
      </c>
      <c r="B17" s="38" t="s">
        <v>364</v>
      </c>
      <c r="C17" s="63">
        <v>4631</v>
      </c>
      <c r="D17" s="64" t="s">
        <v>696</v>
      </c>
      <c r="E17" s="251" t="s">
        <v>2833</v>
      </c>
      <c r="F17" s="89">
        <v>1302251.8700000001</v>
      </c>
      <c r="H17" s="89">
        <v>219335.87</v>
      </c>
      <c r="I17" s="251">
        <v>397014.19</v>
      </c>
      <c r="J17" s="251">
        <v>249918.62</v>
      </c>
      <c r="N17" s="232">
        <v>86</v>
      </c>
      <c r="O17" s="251">
        <v>156165</v>
      </c>
      <c r="Q17" s="251">
        <v>197524.95</v>
      </c>
      <c r="R17" s="251">
        <v>2696435.34</v>
      </c>
      <c r="S17" s="73">
        <v>584509.34</v>
      </c>
      <c r="T17" s="73">
        <v>150000</v>
      </c>
      <c r="W17" s="73">
        <v>859340.2</v>
      </c>
      <c r="X17" s="73">
        <v>131039</v>
      </c>
      <c r="Y17" s="90">
        <v>1005679.2</v>
      </c>
      <c r="AB17" s="90">
        <v>324330.77</v>
      </c>
      <c r="AC17" s="90">
        <v>89747.32</v>
      </c>
      <c r="AF17" s="90">
        <v>65089.599999999999</v>
      </c>
      <c r="AG17" s="72">
        <f t="shared" si="1"/>
        <v>1521587.7400000002</v>
      </c>
      <c r="AH17" s="50">
        <f t="shared" si="2"/>
        <v>86</v>
      </c>
      <c r="AI17" s="51">
        <f t="shared" si="3"/>
        <v>1521501.7400000002</v>
      </c>
      <c r="AJ17" s="48">
        <f t="shared" si="4"/>
        <v>1724888.54</v>
      </c>
      <c r="AK17" s="47">
        <f t="shared" si="5"/>
        <v>1484846.8900000001</v>
      </c>
      <c r="AL17" s="56">
        <f t="shared" si="6"/>
        <v>240041.64999999991</v>
      </c>
    </row>
    <row r="18" spans="1:38" ht="15" thickBot="1" x14ac:dyDescent="0.25">
      <c r="A18" s="38" t="s">
        <v>362</v>
      </c>
      <c r="B18" s="38" t="s">
        <v>364</v>
      </c>
      <c r="C18" s="63">
        <v>4306</v>
      </c>
      <c r="D18" s="64" t="s">
        <v>697</v>
      </c>
      <c r="E18" s="251" t="s">
        <v>2834</v>
      </c>
      <c r="F18" s="89">
        <v>784602.65</v>
      </c>
      <c r="H18" s="89">
        <v>130902.07</v>
      </c>
      <c r="I18" s="251">
        <v>808743.92</v>
      </c>
      <c r="J18" s="251">
        <v>378203.16</v>
      </c>
      <c r="K18" s="232">
        <v>0</v>
      </c>
      <c r="L18" s="232">
        <v>7180</v>
      </c>
      <c r="N18" s="232">
        <v>161.66999999999999</v>
      </c>
      <c r="O18" s="251">
        <v>289090</v>
      </c>
      <c r="Q18" s="251">
        <v>163185.09</v>
      </c>
      <c r="R18" s="251">
        <v>2510757.66</v>
      </c>
      <c r="S18" s="73">
        <v>532204.44999999995</v>
      </c>
      <c r="W18" s="73">
        <v>950739.5</v>
      </c>
      <c r="X18" s="73">
        <v>264630</v>
      </c>
      <c r="Y18" s="90">
        <v>1265304.5</v>
      </c>
      <c r="AB18" s="90">
        <v>351038.26</v>
      </c>
      <c r="AC18" s="90">
        <v>121450.23</v>
      </c>
      <c r="AF18" s="90">
        <v>500</v>
      </c>
      <c r="AG18" s="72">
        <f t="shared" si="1"/>
        <v>915504.72</v>
      </c>
      <c r="AH18" s="50">
        <f t="shared" si="2"/>
        <v>7341.67</v>
      </c>
      <c r="AI18" s="51">
        <f t="shared" si="3"/>
        <v>908163.04999999993</v>
      </c>
      <c r="AJ18" s="48">
        <f t="shared" si="4"/>
        <v>1747573.95</v>
      </c>
      <c r="AK18" s="47">
        <f t="shared" si="5"/>
        <v>1738292.99</v>
      </c>
      <c r="AL18" s="56">
        <f t="shared" si="6"/>
        <v>9280.9599999999627</v>
      </c>
    </row>
    <row r="19" spans="1:38" ht="15" thickBot="1" x14ac:dyDescent="0.25">
      <c r="A19" s="38" t="s">
        <v>362</v>
      </c>
      <c r="B19" s="38" t="s">
        <v>364</v>
      </c>
      <c r="C19" s="63">
        <v>5667</v>
      </c>
      <c r="D19" s="64" t="s">
        <v>698</v>
      </c>
      <c r="E19" s="251" t="s">
        <v>2835</v>
      </c>
      <c r="F19" s="89">
        <v>1283437.8600000001</v>
      </c>
      <c r="H19" s="89">
        <v>54755.21</v>
      </c>
      <c r="I19" s="251">
        <v>1031260.76</v>
      </c>
      <c r="J19" s="251">
        <v>833844.35</v>
      </c>
      <c r="N19" s="232">
        <v>2049</v>
      </c>
      <c r="O19" s="251">
        <v>361453</v>
      </c>
      <c r="Q19" s="251">
        <v>239594.69</v>
      </c>
      <c r="R19" s="251">
        <v>684118.79</v>
      </c>
      <c r="S19" s="73">
        <v>499538.12</v>
      </c>
      <c r="W19" s="73">
        <v>496142</v>
      </c>
      <c r="X19" s="73">
        <v>203090</v>
      </c>
      <c r="Y19" s="90">
        <v>707960</v>
      </c>
      <c r="AB19" s="90">
        <v>323660.52</v>
      </c>
      <c r="AC19" s="90">
        <v>151041.60999999999</v>
      </c>
      <c r="AF19" s="90">
        <v>65000</v>
      </c>
      <c r="AG19" s="72">
        <f t="shared" si="1"/>
        <v>1338193.07</v>
      </c>
      <c r="AH19" s="50">
        <f t="shared" si="2"/>
        <v>2049</v>
      </c>
      <c r="AI19" s="51">
        <f t="shared" si="3"/>
        <v>1336144.07</v>
      </c>
      <c r="AJ19" s="48">
        <f t="shared" si="4"/>
        <v>1198770.1200000001</v>
      </c>
      <c r="AK19" s="47">
        <f t="shared" si="5"/>
        <v>1247662.1299999999</v>
      </c>
      <c r="AL19" s="56">
        <f t="shared" si="6"/>
        <v>-48892.009999999776</v>
      </c>
    </row>
    <row r="20" spans="1:38" ht="15" thickBot="1" x14ac:dyDescent="0.25">
      <c r="A20" s="38" t="s">
        <v>362</v>
      </c>
      <c r="B20" s="38" t="s">
        <v>364</v>
      </c>
      <c r="C20" s="63">
        <v>1990</v>
      </c>
      <c r="D20" s="64" t="s">
        <v>699</v>
      </c>
      <c r="E20" s="251" t="s">
        <v>2836</v>
      </c>
      <c r="F20" s="89">
        <v>347956.21</v>
      </c>
      <c r="H20" s="89">
        <v>77858.27</v>
      </c>
      <c r="I20" s="251">
        <v>417066.58</v>
      </c>
      <c r="J20" s="251">
        <v>129859.01</v>
      </c>
      <c r="M20" s="232">
        <v>102200</v>
      </c>
      <c r="N20" s="232">
        <v>70.06</v>
      </c>
      <c r="Q20" s="251">
        <v>54004.05</v>
      </c>
      <c r="R20" s="251">
        <v>865361.67</v>
      </c>
      <c r="S20" s="73">
        <v>336394.37</v>
      </c>
      <c r="T20" s="73">
        <v>9000</v>
      </c>
      <c r="W20" s="73">
        <v>710384</v>
      </c>
      <c r="X20" s="73">
        <v>77000</v>
      </c>
      <c r="Y20" s="90">
        <v>818956</v>
      </c>
      <c r="AB20" s="90">
        <v>217251.37</v>
      </c>
      <c r="AC20" s="90">
        <v>44290.92</v>
      </c>
      <c r="AF20" s="90">
        <v>500</v>
      </c>
      <c r="AG20" s="72">
        <f t="shared" si="1"/>
        <v>425814.48000000004</v>
      </c>
      <c r="AH20" s="50">
        <f t="shared" si="2"/>
        <v>102270.06</v>
      </c>
      <c r="AI20" s="51">
        <f t="shared" si="3"/>
        <v>323544.42000000004</v>
      </c>
      <c r="AJ20" s="48">
        <f t="shared" si="4"/>
        <v>1132778.3700000001</v>
      </c>
      <c r="AK20" s="47">
        <f t="shared" si="5"/>
        <v>1080998.29</v>
      </c>
      <c r="AL20" s="56">
        <f t="shared" si="6"/>
        <v>51780.080000000075</v>
      </c>
    </row>
    <row r="21" spans="1:38" ht="15" thickBot="1" x14ac:dyDescent="0.25">
      <c r="A21" s="38" t="s">
        <v>362</v>
      </c>
      <c r="B21" s="38" t="s">
        <v>364</v>
      </c>
      <c r="C21" s="63">
        <v>2504</v>
      </c>
      <c r="D21" s="64" t="s">
        <v>700</v>
      </c>
      <c r="E21" s="251" t="s">
        <v>2837</v>
      </c>
      <c r="F21" s="89">
        <v>583423.52</v>
      </c>
      <c r="H21" s="89">
        <v>36425.910000000003</v>
      </c>
      <c r="I21" s="251">
        <v>494901.36</v>
      </c>
      <c r="J21" s="251">
        <v>310600.08</v>
      </c>
      <c r="L21" s="232">
        <v>0</v>
      </c>
      <c r="N21" s="232">
        <v>75</v>
      </c>
      <c r="Q21" s="251">
        <v>117880.36</v>
      </c>
      <c r="R21" s="251">
        <v>1709584.67</v>
      </c>
      <c r="S21" s="73">
        <v>351854.55</v>
      </c>
      <c r="W21" s="73">
        <v>701443</v>
      </c>
      <c r="X21" s="73">
        <v>47200</v>
      </c>
      <c r="Y21" s="90">
        <v>807329</v>
      </c>
      <c r="AB21" s="90">
        <v>147788.20000000001</v>
      </c>
      <c r="AC21" s="90">
        <v>86655.82</v>
      </c>
      <c r="AF21" s="90">
        <v>20500</v>
      </c>
      <c r="AG21" s="72">
        <f t="shared" si="1"/>
        <v>619849.43000000005</v>
      </c>
      <c r="AH21" s="50">
        <f t="shared" si="2"/>
        <v>75</v>
      </c>
      <c r="AI21" s="51">
        <f t="shared" si="3"/>
        <v>619774.43000000005</v>
      </c>
      <c r="AJ21" s="48">
        <f t="shared" si="4"/>
        <v>1100497.55</v>
      </c>
      <c r="AK21" s="47">
        <f t="shared" si="5"/>
        <v>1062273.02</v>
      </c>
      <c r="AL21" s="56">
        <f t="shared" si="6"/>
        <v>38224.530000000028</v>
      </c>
    </row>
    <row r="22" spans="1:38" ht="15" thickBot="1" x14ac:dyDescent="0.25">
      <c r="A22" s="38" t="s">
        <v>362</v>
      </c>
      <c r="B22" s="38" t="s">
        <v>364</v>
      </c>
      <c r="C22" s="63">
        <v>2869</v>
      </c>
      <c r="D22" s="64" t="s">
        <v>701</v>
      </c>
      <c r="E22" s="251" t="s">
        <v>2941</v>
      </c>
      <c r="F22" s="89">
        <v>354275.74</v>
      </c>
      <c r="H22" s="89">
        <v>112446.87</v>
      </c>
      <c r="I22" s="251">
        <v>611836.84</v>
      </c>
      <c r="J22" s="251">
        <v>311232.26</v>
      </c>
      <c r="L22" s="232">
        <v>0</v>
      </c>
      <c r="N22" s="232">
        <v>148</v>
      </c>
      <c r="Q22" s="251">
        <v>244497.17</v>
      </c>
      <c r="R22" s="251">
        <v>2287426.9300000002</v>
      </c>
      <c r="S22" s="73">
        <v>375091.76</v>
      </c>
      <c r="W22" s="73">
        <v>499577.5</v>
      </c>
      <c r="X22" s="73">
        <v>63510</v>
      </c>
      <c r="Y22" s="90">
        <v>570387.5</v>
      </c>
      <c r="AA22" s="90">
        <v>15296.59</v>
      </c>
      <c r="AB22" s="90">
        <v>194369.29</v>
      </c>
      <c r="AC22" s="90">
        <v>93308.37</v>
      </c>
      <c r="AG22" s="72">
        <f t="shared" si="1"/>
        <v>466722.61</v>
      </c>
      <c r="AH22" s="50">
        <f t="shared" si="2"/>
        <v>148</v>
      </c>
      <c r="AI22" s="51">
        <f t="shared" si="3"/>
        <v>466574.61</v>
      </c>
      <c r="AJ22" s="48">
        <f t="shared" si="4"/>
        <v>938179.26</v>
      </c>
      <c r="AK22" s="47">
        <f t="shared" si="5"/>
        <v>873361.75</v>
      </c>
      <c r="AL22" s="56">
        <f t="shared" si="6"/>
        <v>64817.510000000009</v>
      </c>
    </row>
    <row r="23" spans="1:38" ht="15" thickBot="1" x14ac:dyDescent="0.25">
      <c r="A23" s="38" t="s">
        <v>367</v>
      </c>
      <c r="B23" s="38" t="s">
        <v>368</v>
      </c>
      <c r="C23" s="63">
        <v>1771</v>
      </c>
      <c r="D23" s="64" t="s">
        <v>702</v>
      </c>
      <c r="E23" s="251" t="s">
        <v>2838</v>
      </c>
      <c r="F23" s="89">
        <v>367198.37</v>
      </c>
      <c r="H23" s="89">
        <v>48656.37</v>
      </c>
      <c r="I23" s="251">
        <v>739364.42</v>
      </c>
      <c r="J23" s="251">
        <v>187050.97</v>
      </c>
      <c r="M23" s="232">
        <v>80000</v>
      </c>
      <c r="N23" s="232">
        <v>77</v>
      </c>
      <c r="R23" s="251">
        <v>2091979.99</v>
      </c>
      <c r="S23" s="73">
        <v>461886.84</v>
      </c>
      <c r="W23" s="73">
        <v>215106</v>
      </c>
      <c r="X23" s="73">
        <v>7500</v>
      </c>
      <c r="Y23" s="90">
        <v>295186</v>
      </c>
      <c r="AB23" s="90">
        <v>170588.9</v>
      </c>
      <c r="AC23" s="90">
        <v>105385.07</v>
      </c>
      <c r="AG23" s="72">
        <f t="shared" si="1"/>
        <v>415854.74</v>
      </c>
      <c r="AH23" s="50">
        <f t="shared" si="2"/>
        <v>80077</v>
      </c>
      <c r="AI23" s="51">
        <f t="shared" si="3"/>
        <v>335777.74</v>
      </c>
      <c r="AJ23" s="48">
        <f t="shared" si="4"/>
        <v>684492.84000000008</v>
      </c>
      <c r="AK23" s="47">
        <f t="shared" si="5"/>
        <v>571159.97</v>
      </c>
      <c r="AL23" s="56">
        <f t="shared" si="6"/>
        <v>113332.87000000011</v>
      </c>
    </row>
    <row r="24" spans="1:38" ht="15" thickBot="1" x14ac:dyDescent="0.25">
      <c r="A24" s="38" t="s">
        <v>367</v>
      </c>
      <c r="B24" s="38" t="s">
        <v>368</v>
      </c>
      <c r="C24" s="63">
        <v>5076</v>
      </c>
      <c r="D24" s="64" t="s">
        <v>703</v>
      </c>
      <c r="E24" s="251" t="s">
        <v>2839</v>
      </c>
      <c r="F24" s="89">
        <v>1429422.45</v>
      </c>
      <c r="H24" s="89">
        <v>28947.57</v>
      </c>
      <c r="I24" s="251">
        <v>599231.15</v>
      </c>
      <c r="J24" s="251">
        <v>188938.96</v>
      </c>
      <c r="K24" s="232">
        <v>-2590</v>
      </c>
      <c r="L24" s="232">
        <v>160181.72</v>
      </c>
      <c r="M24" s="232">
        <v>15744</v>
      </c>
      <c r="N24" s="232">
        <v>-3311.92</v>
      </c>
      <c r="O24" s="251">
        <v>64445</v>
      </c>
      <c r="S24" s="73">
        <v>1325921.81</v>
      </c>
      <c r="W24" s="73">
        <v>735212.6</v>
      </c>
      <c r="X24" s="73">
        <v>1500</v>
      </c>
      <c r="Y24" s="90">
        <v>875240.6</v>
      </c>
      <c r="Z24" s="90">
        <v>1400</v>
      </c>
      <c r="AB24" s="90">
        <v>407502.37</v>
      </c>
      <c r="AC24" s="90">
        <v>101268.75</v>
      </c>
      <c r="AG24" s="72">
        <f t="shared" si="1"/>
        <v>1458370.02</v>
      </c>
      <c r="AH24" s="50">
        <f t="shared" si="2"/>
        <v>170023.8</v>
      </c>
      <c r="AI24" s="51">
        <f t="shared" si="3"/>
        <v>1288346.22</v>
      </c>
      <c r="AJ24" s="48">
        <f t="shared" si="4"/>
        <v>2062634.4100000001</v>
      </c>
      <c r="AK24" s="47">
        <f t="shared" si="5"/>
        <v>1385411.72</v>
      </c>
      <c r="AL24" s="56">
        <f t="shared" si="6"/>
        <v>677222.69000000018</v>
      </c>
    </row>
    <row r="25" spans="1:38" ht="15" thickBot="1" x14ac:dyDescent="0.25">
      <c r="A25" s="38" t="s">
        <v>367</v>
      </c>
      <c r="B25" s="38" t="s">
        <v>368</v>
      </c>
      <c r="C25" s="63">
        <v>1132</v>
      </c>
      <c r="D25" s="64" t="s">
        <v>704</v>
      </c>
      <c r="E25" s="251" t="s">
        <v>2840</v>
      </c>
      <c r="F25" s="89">
        <v>293152.98</v>
      </c>
      <c r="H25" s="89">
        <v>39282.82</v>
      </c>
      <c r="I25" s="251">
        <v>982899.42</v>
      </c>
      <c r="J25" s="251">
        <v>213485.09</v>
      </c>
      <c r="K25" s="232">
        <v>45000</v>
      </c>
      <c r="L25" s="232">
        <v>1589.24</v>
      </c>
      <c r="N25" s="232">
        <v>78.5</v>
      </c>
      <c r="Q25" s="251">
        <v>25588.38</v>
      </c>
      <c r="R25" s="251">
        <v>1967042.37</v>
      </c>
      <c r="S25" s="73">
        <v>490955.75</v>
      </c>
      <c r="W25" s="73">
        <v>1050797.5</v>
      </c>
      <c r="X25" s="73">
        <v>7500</v>
      </c>
      <c r="Y25" s="90">
        <v>1256977.5</v>
      </c>
      <c r="AB25" s="90">
        <v>253899.15</v>
      </c>
      <c r="AC25" s="90">
        <v>88230.12</v>
      </c>
      <c r="AG25" s="72">
        <f t="shared" si="1"/>
        <v>332435.8</v>
      </c>
      <c r="AH25" s="50">
        <f t="shared" si="2"/>
        <v>46667.74</v>
      </c>
      <c r="AI25" s="51">
        <f t="shared" si="3"/>
        <v>285768.06</v>
      </c>
      <c r="AJ25" s="48">
        <f t="shared" si="4"/>
        <v>1549253.25</v>
      </c>
      <c r="AK25" s="47">
        <f t="shared" si="5"/>
        <v>1599106.77</v>
      </c>
      <c r="AL25" s="56">
        <f t="shared" si="6"/>
        <v>-49853.520000000019</v>
      </c>
    </row>
    <row r="26" spans="1:38" ht="15" thickBot="1" x14ac:dyDescent="0.25">
      <c r="A26" s="38" t="s">
        <v>367</v>
      </c>
      <c r="B26" s="38" t="s">
        <v>368</v>
      </c>
      <c r="C26" s="63">
        <v>2987</v>
      </c>
      <c r="D26" s="64" t="s">
        <v>705</v>
      </c>
      <c r="E26" s="251" t="s">
        <v>2841</v>
      </c>
      <c r="F26" s="89">
        <v>506831.86</v>
      </c>
      <c r="H26" s="89">
        <v>59263.22</v>
      </c>
      <c r="I26" s="251">
        <v>569369.82999999996</v>
      </c>
      <c r="J26" s="251">
        <v>786389.87</v>
      </c>
      <c r="K26" s="232">
        <v>0</v>
      </c>
      <c r="L26" s="232">
        <v>80956.570000000007</v>
      </c>
      <c r="M26" s="232">
        <v>259444</v>
      </c>
      <c r="N26" s="232">
        <v>1438.99</v>
      </c>
      <c r="R26" s="251">
        <v>1301651.56</v>
      </c>
      <c r="S26" s="73">
        <v>455368.41</v>
      </c>
      <c r="X26" s="73">
        <v>15504</v>
      </c>
      <c r="Y26" s="90">
        <v>86218</v>
      </c>
      <c r="AB26" s="90">
        <v>236993.56</v>
      </c>
      <c r="AC26" s="90">
        <v>5747.97</v>
      </c>
      <c r="AG26" s="72">
        <f t="shared" si="1"/>
        <v>566095.07999999996</v>
      </c>
      <c r="AH26" s="50">
        <f t="shared" si="2"/>
        <v>341839.56</v>
      </c>
      <c r="AI26" s="51">
        <f t="shared" si="3"/>
        <v>224255.51999999996</v>
      </c>
      <c r="AJ26" s="48">
        <f t="shared" si="4"/>
        <v>470872.41</v>
      </c>
      <c r="AK26" s="47">
        <f t="shared" si="5"/>
        <v>328959.52999999997</v>
      </c>
      <c r="AL26" s="56">
        <f t="shared" si="6"/>
        <v>141912.88</v>
      </c>
    </row>
    <row r="27" spans="1:38" ht="15" thickBot="1" x14ac:dyDescent="0.25">
      <c r="A27" s="38" t="s">
        <v>367</v>
      </c>
      <c r="B27" s="38" t="s">
        <v>368</v>
      </c>
      <c r="C27" s="63">
        <v>2340</v>
      </c>
      <c r="D27" s="64" t="s">
        <v>706</v>
      </c>
      <c r="E27" s="251" t="s">
        <v>2842</v>
      </c>
      <c r="F27" s="89">
        <v>515521.2</v>
      </c>
      <c r="H27" s="89">
        <v>7355.01</v>
      </c>
      <c r="I27" s="251">
        <v>1677279.88</v>
      </c>
      <c r="J27" s="251">
        <v>224885.38</v>
      </c>
      <c r="K27" s="232">
        <v>0</v>
      </c>
      <c r="L27" s="232">
        <v>72000</v>
      </c>
      <c r="N27" s="232">
        <v>97.23</v>
      </c>
      <c r="Q27" s="251">
        <v>2238.5</v>
      </c>
      <c r="R27" s="251">
        <v>1776680.82</v>
      </c>
      <c r="S27" s="73">
        <v>501504.63</v>
      </c>
      <c r="W27" s="73">
        <v>487028.5</v>
      </c>
      <c r="X27" s="73">
        <v>8000</v>
      </c>
      <c r="Y27" s="90">
        <v>638234.57999999996</v>
      </c>
      <c r="AB27" s="90">
        <v>199639.79</v>
      </c>
      <c r="AC27" s="90">
        <v>116888.18</v>
      </c>
      <c r="AG27" s="72">
        <f t="shared" si="1"/>
        <v>522876.21</v>
      </c>
      <c r="AH27" s="50">
        <f t="shared" si="2"/>
        <v>72097.23</v>
      </c>
      <c r="AI27" s="51">
        <f t="shared" si="3"/>
        <v>450778.98000000004</v>
      </c>
      <c r="AJ27" s="48">
        <f t="shared" si="4"/>
        <v>996533.13</v>
      </c>
      <c r="AK27" s="47">
        <f t="shared" si="5"/>
        <v>954762.55</v>
      </c>
      <c r="AL27" s="56">
        <f t="shared" si="6"/>
        <v>41770.579999999958</v>
      </c>
    </row>
    <row r="28" spans="1:38" ht="15" thickBot="1" x14ac:dyDescent="0.25">
      <c r="A28" s="38" t="s">
        <v>371</v>
      </c>
      <c r="B28" s="38" t="s">
        <v>372</v>
      </c>
      <c r="C28" s="63">
        <v>4716</v>
      </c>
      <c r="D28" s="64" t="s">
        <v>707</v>
      </c>
      <c r="E28" s="251" t="s">
        <v>2843</v>
      </c>
      <c r="F28" s="89">
        <v>1253957.19</v>
      </c>
      <c r="H28" s="89">
        <v>78359.08</v>
      </c>
      <c r="I28" s="251">
        <v>1170880.95</v>
      </c>
      <c r="J28" s="251">
        <v>437757.22</v>
      </c>
      <c r="K28" s="232">
        <v>900</v>
      </c>
      <c r="L28" s="232">
        <v>48860</v>
      </c>
      <c r="N28" s="232">
        <v>169.61</v>
      </c>
      <c r="O28" s="251">
        <v>328742.82</v>
      </c>
      <c r="Q28" s="251">
        <v>30790</v>
      </c>
      <c r="R28" s="251">
        <v>2074982.75</v>
      </c>
      <c r="S28" s="73">
        <v>1279212.55</v>
      </c>
      <c r="W28" s="73">
        <v>1326911.8999999999</v>
      </c>
      <c r="X28" s="73">
        <v>18000</v>
      </c>
      <c r="Y28" s="90">
        <v>1566741.9</v>
      </c>
      <c r="AB28" s="90">
        <v>374251.88</v>
      </c>
      <c r="AC28" s="90">
        <v>222587.43</v>
      </c>
      <c r="AF28" s="90">
        <v>30400</v>
      </c>
      <c r="AG28" s="72">
        <f t="shared" si="1"/>
        <v>1332316.27</v>
      </c>
      <c r="AH28" s="50">
        <f t="shared" si="2"/>
        <v>49929.61</v>
      </c>
      <c r="AI28" s="51">
        <f t="shared" si="3"/>
        <v>1282386.6599999999</v>
      </c>
      <c r="AJ28" s="48">
        <f t="shared" si="4"/>
        <v>2624124.4500000002</v>
      </c>
      <c r="AK28" s="47">
        <f t="shared" si="5"/>
        <v>2193981.21</v>
      </c>
      <c r="AL28" s="56">
        <f t="shared" si="6"/>
        <v>430143.24000000022</v>
      </c>
    </row>
    <row r="29" spans="1:38" ht="15" thickBot="1" x14ac:dyDescent="0.25">
      <c r="A29" s="38" t="s">
        <v>371</v>
      </c>
      <c r="B29" s="38" t="s">
        <v>372</v>
      </c>
      <c r="C29" s="63">
        <v>2694</v>
      </c>
      <c r="D29" s="64" t="s">
        <v>708</v>
      </c>
      <c r="E29" s="251" t="s">
        <v>2844</v>
      </c>
      <c r="F29" s="89">
        <v>782261.36</v>
      </c>
      <c r="H29" s="89">
        <v>72727.87</v>
      </c>
      <c r="I29" s="251">
        <v>621801.44999999995</v>
      </c>
      <c r="J29" s="251">
        <v>88923.07</v>
      </c>
      <c r="K29" s="232">
        <v>0</v>
      </c>
      <c r="L29" s="232">
        <v>21370.02</v>
      </c>
      <c r="M29" s="232">
        <v>98160.16</v>
      </c>
      <c r="N29" s="232">
        <v>471</v>
      </c>
      <c r="Q29" s="251">
        <v>158749.57999999999</v>
      </c>
      <c r="R29" s="251">
        <v>1942599.48</v>
      </c>
      <c r="S29" s="73">
        <v>586798.57999999996</v>
      </c>
      <c r="W29" s="73">
        <v>442065</v>
      </c>
      <c r="X29" s="73">
        <v>9000</v>
      </c>
      <c r="Y29" s="90">
        <v>539565</v>
      </c>
      <c r="AB29" s="90">
        <v>176721.74</v>
      </c>
      <c r="AC29" s="90">
        <v>191978.26</v>
      </c>
      <c r="AF29" s="90">
        <v>11400</v>
      </c>
      <c r="AG29" s="72">
        <f t="shared" si="1"/>
        <v>854989.23</v>
      </c>
      <c r="AH29" s="50">
        <f t="shared" si="2"/>
        <v>120001.18000000001</v>
      </c>
      <c r="AI29" s="51">
        <f t="shared" si="3"/>
        <v>734988.04999999993</v>
      </c>
      <c r="AJ29" s="48">
        <f t="shared" si="4"/>
        <v>1037863.58</v>
      </c>
      <c r="AK29" s="47">
        <f t="shared" si="5"/>
        <v>919665</v>
      </c>
      <c r="AL29" s="56">
        <f t="shared" si="6"/>
        <v>118198.57999999996</v>
      </c>
    </row>
    <row r="30" spans="1:38" ht="15" thickBot="1" x14ac:dyDescent="0.25">
      <c r="A30" s="38" t="s">
        <v>371</v>
      </c>
      <c r="B30" s="38" t="s">
        <v>372</v>
      </c>
      <c r="C30" s="63">
        <v>3656</v>
      </c>
      <c r="D30" s="64" t="s">
        <v>709</v>
      </c>
      <c r="E30" s="251" t="s">
        <v>2845</v>
      </c>
      <c r="F30" s="89">
        <v>1209772.19</v>
      </c>
      <c r="H30" s="89">
        <v>65275.43</v>
      </c>
      <c r="I30" s="251">
        <v>797066.69</v>
      </c>
      <c r="J30" s="251">
        <v>207217.09</v>
      </c>
      <c r="K30" s="232">
        <v>0</v>
      </c>
      <c r="L30" s="232">
        <v>24440.26</v>
      </c>
      <c r="N30" s="232">
        <v>328.36</v>
      </c>
      <c r="O30" s="251">
        <v>82600</v>
      </c>
      <c r="Q30" s="251">
        <v>-5335.15</v>
      </c>
      <c r="R30" s="251">
        <v>1357301.45</v>
      </c>
      <c r="S30" s="73">
        <v>848962.17</v>
      </c>
      <c r="W30" s="73">
        <v>416386.1</v>
      </c>
      <c r="X30" s="73">
        <v>17000</v>
      </c>
      <c r="Y30" s="90">
        <v>567858.1</v>
      </c>
      <c r="AB30" s="90">
        <v>226600.78</v>
      </c>
      <c r="AC30" s="90">
        <v>121959.77</v>
      </c>
      <c r="AE30" s="90">
        <v>1</v>
      </c>
      <c r="AF30" s="90">
        <v>15200</v>
      </c>
      <c r="AG30" s="72">
        <f t="shared" si="1"/>
        <v>1275047.6199999999</v>
      </c>
      <c r="AH30" s="50">
        <f t="shared" si="2"/>
        <v>24768.62</v>
      </c>
      <c r="AI30" s="51">
        <f t="shared" si="3"/>
        <v>1250278.9999999998</v>
      </c>
      <c r="AJ30" s="48">
        <f t="shared" si="4"/>
        <v>1282348.27</v>
      </c>
      <c r="AK30" s="47">
        <f t="shared" si="5"/>
        <v>931619.65</v>
      </c>
      <c r="AL30" s="56">
        <f t="shared" si="6"/>
        <v>350728.62</v>
      </c>
    </row>
    <row r="31" spans="1:38" ht="15" thickBot="1" x14ac:dyDescent="0.25">
      <c r="A31" s="38" t="s">
        <v>371</v>
      </c>
      <c r="B31" s="38" t="s">
        <v>372</v>
      </c>
      <c r="C31" s="63">
        <v>4918</v>
      </c>
      <c r="D31" s="64" t="s">
        <v>710</v>
      </c>
      <c r="E31" s="251" t="s">
        <v>2846</v>
      </c>
      <c r="F31" s="89">
        <v>1165492.48</v>
      </c>
      <c r="H31" s="89">
        <v>49287.51</v>
      </c>
      <c r="I31" s="251">
        <v>419218.66</v>
      </c>
      <c r="J31" s="251">
        <v>169109.65</v>
      </c>
      <c r="L31" s="232">
        <v>29876.6</v>
      </c>
      <c r="M31" s="232">
        <v>0.19</v>
      </c>
      <c r="N31" s="232">
        <v>234.7</v>
      </c>
      <c r="O31" s="251">
        <v>9040.66</v>
      </c>
      <c r="Q31" s="251">
        <v>16858.13</v>
      </c>
      <c r="R31" s="251">
        <v>1339755.76</v>
      </c>
      <c r="S31" s="73">
        <v>1058883.96</v>
      </c>
      <c r="T31" s="73">
        <v>115282</v>
      </c>
      <c r="W31" s="73">
        <v>790621.76</v>
      </c>
      <c r="X31" s="73">
        <v>13000</v>
      </c>
      <c r="Y31" s="90">
        <v>1021064.76</v>
      </c>
      <c r="AB31" s="90">
        <v>215511.71</v>
      </c>
      <c r="AC31" s="90">
        <v>45702.559999999998</v>
      </c>
      <c r="AF31" s="90">
        <v>19000</v>
      </c>
      <c r="AG31" s="72">
        <f t="shared" si="1"/>
        <v>1214779.99</v>
      </c>
      <c r="AH31" s="50">
        <f t="shared" si="2"/>
        <v>30111.489999999998</v>
      </c>
      <c r="AI31" s="51">
        <f t="shared" si="3"/>
        <v>1184668.5</v>
      </c>
      <c r="AJ31" s="48">
        <f t="shared" si="4"/>
        <v>1977787.72</v>
      </c>
      <c r="AK31" s="47">
        <f t="shared" si="5"/>
        <v>1301279.03</v>
      </c>
      <c r="AL31" s="56">
        <f t="shared" si="6"/>
        <v>676508.69</v>
      </c>
    </row>
    <row r="32" spans="1:38" ht="15" thickBot="1" x14ac:dyDescent="0.25">
      <c r="A32" s="38" t="s">
        <v>371</v>
      </c>
      <c r="B32" s="38" t="s">
        <v>372</v>
      </c>
      <c r="C32" s="63">
        <v>2308</v>
      </c>
      <c r="D32" s="64" t="s">
        <v>711</v>
      </c>
      <c r="E32" s="251" t="s">
        <v>2847</v>
      </c>
      <c r="F32" s="89">
        <v>712087.57</v>
      </c>
      <c r="H32" s="89">
        <v>51541.31</v>
      </c>
      <c r="I32" s="251">
        <v>905853.3</v>
      </c>
      <c r="J32" s="251">
        <v>294477.38</v>
      </c>
      <c r="K32" s="232">
        <v>0</v>
      </c>
      <c r="L32" s="232">
        <v>29514.880000000001</v>
      </c>
      <c r="N32" s="232">
        <v>861.15</v>
      </c>
      <c r="O32" s="251">
        <v>60000</v>
      </c>
      <c r="Q32" s="251">
        <v>254941.63</v>
      </c>
      <c r="R32" s="251">
        <v>2103448.6</v>
      </c>
      <c r="S32" s="73">
        <v>709349.42</v>
      </c>
      <c r="W32" s="73">
        <v>623153</v>
      </c>
      <c r="X32" s="73">
        <v>245300</v>
      </c>
      <c r="Y32" s="90">
        <v>748150</v>
      </c>
      <c r="AB32" s="90">
        <v>193165.65</v>
      </c>
      <c r="AC32" s="90">
        <v>327817.84999999998</v>
      </c>
      <c r="AG32" s="72">
        <f t="shared" si="1"/>
        <v>763628.87999999989</v>
      </c>
      <c r="AH32" s="50">
        <f t="shared" si="2"/>
        <v>30376.030000000002</v>
      </c>
      <c r="AI32" s="51">
        <f t="shared" si="3"/>
        <v>733252.84999999986</v>
      </c>
      <c r="AJ32" s="48">
        <f t="shared" si="4"/>
        <v>1577802.42</v>
      </c>
      <c r="AK32" s="47">
        <f t="shared" si="5"/>
        <v>1269133.5</v>
      </c>
      <c r="AL32" s="56">
        <f t="shared" si="6"/>
        <v>308668.91999999993</v>
      </c>
    </row>
    <row r="33" spans="1:38" ht="15" thickBot="1" x14ac:dyDescent="0.25">
      <c r="A33" s="38" t="s">
        <v>371</v>
      </c>
      <c r="B33" s="38" t="s">
        <v>372</v>
      </c>
      <c r="C33" s="63">
        <v>1606</v>
      </c>
      <c r="D33" s="64" t="s">
        <v>712</v>
      </c>
      <c r="E33" s="251" t="s">
        <v>2848</v>
      </c>
      <c r="F33" s="89">
        <v>1133616.1499999999</v>
      </c>
      <c r="H33" s="89">
        <v>82901.62</v>
      </c>
      <c r="I33" s="251">
        <v>266832.12</v>
      </c>
      <c r="J33" s="251">
        <v>21.7</v>
      </c>
      <c r="K33" s="232">
        <v>0</v>
      </c>
      <c r="L33" s="232">
        <v>20292.71</v>
      </c>
      <c r="N33" s="232">
        <v>272.62</v>
      </c>
      <c r="O33" s="251">
        <v>103809.81</v>
      </c>
      <c r="Q33" s="251">
        <v>21260</v>
      </c>
      <c r="R33" s="251">
        <v>1634028.2</v>
      </c>
      <c r="S33" s="73">
        <v>960205.69</v>
      </c>
      <c r="W33" s="73">
        <v>388228.7</v>
      </c>
      <c r="X33" s="73">
        <v>4500</v>
      </c>
      <c r="Y33" s="90">
        <v>509899.7</v>
      </c>
      <c r="AB33" s="90">
        <v>191988.25</v>
      </c>
      <c r="AC33" s="90">
        <v>324822.94</v>
      </c>
      <c r="AE33" s="90">
        <v>8</v>
      </c>
      <c r="AF33" s="90">
        <v>11400</v>
      </c>
      <c r="AG33" s="72">
        <f t="shared" si="1"/>
        <v>1216517.77</v>
      </c>
      <c r="AH33" s="50">
        <f t="shared" si="2"/>
        <v>20565.329999999998</v>
      </c>
      <c r="AI33" s="51">
        <f t="shared" si="3"/>
        <v>1195952.44</v>
      </c>
      <c r="AJ33" s="48">
        <f t="shared" si="4"/>
        <v>1352934.39</v>
      </c>
      <c r="AK33" s="47">
        <f t="shared" si="5"/>
        <v>1038118.8899999999</v>
      </c>
      <c r="AL33" s="56">
        <f t="shared" si="6"/>
        <v>314815.5</v>
      </c>
    </row>
    <row r="34" spans="1:38" ht="15" thickBot="1" x14ac:dyDescent="0.25">
      <c r="A34" s="38" t="s">
        <v>371</v>
      </c>
      <c r="B34" s="38" t="s">
        <v>372</v>
      </c>
      <c r="C34" s="63">
        <v>2622</v>
      </c>
      <c r="D34" s="64" t="s">
        <v>713</v>
      </c>
      <c r="E34" s="251" t="s">
        <v>2849</v>
      </c>
      <c r="F34" s="89">
        <v>598622.9</v>
      </c>
      <c r="H34" s="89">
        <v>9459.5</v>
      </c>
      <c r="I34" s="251">
        <v>528241.25</v>
      </c>
      <c r="J34" s="251">
        <v>281853.40999999997</v>
      </c>
      <c r="K34" s="232">
        <v>0</v>
      </c>
      <c r="L34" s="232">
        <v>0</v>
      </c>
      <c r="N34" s="232">
        <v>781.76</v>
      </c>
      <c r="Q34" s="251">
        <v>77628.88</v>
      </c>
      <c r="R34" s="251">
        <v>391756.52</v>
      </c>
      <c r="S34" s="73">
        <v>668418.30000000005</v>
      </c>
      <c r="W34" s="73">
        <v>1116965.2</v>
      </c>
      <c r="X34" s="73">
        <v>26700</v>
      </c>
      <c r="Y34" s="90">
        <v>1257892.8600000001</v>
      </c>
      <c r="Z34" s="90">
        <v>8366.5</v>
      </c>
      <c r="AB34" s="90">
        <v>200332.26</v>
      </c>
      <c r="AC34" s="90">
        <v>92593.25</v>
      </c>
      <c r="AF34" s="90">
        <v>11400</v>
      </c>
      <c r="AG34" s="72">
        <f t="shared" si="1"/>
        <v>608082.4</v>
      </c>
      <c r="AH34" s="50">
        <f t="shared" si="2"/>
        <v>781.76</v>
      </c>
      <c r="AI34" s="51">
        <f t="shared" si="3"/>
        <v>607300.64</v>
      </c>
      <c r="AJ34" s="48">
        <f t="shared" si="4"/>
        <v>1812083.5</v>
      </c>
      <c r="AK34" s="47">
        <f t="shared" si="5"/>
        <v>1570584.87</v>
      </c>
      <c r="AL34" s="56">
        <f t="shared" si="6"/>
        <v>241498.62999999989</v>
      </c>
    </row>
    <row r="35" spans="1:38" ht="15" thickBot="1" x14ac:dyDescent="0.25">
      <c r="A35" s="38" t="s">
        <v>371</v>
      </c>
      <c r="B35" s="38" t="s">
        <v>372</v>
      </c>
      <c r="C35" s="63">
        <v>2397</v>
      </c>
      <c r="D35" s="64" t="s">
        <v>714</v>
      </c>
      <c r="E35" s="251" t="s">
        <v>2850</v>
      </c>
      <c r="F35" s="89">
        <v>682519.97</v>
      </c>
      <c r="H35" s="89">
        <v>36046.1</v>
      </c>
      <c r="I35" s="251">
        <v>414972.57</v>
      </c>
      <c r="J35" s="251">
        <v>179232.88</v>
      </c>
      <c r="K35" s="232">
        <v>0</v>
      </c>
      <c r="L35" s="232">
        <v>0</v>
      </c>
      <c r="M35" s="232">
        <v>-123344.86</v>
      </c>
      <c r="N35" s="232">
        <v>677.9</v>
      </c>
      <c r="O35" s="251">
        <v>126175</v>
      </c>
      <c r="R35" s="251">
        <v>459399.49</v>
      </c>
      <c r="S35" s="73">
        <v>539169.04</v>
      </c>
      <c r="W35" s="73">
        <v>110652</v>
      </c>
      <c r="Y35" s="90">
        <v>193052</v>
      </c>
      <c r="AB35" s="90">
        <v>142930.29999999999</v>
      </c>
      <c r="AC35" s="90">
        <v>45861.79</v>
      </c>
      <c r="AF35" s="90">
        <v>15200</v>
      </c>
      <c r="AG35" s="72">
        <f t="shared" si="1"/>
        <v>718566.07</v>
      </c>
      <c r="AH35" s="50">
        <f t="shared" si="2"/>
        <v>-122666.96</v>
      </c>
      <c r="AI35" s="51">
        <f t="shared" si="3"/>
        <v>841233.02999999991</v>
      </c>
      <c r="AJ35" s="48">
        <f t="shared" si="4"/>
        <v>649821.04</v>
      </c>
      <c r="AK35" s="47">
        <f t="shared" si="5"/>
        <v>397044.08999999997</v>
      </c>
      <c r="AL35" s="56">
        <f t="shared" si="6"/>
        <v>252776.95000000007</v>
      </c>
    </row>
    <row r="36" spans="1:38" ht="15" thickBot="1" x14ac:dyDescent="0.25">
      <c r="A36" s="38" t="s">
        <v>371</v>
      </c>
      <c r="B36" s="38" t="s">
        <v>372</v>
      </c>
      <c r="C36" s="63">
        <v>1711</v>
      </c>
      <c r="D36" s="64" t="s">
        <v>715</v>
      </c>
      <c r="E36" s="251" t="s">
        <v>2851</v>
      </c>
      <c r="F36" s="89">
        <v>654122.27</v>
      </c>
      <c r="H36" s="89">
        <v>50304.11</v>
      </c>
      <c r="I36" s="251">
        <v>766414.19</v>
      </c>
      <c r="J36" s="251">
        <v>348454.66</v>
      </c>
      <c r="K36" s="232">
        <v>0</v>
      </c>
      <c r="L36" s="232">
        <v>17402.419999999998</v>
      </c>
      <c r="N36" s="232">
        <v>319.10000000000002</v>
      </c>
      <c r="O36" s="251">
        <v>48761.1</v>
      </c>
      <c r="Q36" s="251">
        <v>780849.33</v>
      </c>
      <c r="R36" s="251">
        <v>556569.79</v>
      </c>
      <c r="S36" s="73">
        <v>772951.6</v>
      </c>
      <c r="W36" s="73">
        <v>511045.9</v>
      </c>
      <c r="X36" s="73">
        <v>21495</v>
      </c>
      <c r="Y36" s="90">
        <v>625790.9</v>
      </c>
      <c r="AB36" s="90">
        <v>153111.67000000001</v>
      </c>
      <c r="AC36" s="90">
        <v>77969.17</v>
      </c>
      <c r="AF36" s="90">
        <v>15200</v>
      </c>
      <c r="AG36" s="72">
        <f t="shared" si="1"/>
        <v>704426.38</v>
      </c>
      <c r="AH36" s="50">
        <f t="shared" si="2"/>
        <v>17721.519999999997</v>
      </c>
      <c r="AI36" s="51">
        <f t="shared" si="3"/>
        <v>686704.86</v>
      </c>
      <c r="AJ36" s="48">
        <f t="shared" si="4"/>
        <v>1305492.5</v>
      </c>
      <c r="AK36" s="47">
        <f t="shared" si="5"/>
        <v>872071.74000000011</v>
      </c>
      <c r="AL36" s="56">
        <f t="shared" si="6"/>
        <v>433420.75999999989</v>
      </c>
    </row>
    <row r="37" spans="1:38" ht="15" thickBot="1" x14ac:dyDescent="0.25">
      <c r="A37" s="38" t="s">
        <v>371</v>
      </c>
      <c r="B37" s="38" t="s">
        <v>372</v>
      </c>
      <c r="C37" s="63">
        <v>2477</v>
      </c>
      <c r="D37" s="64" t="s">
        <v>716</v>
      </c>
      <c r="E37" s="251" t="s">
        <v>2852</v>
      </c>
      <c r="F37" s="89">
        <v>741470.04</v>
      </c>
      <c r="H37" s="89">
        <v>113635.95</v>
      </c>
      <c r="I37" s="251">
        <v>360695.49</v>
      </c>
      <c r="J37" s="251">
        <v>153685.66</v>
      </c>
      <c r="K37" s="232">
        <v>0</v>
      </c>
      <c r="L37" s="232">
        <v>22483.17</v>
      </c>
      <c r="N37" s="232">
        <v>542.20000000000005</v>
      </c>
      <c r="O37" s="251">
        <v>30000</v>
      </c>
      <c r="Q37" s="251">
        <v>77758.77</v>
      </c>
      <c r="R37" s="251">
        <v>1714982.69</v>
      </c>
      <c r="S37" s="73">
        <v>723904.95</v>
      </c>
      <c r="W37" s="73">
        <v>584285.6</v>
      </c>
      <c r="X37" s="73">
        <v>5000</v>
      </c>
      <c r="Y37" s="90">
        <v>711059.6</v>
      </c>
      <c r="AB37" s="90">
        <v>271994.34999999998</v>
      </c>
      <c r="AC37" s="90">
        <v>63343.3</v>
      </c>
      <c r="AF37" s="90">
        <v>15200</v>
      </c>
      <c r="AG37" s="72">
        <f t="shared" si="1"/>
        <v>855105.99</v>
      </c>
      <c r="AH37" s="50">
        <f t="shared" si="2"/>
        <v>23025.37</v>
      </c>
      <c r="AI37" s="51">
        <f t="shared" si="3"/>
        <v>832080.62</v>
      </c>
      <c r="AJ37" s="48">
        <f t="shared" si="4"/>
        <v>1313190.5499999998</v>
      </c>
      <c r="AK37" s="47">
        <f t="shared" si="5"/>
        <v>1061597.25</v>
      </c>
      <c r="AL37" s="56">
        <f t="shared" si="6"/>
        <v>251593.29999999981</v>
      </c>
    </row>
    <row r="38" spans="1:38" ht="15" thickBot="1" x14ac:dyDescent="0.25">
      <c r="A38" s="38" t="s">
        <v>371</v>
      </c>
      <c r="B38" s="38" t="s">
        <v>372</v>
      </c>
      <c r="C38" s="63">
        <v>1987</v>
      </c>
      <c r="D38" s="64" t="s">
        <v>717</v>
      </c>
      <c r="E38" s="251" t="s">
        <v>2853</v>
      </c>
      <c r="F38" s="89">
        <v>509191.71</v>
      </c>
      <c r="H38" s="89">
        <v>63453.29</v>
      </c>
      <c r="I38" s="251">
        <v>814972.01</v>
      </c>
      <c r="J38" s="251">
        <v>190106.25</v>
      </c>
      <c r="L38" s="232">
        <v>14930</v>
      </c>
      <c r="N38" s="232">
        <v>156</v>
      </c>
      <c r="O38" s="251">
        <v>36400</v>
      </c>
      <c r="Q38" s="251">
        <v>5797.32</v>
      </c>
      <c r="R38" s="251">
        <v>2179663.7000000002</v>
      </c>
      <c r="S38" s="73">
        <v>677790.46</v>
      </c>
      <c r="W38" s="73">
        <v>416867</v>
      </c>
      <c r="Y38" s="90">
        <v>600931</v>
      </c>
      <c r="AB38" s="90">
        <v>163613.96</v>
      </c>
      <c r="AC38" s="90">
        <v>84167.86</v>
      </c>
      <c r="AE38" s="90">
        <v>9</v>
      </c>
      <c r="AF38" s="90">
        <v>15200</v>
      </c>
      <c r="AG38" s="72">
        <f t="shared" si="1"/>
        <v>572645</v>
      </c>
      <c r="AH38" s="50">
        <f t="shared" si="2"/>
        <v>15086</v>
      </c>
      <c r="AI38" s="51">
        <f t="shared" si="3"/>
        <v>557559</v>
      </c>
      <c r="AJ38" s="48">
        <f t="shared" si="4"/>
        <v>1094657.46</v>
      </c>
      <c r="AK38" s="47">
        <f t="shared" si="5"/>
        <v>863921.82</v>
      </c>
      <c r="AL38" s="56">
        <f t="shared" si="6"/>
        <v>230735.64</v>
      </c>
    </row>
    <row r="39" spans="1:38" ht="15" thickBot="1" x14ac:dyDescent="0.25">
      <c r="A39" s="38" t="s">
        <v>371</v>
      </c>
      <c r="B39" s="38" t="s">
        <v>372</v>
      </c>
      <c r="C39" s="63">
        <v>3047</v>
      </c>
      <c r="D39" s="64" t="s">
        <v>718</v>
      </c>
      <c r="E39" s="251" t="s">
        <v>2854</v>
      </c>
      <c r="F39" s="89">
        <v>1294062.9099999999</v>
      </c>
      <c r="H39" s="89">
        <v>13411.48</v>
      </c>
      <c r="I39" s="251">
        <v>333888.78000000003</v>
      </c>
      <c r="J39" s="251">
        <v>342446.32</v>
      </c>
      <c r="K39" s="232">
        <v>0</v>
      </c>
      <c r="L39" s="232">
        <v>31697.22</v>
      </c>
      <c r="N39" s="232">
        <v>422</v>
      </c>
      <c r="Q39" s="251">
        <v>249917.1</v>
      </c>
      <c r="R39" s="251">
        <v>1994257.35</v>
      </c>
      <c r="S39" s="73">
        <v>755618.93</v>
      </c>
      <c r="U39" s="73">
        <v>0.03</v>
      </c>
      <c r="W39" s="73">
        <v>486696.8</v>
      </c>
      <c r="X39" s="73">
        <v>4500</v>
      </c>
      <c r="Y39" s="90">
        <v>616838.80000000005</v>
      </c>
      <c r="AB39" s="90">
        <v>187405.75</v>
      </c>
      <c r="AC39" s="90">
        <v>211006.23</v>
      </c>
      <c r="AF39" s="90">
        <v>15200</v>
      </c>
      <c r="AG39" s="72">
        <f t="shared" si="1"/>
        <v>1307474.3899999999</v>
      </c>
      <c r="AH39" s="50">
        <f t="shared" si="2"/>
        <v>32119.22</v>
      </c>
      <c r="AI39" s="51">
        <f t="shared" si="3"/>
        <v>1275355.17</v>
      </c>
      <c r="AJ39" s="48">
        <f t="shared" si="4"/>
        <v>1246815.76</v>
      </c>
      <c r="AK39" s="47">
        <f t="shared" si="5"/>
        <v>1030450.78</v>
      </c>
      <c r="AL39" s="56">
        <f t="shared" si="6"/>
        <v>216364.97999999998</v>
      </c>
    </row>
    <row r="40" spans="1:38" ht="15" thickBot="1" x14ac:dyDescent="0.25">
      <c r="A40" s="38" t="s">
        <v>371</v>
      </c>
      <c r="B40" s="38" t="s">
        <v>372</v>
      </c>
      <c r="C40" s="63">
        <v>2101</v>
      </c>
      <c r="D40" s="64" t="s">
        <v>719</v>
      </c>
      <c r="E40" s="251" t="s">
        <v>2855</v>
      </c>
      <c r="F40" s="89">
        <v>746961.14</v>
      </c>
      <c r="H40" s="89">
        <v>74600.149999999994</v>
      </c>
      <c r="I40" s="251">
        <v>558238.1</v>
      </c>
      <c r="J40" s="251">
        <v>419678.99</v>
      </c>
      <c r="K40" s="232">
        <v>0</v>
      </c>
      <c r="L40" s="232">
        <v>32217.86</v>
      </c>
      <c r="M40" s="232">
        <v>310540</v>
      </c>
      <c r="N40" s="232">
        <v>831.67</v>
      </c>
      <c r="O40" s="251">
        <v>10000</v>
      </c>
      <c r="Q40" s="251">
        <v>94215.1</v>
      </c>
      <c r="R40" s="251">
        <v>1560653.49</v>
      </c>
      <c r="S40" s="73">
        <v>770761.55</v>
      </c>
      <c r="W40" s="73">
        <v>722178</v>
      </c>
      <c r="X40" s="73">
        <v>4500</v>
      </c>
      <c r="Y40" s="90">
        <v>919628</v>
      </c>
      <c r="AB40" s="90">
        <v>295331.68</v>
      </c>
      <c r="AC40" s="90">
        <v>191455.98</v>
      </c>
      <c r="AF40" s="90">
        <v>15200</v>
      </c>
      <c r="AG40" s="72">
        <f t="shared" si="1"/>
        <v>821561.29</v>
      </c>
      <c r="AH40" s="50">
        <f t="shared" si="2"/>
        <v>343589.52999999997</v>
      </c>
      <c r="AI40" s="51">
        <f t="shared" si="3"/>
        <v>477971.76000000007</v>
      </c>
      <c r="AJ40" s="48">
        <f t="shared" si="4"/>
        <v>1497439.55</v>
      </c>
      <c r="AK40" s="47">
        <f t="shared" si="5"/>
        <v>1421615.66</v>
      </c>
      <c r="AL40" s="56">
        <f t="shared" si="6"/>
        <v>75823.89000000013</v>
      </c>
    </row>
    <row r="41" spans="1:38" ht="15" thickBot="1" x14ac:dyDescent="0.25">
      <c r="A41" s="38" t="s">
        <v>371</v>
      </c>
      <c r="B41" s="38" t="s">
        <v>372</v>
      </c>
      <c r="C41" s="63">
        <v>1995</v>
      </c>
      <c r="D41" s="64" t="s">
        <v>720</v>
      </c>
      <c r="E41" s="251" t="s">
        <v>2934</v>
      </c>
      <c r="F41" s="89">
        <v>825221.65</v>
      </c>
      <c r="H41" s="89">
        <v>13023.65</v>
      </c>
      <c r="I41" s="251">
        <v>508497.36</v>
      </c>
      <c r="J41" s="251">
        <v>272855.21000000002</v>
      </c>
      <c r="K41" s="232">
        <v>0</v>
      </c>
      <c r="L41" s="232">
        <v>39259.160000000003</v>
      </c>
      <c r="M41" s="232">
        <v>35000</v>
      </c>
      <c r="N41" s="232">
        <v>1397.11</v>
      </c>
      <c r="O41" s="251">
        <v>72600</v>
      </c>
      <c r="R41" s="251">
        <v>1367149.29</v>
      </c>
      <c r="S41" s="73">
        <v>655597.69999999995</v>
      </c>
      <c r="W41" s="73">
        <v>666251.69999999995</v>
      </c>
      <c r="X41" s="73">
        <v>7500</v>
      </c>
      <c r="Y41" s="90">
        <v>809624.7</v>
      </c>
      <c r="AB41" s="90">
        <v>210658.13</v>
      </c>
      <c r="AC41" s="90">
        <v>89668.96</v>
      </c>
      <c r="AF41" s="90">
        <v>15200</v>
      </c>
      <c r="AG41" s="72">
        <f t="shared" si="1"/>
        <v>838245.3</v>
      </c>
      <c r="AH41" s="50">
        <f t="shared" si="2"/>
        <v>75656.27</v>
      </c>
      <c r="AI41" s="51">
        <f t="shared" si="3"/>
        <v>762589.03</v>
      </c>
      <c r="AJ41" s="48">
        <f t="shared" si="4"/>
        <v>1329349.3999999999</v>
      </c>
      <c r="AK41" s="47">
        <f t="shared" si="5"/>
        <v>1125151.79</v>
      </c>
      <c r="AL41" s="56">
        <f t="shared" si="6"/>
        <v>204197.60999999987</v>
      </c>
    </row>
    <row r="42" spans="1:38" ht="15" thickBot="1" x14ac:dyDescent="0.25">
      <c r="A42" s="38" t="s">
        <v>375</v>
      </c>
      <c r="B42" s="38" t="s">
        <v>376</v>
      </c>
      <c r="C42" s="63">
        <v>3634</v>
      </c>
      <c r="D42" s="64" t="s">
        <v>721</v>
      </c>
      <c r="E42" s="251" t="s">
        <v>2856</v>
      </c>
      <c r="F42" s="89">
        <v>516387.31</v>
      </c>
      <c r="H42" s="89">
        <v>62555.4</v>
      </c>
      <c r="I42" s="251">
        <v>752002.57</v>
      </c>
      <c r="J42" s="251">
        <v>301258.98</v>
      </c>
      <c r="K42" s="232">
        <v>0</v>
      </c>
      <c r="L42" s="232">
        <v>18100</v>
      </c>
      <c r="N42" s="232">
        <v>9267.36</v>
      </c>
      <c r="O42" s="251">
        <v>210586.79</v>
      </c>
      <c r="Q42" s="251">
        <v>62.38</v>
      </c>
      <c r="R42" s="251">
        <v>1747176.74</v>
      </c>
      <c r="S42" s="73">
        <v>862018.52</v>
      </c>
      <c r="T42" s="73">
        <v>22438.32</v>
      </c>
      <c r="W42" s="73">
        <v>475542.9</v>
      </c>
      <c r="X42" s="73">
        <v>7500</v>
      </c>
      <c r="Y42" s="90">
        <v>837834.9</v>
      </c>
      <c r="AB42" s="90">
        <v>173890.09</v>
      </c>
      <c r="AC42" s="90">
        <v>60688.800000000003</v>
      </c>
      <c r="AF42" s="90">
        <v>520</v>
      </c>
      <c r="AG42" s="72">
        <f t="shared" si="1"/>
        <v>578942.71</v>
      </c>
      <c r="AH42" s="50">
        <f t="shared" si="2"/>
        <v>27367.360000000001</v>
      </c>
      <c r="AI42" s="51">
        <f t="shared" si="3"/>
        <v>551575.35</v>
      </c>
      <c r="AJ42" s="48">
        <f t="shared" si="4"/>
        <v>1367499.74</v>
      </c>
      <c r="AK42" s="47">
        <f t="shared" si="5"/>
        <v>1072933.79</v>
      </c>
      <c r="AL42" s="56">
        <f t="shared" si="6"/>
        <v>294565.94999999995</v>
      </c>
    </row>
    <row r="43" spans="1:38" ht="15" thickBot="1" x14ac:dyDescent="0.25">
      <c r="A43" s="38" t="s">
        <v>375</v>
      </c>
      <c r="B43" s="38" t="s">
        <v>376</v>
      </c>
      <c r="C43" s="63">
        <v>4970</v>
      </c>
      <c r="D43" s="64" t="s">
        <v>722</v>
      </c>
      <c r="E43" s="251" t="s">
        <v>2857</v>
      </c>
      <c r="F43" s="89">
        <v>708909.35</v>
      </c>
      <c r="H43" s="89">
        <v>193045.43</v>
      </c>
      <c r="I43" s="251">
        <v>353719.07</v>
      </c>
      <c r="J43" s="251">
        <v>175709.53</v>
      </c>
      <c r="K43" s="232">
        <v>0</v>
      </c>
      <c r="L43" s="232">
        <v>11565</v>
      </c>
      <c r="N43" s="232">
        <v>1731.45</v>
      </c>
      <c r="Q43" s="251">
        <v>-4360.2</v>
      </c>
      <c r="R43" s="251">
        <v>2580473.12</v>
      </c>
      <c r="S43" s="73">
        <v>1253151.43</v>
      </c>
      <c r="T43" s="73">
        <v>65000</v>
      </c>
      <c r="W43" s="73">
        <v>630651</v>
      </c>
      <c r="X43" s="73">
        <v>6330</v>
      </c>
      <c r="Y43" s="90">
        <v>815422</v>
      </c>
      <c r="AB43" s="90">
        <v>743225.7</v>
      </c>
      <c r="AC43" s="90">
        <v>45640.18</v>
      </c>
      <c r="AF43" s="90">
        <v>520</v>
      </c>
      <c r="AG43" s="72">
        <f t="shared" si="1"/>
        <v>901954.78</v>
      </c>
      <c r="AH43" s="50">
        <f t="shared" si="2"/>
        <v>13296.45</v>
      </c>
      <c r="AI43" s="51">
        <f t="shared" si="3"/>
        <v>888658.33000000007</v>
      </c>
      <c r="AJ43" s="48">
        <f t="shared" si="4"/>
        <v>1955132.43</v>
      </c>
      <c r="AK43" s="47">
        <f t="shared" si="5"/>
        <v>1604807.88</v>
      </c>
      <c r="AL43" s="56">
        <f t="shared" si="6"/>
        <v>350324.55000000005</v>
      </c>
    </row>
    <row r="44" spans="1:38" ht="15" thickBot="1" x14ac:dyDescent="0.25">
      <c r="A44" s="38" t="s">
        <v>375</v>
      </c>
      <c r="B44" s="38" t="s">
        <v>376</v>
      </c>
      <c r="C44" s="63">
        <v>3463</v>
      </c>
      <c r="D44" s="64" t="s">
        <v>723</v>
      </c>
      <c r="E44" s="251" t="s">
        <v>2858</v>
      </c>
      <c r="F44" s="89">
        <v>866284.09</v>
      </c>
      <c r="H44" s="89">
        <v>94422.47</v>
      </c>
      <c r="I44" s="251">
        <v>136255.54999999999</v>
      </c>
      <c r="J44" s="251">
        <v>192063.71</v>
      </c>
      <c r="K44" s="232">
        <v>0</v>
      </c>
      <c r="L44" s="232">
        <v>34911.550000000003</v>
      </c>
      <c r="N44" s="232">
        <v>357.38</v>
      </c>
      <c r="R44" s="251">
        <v>1682922.85</v>
      </c>
      <c r="S44" s="73">
        <v>803143.11</v>
      </c>
      <c r="W44" s="73">
        <v>535126.5</v>
      </c>
      <c r="X44" s="73">
        <v>4570</v>
      </c>
      <c r="Y44" s="90">
        <v>848666.5</v>
      </c>
      <c r="AB44" s="90">
        <v>251005.17</v>
      </c>
      <c r="AC44" s="90">
        <v>66978.990000000005</v>
      </c>
      <c r="AF44" s="90">
        <v>520</v>
      </c>
      <c r="AG44" s="72">
        <f t="shared" si="1"/>
        <v>960706.55999999994</v>
      </c>
      <c r="AH44" s="50">
        <f t="shared" si="2"/>
        <v>35268.93</v>
      </c>
      <c r="AI44" s="51">
        <f t="shared" si="3"/>
        <v>925437.62999999989</v>
      </c>
      <c r="AJ44" s="48">
        <f t="shared" si="4"/>
        <v>1342839.6099999999</v>
      </c>
      <c r="AK44" s="47">
        <f t="shared" si="5"/>
        <v>1167170.6599999999</v>
      </c>
      <c r="AL44" s="56">
        <f t="shared" si="6"/>
        <v>175668.94999999995</v>
      </c>
    </row>
    <row r="45" spans="1:38" ht="15" thickBot="1" x14ac:dyDescent="0.25">
      <c r="A45" s="38" t="s">
        <v>375</v>
      </c>
      <c r="B45" s="38" t="s">
        <v>376</v>
      </c>
      <c r="C45" s="63">
        <v>1364</v>
      </c>
      <c r="D45" s="64" t="s">
        <v>724</v>
      </c>
      <c r="E45" s="251" t="s">
        <v>2859</v>
      </c>
      <c r="F45" s="89">
        <v>781552.66</v>
      </c>
      <c r="H45" s="89">
        <v>119989.72</v>
      </c>
      <c r="I45" s="251">
        <v>304272.55</v>
      </c>
      <c r="J45" s="251">
        <v>126672.51</v>
      </c>
      <c r="K45" s="232">
        <v>0</v>
      </c>
      <c r="L45" s="232">
        <v>15600</v>
      </c>
      <c r="N45" s="232">
        <v>447.66</v>
      </c>
      <c r="Q45" s="251">
        <v>0.99</v>
      </c>
      <c r="R45" s="251">
        <v>1664645.88</v>
      </c>
      <c r="S45" s="73">
        <v>551336.07999999996</v>
      </c>
      <c r="T45" s="73">
        <v>154215</v>
      </c>
      <c r="W45" s="73">
        <v>404968.2</v>
      </c>
      <c r="X45" s="73">
        <v>2080</v>
      </c>
      <c r="Y45" s="90">
        <v>661523.19999999995</v>
      </c>
      <c r="AB45" s="90">
        <v>128956.2</v>
      </c>
      <c r="AC45" s="90">
        <v>65230.31</v>
      </c>
      <c r="AG45" s="72">
        <f t="shared" si="1"/>
        <v>901542.38</v>
      </c>
      <c r="AH45" s="50">
        <f t="shared" si="2"/>
        <v>16047.66</v>
      </c>
      <c r="AI45" s="51">
        <f t="shared" si="3"/>
        <v>885494.72</v>
      </c>
      <c r="AJ45" s="48">
        <f t="shared" si="4"/>
        <v>1112599.28</v>
      </c>
      <c r="AK45" s="47">
        <f t="shared" si="5"/>
        <v>855709.71</v>
      </c>
      <c r="AL45" s="56">
        <f t="shared" si="6"/>
        <v>256889.57000000007</v>
      </c>
    </row>
    <row r="46" spans="1:38" ht="15" thickBot="1" x14ac:dyDescent="0.25">
      <c r="A46" s="38" t="s">
        <v>375</v>
      </c>
      <c r="B46" s="38" t="s">
        <v>376</v>
      </c>
      <c r="C46" s="63">
        <v>4858</v>
      </c>
      <c r="D46" s="64" t="s">
        <v>725</v>
      </c>
      <c r="E46" s="251" t="s">
        <v>2860</v>
      </c>
      <c r="F46" s="89">
        <v>779808.43</v>
      </c>
      <c r="H46" s="89">
        <v>97721.03</v>
      </c>
      <c r="I46" s="251">
        <v>2860585.33</v>
      </c>
      <c r="J46" s="251">
        <v>282416.08</v>
      </c>
      <c r="K46" s="232">
        <v>0</v>
      </c>
      <c r="L46" s="232">
        <v>29642.02</v>
      </c>
      <c r="M46" s="232">
        <v>258000</v>
      </c>
      <c r="N46" s="232">
        <v>0</v>
      </c>
      <c r="Q46" s="251">
        <v>154990</v>
      </c>
      <c r="R46" s="251">
        <v>349948.56</v>
      </c>
      <c r="S46" s="73">
        <v>1256727.6299999999</v>
      </c>
      <c r="U46" s="73">
        <v>118.39</v>
      </c>
      <c r="W46" s="73">
        <v>653225.6</v>
      </c>
      <c r="X46" s="73">
        <v>8360</v>
      </c>
      <c r="Y46" s="90">
        <v>930758.6</v>
      </c>
      <c r="AB46" s="90">
        <v>262407.98</v>
      </c>
      <c r="AC46" s="90">
        <v>139111.71</v>
      </c>
      <c r="AF46" s="90">
        <v>520</v>
      </c>
      <c r="AG46" s="72">
        <f t="shared" si="1"/>
        <v>877529.46000000008</v>
      </c>
      <c r="AH46" s="50">
        <f t="shared" si="2"/>
        <v>287642.02</v>
      </c>
      <c r="AI46" s="51">
        <f t="shared" si="3"/>
        <v>589887.44000000006</v>
      </c>
      <c r="AJ46" s="48">
        <f t="shared" si="4"/>
        <v>1918431.6199999996</v>
      </c>
      <c r="AK46" s="47">
        <f t="shared" si="5"/>
        <v>1332798.29</v>
      </c>
      <c r="AL46" s="56">
        <f t="shared" si="6"/>
        <v>585633.32999999961</v>
      </c>
    </row>
    <row r="47" spans="1:38" ht="15" thickBot="1" x14ac:dyDescent="0.25">
      <c r="A47" s="38" t="s">
        <v>375</v>
      </c>
      <c r="B47" s="38" t="s">
        <v>376</v>
      </c>
      <c r="C47" s="63">
        <v>3450</v>
      </c>
      <c r="D47" s="64" t="s">
        <v>726</v>
      </c>
      <c r="E47" s="251" t="s">
        <v>2861</v>
      </c>
      <c r="F47" s="89">
        <v>866487.18</v>
      </c>
      <c r="G47" s="89">
        <v>13760</v>
      </c>
      <c r="H47" s="89">
        <v>59294.31</v>
      </c>
      <c r="I47" s="251">
        <v>836719.32</v>
      </c>
      <c r="J47" s="251">
        <v>147662.97</v>
      </c>
      <c r="K47" s="232">
        <v>0</v>
      </c>
      <c r="L47" s="232">
        <v>20400</v>
      </c>
      <c r="N47" s="232">
        <v>205.61</v>
      </c>
      <c r="Q47" s="251">
        <v>508359</v>
      </c>
      <c r="R47" s="251">
        <v>1610762.41</v>
      </c>
      <c r="S47" s="73">
        <v>782868.1</v>
      </c>
      <c r="U47" s="73">
        <v>40.770000000000003</v>
      </c>
      <c r="W47" s="73">
        <v>545279.6</v>
      </c>
      <c r="X47" s="73">
        <v>3000</v>
      </c>
      <c r="Y47" s="90">
        <v>743066.6</v>
      </c>
      <c r="AB47" s="90">
        <v>186152.19</v>
      </c>
      <c r="AC47" s="90">
        <v>174113.3</v>
      </c>
      <c r="AE47" s="90">
        <v>1</v>
      </c>
      <c r="AF47" s="90">
        <v>520</v>
      </c>
      <c r="AG47" s="72">
        <f t="shared" si="1"/>
        <v>939541.49</v>
      </c>
      <c r="AH47" s="50">
        <f t="shared" si="2"/>
        <v>20605.61</v>
      </c>
      <c r="AI47" s="51">
        <f t="shared" si="3"/>
        <v>918935.88</v>
      </c>
      <c r="AJ47" s="48">
        <f t="shared" si="4"/>
        <v>1331188.47</v>
      </c>
      <c r="AK47" s="47">
        <f t="shared" si="5"/>
        <v>1103853.0900000001</v>
      </c>
      <c r="AL47" s="56">
        <f t="shared" si="6"/>
        <v>227335.37999999989</v>
      </c>
    </row>
    <row r="48" spans="1:38" ht="15" thickBot="1" x14ac:dyDescent="0.25">
      <c r="A48" s="38" t="s">
        <v>375</v>
      </c>
      <c r="B48" s="38" t="s">
        <v>376</v>
      </c>
      <c r="C48" s="63">
        <v>2633</v>
      </c>
      <c r="D48" s="64" t="s">
        <v>727</v>
      </c>
      <c r="E48" s="251" t="s">
        <v>2862</v>
      </c>
      <c r="F48" s="89">
        <v>816421.81</v>
      </c>
      <c r="H48" s="89">
        <v>61775.42</v>
      </c>
      <c r="I48" s="251">
        <v>410516.39</v>
      </c>
      <c r="J48" s="251">
        <v>125679.75</v>
      </c>
      <c r="K48" s="232">
        <v>0</v>
      </c>
      <c r="L48" s="232">
        <v>17721</v>
      </c>
      <c r="N48" s="232">
        <v>718.6</v>
      </c>
      <c r="R48" s="251">
        <v>2707380.46</v>
      </c>
      <c r="S48" s="73">
        <v>718093.15</v>
      </c>
      <c r="T48" s="73">
        <v>72000</v>
      </c>
      <c r="W48" s="73">
        <v>542162</v>
      </c>
      <c r="X48" s="73">
        <v>8910</v>
      </c>
      <c r="Y48" s="90">
        <v>811562</v>
      </c>
      <c r="AB48" s="90">
        <v>200797.63</v>
      </c>
      <c r="AC48" s="90">
        <v>86339.79</v>
      </c>
      <c r="AF48" s="90">
        <v>520</v>
      </c>
      <c r="AG48" s="72">
        <f t="shared" si="1"/>
        <v>878197.2300000001</v>
      </c>
      <c r="AH48" s="50">
        <f t="shared" si="2"/>
        <v>18439.599999999999</v>
      </c>
      <c r="AI48" s="51">
        <f t="shared" si="3"/>
        <v>859757.63000000012</v>
      </c>
      <c r="AJ48" s="48">
        <f t="shared" si="4"/>
        <v>1341165.1499999999</v>
      </c>
      <c r="AK48" s="47">
        <f t="shared" si="5"/>
        <v>1099219.42</v>
      </c>
      <c r="AL48" s="56">
        <f t="shared" si="6"/>
        <v>241945.72999999998</v>
      </c>
    </row>
    <row r="49" spans="1:38" ht="15" thickBot="1" x14ac:dyDescent="0.25">
      <c r="A49" s="38" t="s">
        <v>375</v>
      </c>
      <c r="B49" s="38" t="s">
        <v>376</v>
      </c>
      <c r="C49" s="63">
        <v>1642</v>
      </c>
      <c r="D49" s="64" t="s">
        <v>728</v>
      </c>
      <c r="E49" s="251" t="s">
        <v>2935</v>
      </c>
      <c r="F49" s="89">
        <v>557609.19999999995</v>
      </c>
      <c r="H49" s="89">
        <v>11895.95</v>
      </c>
      <c r="I49" s="251">
        <v>427075.04</v>
      </c>
      <c r="J49" s="251">
        <v>214438.01</v>
      </c>
      <c r="K49" s="232">
        <v>0</v>
      </c>
      <c r="L49" s="232">
        <v>12400</v>
      </c>
      <c r="N49" s="232">
        <v>798.6</v>
      </c>
      <c r="O49" s="251">
        <v>94385</v>
      </c>
      <c r="R49" s="251">
        <v>2321309.19</v>
      </c>
      <c r="S49" s="73">
        <v>410401.32</v>
      </c>
      <c r="W49" s="73">
        <v>218818.8</v>
      </c>
      <c r="X49" s="73">
        <v>1890</v>
      </c>
      <c r="Y49" s="90">
        <v>317658.8</v>
      </c>
      <c r="AA49" s="90">
        <v>1350</v>
      </c>
      <c r="AB49" s="90">
        <v>138251.07999999999</v>
      </c>
      <c r="AC49" s="90">
        <v>79610.59</v>
      </c>
      <c r="AF49" s="90">
        <v>260</v>
      </c>
      <c r="AG49" s="72">
        <f t="shared" si="1"/>
        <v>569505.14999999991</v>
      </c>
      <c r="AH49" s="50">
        <f t="shared" si="2"/>
        <v>13198.6</v>
      </c>
      <c r="AI49" s="51">
        <f t="shared" si="3"/>
        <v>556306.54999999993</v>
      </c>
      <c r="AJ49" s="48">
        <f t="shared" si="4"/>
        <v>631110.12</v>
      </c>
      <c r="AK49" s="47">
        <f t="shared" si="5"/>
        <v>537130.47</v>
      </c>
      <c r="AL49" s="56">
        <f t="shared" si="6"/>
        <v>93979.650000000023</v>
      </c>
    </row>
    <row r="50" spans="1:38" ht="15" thickBot="1" x14ac:dyDescent="0.25">
      <c r="A50" s="38" t="s">
        <v>375</v>
      </c>
      <c r="B50" s="38" t="s">
        <v>376</v>
      </c>
      <c r="C50" s="63">
        <v>2100</v>
      </c>
      <c r="D50" s="64" t="s">
        <v>729</v>
      </c>
      <c r="E50" s="251" t="s">
        <v>2945</v>
      </c>
      <c r="F50" s="89">
        <v>640850.37</v>
      </c>
      <c r="H50" s="89">
        <v>83421.2</v>
      </c>
      <c r="I50" s="251">
        <v>1297104.77</v>
      </c>
      <c r="J50" s="251">
        <v>246359.02</v>
      </c>
      <c r="K50" s="232">
        <v>0</v>
      </c>
      <c r="L50" s="232">
        <v>16551.3</v>
      </c>
      <c r="N50" s="232">
        <v>205.61</v>
      </c>
      <c r="O50" s="251">
        <v>25900</v>
      </c>
      <c r="Q50" s="251">
        <v>317.81</v>
      </c>
      <c r="R50" s="251">
        <v>991778.49</v>
      </c>
      <c r="S50" s="73">
        <v>532462.69999999995</v>
      </c>
      <c r="W50" s="73">
        <v>217249.5</v>
      </c>
      <c r="X50" s="73">
        <v>25000</v>
      </c>
      <c r="Y50" s="90">
        <v>342255.5</v>
      </c>
      <c r="AB50" s="90">
        <v>159821.97</v>
      </c>
      <c r="AC50" s="90">
        <v>68667.520000000004</v>
      </c>
      <c r="AF50" s="90">
        <v>520</v>
      </c>
      <c r="AG50" s="72">
        <f t="shared" si="1"/>
        <v>724271.57</v>
      </c>
      <c r="AH50" s="50">
        <f t="shared" si="2"/>
        <v>16756.91</v>
      </c>
      <c r="AI50" s="51">
        <f t="shared" si="3"/>
        <v>707514.65999999992</v>
      </c>
      <c r="AJ50" s="48">
        <f t="shared" si="4"/>
        <v>774712.2</v>
      </c>
      <c r="AK50" s="47">
        <f t="shared" si="5"/>
        <v>571264.99</v>
      </c>
      <c r="AL50" s="56">
        <f t="shared" si="6"/>
        <v>203447.20999999996</v>
      </c>
    </row>
    <row r="51" spans="1:38" ht="15" thickBot="1" x14ac:dyDescent="0.25">
      <c r="A51" s="38" t="s">
        <v>375</v>
      </c>
      <c r="B51" s="38" t="s">
        <v>376</v>
      </c>
      <c r="C51" s="63">
        <v>1785</v>
      </c>
      <c r="D51" s="64" t="s">
        <v>730</v>
      </c>
      <c r="E51" s="251" t="s">
        <v>2946</v>
      </c>
      <c r="F51" s="89">
        <v>529501.18999999994</v>
      </c>
      <c r="H51" s="89">
        <v>77041.899999999994</v>
      </c>
      <c r="I51" s="251">
        <v>2673663.69</v>
      </c>
      <c r="J51" s="251">
        <v>105978.64</v>
      </c>
      <c r="K51" s="232">
        <v>0</v>
      </c>
      <c r="L51" s="232">
        <v>15400</v>
      </c>
      <c r="M51" s="232">
        <v>500</v>
      </c>
      <c r="N51" s="232">
        <v>534.77</v>
      </c>
      <c r="O51" s="251">
        <v>88630</v>
      </c>
      <c r="Q51" s="251">
        <v>69824</v>
      </c>
      <c r="R51" s="251">
        <v>667821.93000000005</v>
      </c>
      <c r="S51" s="73">
        <v>331012.58</v>
      </c>
      <c r="W51" s="73">
        <v>572470.30000000005</v>
      </c>
      <c r="X51" s="73">
        <v>1000</v>
      </c>
      <c r="Y51" s="90">
        <v>644170.30000000005</v>
      </c>
      <c r="AB51" s="90">
        <v>114318.45</v>
      </c>
      <c r="AC51" s="90">
        <v>84280.99</v>
      </c>
      <c r="AG51" s="72">
        <f t="shared" si="1"/>
        <v>606543.09</v>
      </c>
      <c r="AH51" s="50">
        <f t="shared" si="2"/>
        <v>16434.77</v>
      </c>
      <c r="AI51" s="51">
        <f t="shared" si="3"/>
        <v>590108.31999999995</v>
      </c>
      <c r="AJ51" s="48">
        <f t="shared" si="4"/>
        <v>904482.88000000012</v>
      </c>
      <c r="AK51" s="47">
        <f t="shared" si="5"/>
        <v>842769.74</v>
      </c>
      <c r="AL51" s="56">
        <f t="shared" si="6"/>
        <v>61713.14000000013</v>
      </c>
    </row>
    <row r="52" spans="1:38" ht="15" thickBot="1" x14ac:dyDescent="0.25">
      <c r="A52" s="38" t="s">
        <v>367</v>
      </c>
      <c r="B52" s="38" t="s">
        <v>380</v>
      </c>
      <c r="C52" s="63">
        <v>1114</v>
      </c>
      <c r="D52" s="64" t="s">
        <v>731</v>
      </c>
      <c r="E52" s="251" t="s">
        <v>2863</v>
      </c>
      <c r="F52" s="89">
        <v>622021.28</v>
      </c>
      <c r="H52" s="89">
        <v>17874.560000000001</v>
      </c>
      <c r="I52" s="251">
        <v>728253.82</v>
      </c>
      <c r="J52" s="251">
        <v>172339.29</v>
      </c>
      <c r="K52" s="232">
        <v>10900</v>
      </c>
      <c r="L52" s="232">
        <v>8124.92</v>
      </c>
      <c r="N52" s="232">
        <v>2388</v>
      </c>
      <c r="R52" s="251">
        <v>2139773.89</v>
      </c>
      <c r="S52" s="73">
        <v>301892.53999999998</v>
      </c>
      <c r="U52" s="73">
        <v>141.01</v>
      </c>
      <c r="W52" s="73">
        <v>311167.5</v>
      </c>
      <c r="Y52" s="90">
        <v>311167.5</v>
      </c>
      <c r="AB52" s="90">
        <v>131856.13</v>
      </c>
      <c r="AC52" s="90">
        <v>98098.7</v>
      </c>
      <c r="AD52" s="90">
        <v>454</v>
      </c>
      <c r="AG52" s="72">
        <f t="shared" si="1"/>
        <v>639895.84000000008</v>
      </c>
      <c r="AH52" s="50">
        <f t="shared" si="2"/>
        <v>21412.92</v>
      </c>
      <c r="AI52" s="51">
        <f t="shared" si="3"/>
        <v>618482.92000000004</v>
      </c>
      <c r="AJ52" s="48">
        <f t="shared" si="4"/>
        <v>613201.05000000005</v>
      </c>
      <c r="AK52" s="47">
        <f t="shared" si="5"/>
        <v>541576.32999999996</v>
      </c>
      <c r="AL52" s="56">
        <f t="shared" si="6"/>
        <v>71624.720000000088</v>
      </c>
    </row>
    <row r="53" spans="1:38" ht="15" thickBot="1" x14ac:dyDescent="0.25">
      <c r="A53" s="38" t="s">
        <v>367</v>
      </c>
      <c r="B53" s="38" t="s">
        <v>380</v>
      </c>
      <c r="C53" s="63">
        <v>595</v>
      </c>
      <c r="D53" s="64" t="s">
        <v>732</v>
      </c>
      <c r="E53" s="251" t="s">
        <v>2864</v>
      </c>
      <c r="F53" s="89">
        <v>505353.11</v>
      </c>
      <c r="H53" s="89">
        <v>11342</v>
      </c>
      <c r="I53" s="251">
        <v>364424.65</v>
      </c>
      <c r="J53" s="251">
        <v>78938.53</v>
      </c>
      <c r="K53" s="232">
        <v>6500</v>
      </c>
      <c r="L53" s="232">
        <v>7219.69</v>
      </c>
      <c r="N53" s="232">
        <v>972</v>
      </c>
      <c r="R53" s="251">
        <v>293207.49</v>
      </c>
      <c r="S53" s="73">
        <v>289749.39</v>
      </c>
      <c r="U53" s="73">
        <v>138.66999999999999</v>
      </c>
      <c r="W53" s="73">
        <v>217665</v>
      </c>
      <c r="Y53" s="90">
        <v>217665</v>
      </c>
      <c r="AB53" s="90">
        <v>112496.7</v>
      </c>
      <c r="AC53" s="90">
        <v>43303.24</v>
      </c>
      <c r="AD53" s="90">
        <v>8265</v>
      </c>
      <c r="AF53" s="90">
        <v>30000</v>
      </c>
      <c r="AG53" s="72">
        <f t="shared" si="1"/>
        <v>516695.11</v>
      </c>
      <c r="AH53" s="50">
        <f t="shared" si="2"/>
        <v>14691.689999999999</v>
      </c>
      <c r="AI53" s="51">
        <f t="shared" si="3"/>
        <v>502003.42</v>
      </c>
      <c r="AJ53" s="48">
        <f t="shared" si="4"/>
        <v>507553.06</v>
      </c>
      <c r="AK53" s="47">
        <f t="shared" si="5"/>
        <v>411729.94</v>
      </c>
      <c r="AL53" s="56">
        <f t="shared" si="6"/>
        <v>95823.12</v>
      </c>
    </row>
    <row r="54" spans="1:38" ht="15" thickBot="1" x14ac:dyDescent="0.25">
      <c r="A54" s="38" t="s">
        <v>367</v>
      </c>
      <c r="B54" s="38" t="s">
        <v>380</v>
      </c>
      <c r="C54" s="63">
        <v>1925</v>
      </c>
      <c r="D54" s="64" t="s">
        <v>733</v>
      </c>
      <c r="E54" s="251" t="s">
        <v>2865</v>
      </c>
      <c r="F54" s="89">
        <v>344422.09</v>
      </c>
      <c r="H54" s="89">
        <v>45344.959999999999</v>
      </c>
      <c r="I54" s="251">
        <v>741730.01</v>
      </c>
      <c r="J54" s="251">
        <v>112038.65</v>
      </c>
      <c r="K54" s="232">
        <v>3347</v>
      </c>
      <c r="L54" s="232">
        <v>21450.26</v>
      </c>
      <c r="N54" s="232">
        <v>8921.16</v>
      </c>
      <c r="Q54" s="251">
        <v>-151.01</v>
      </c>
      <c r="R54" s="251">
        <v>1946315.03</v>
      </c>
      <c r="S54" s="73">
        <v>505938.23</v>
      </c>
      <c r="T54" s="73">
        <v>-20300</v>
      </c>
      <c r="U54" s="73">
        <v>28.95</v>
      </c>
      <c r="W54" s="73">
        <v>449287</v>
      </c>
      <c r="Y54" s="90">
        <v>556527</v>
      </c>
      <c r="AB54" s="90">
        <v>205686.39999999999</v>
      </c>
      <c r="AC54" s="90">
        <v>91759.44</v>
      </c>
      <c r="AD54" s="90">
        <v>10246</v>
      </c>
      <c r="AG54" s="72">
        <f t="shared" si="1"/>
        <v>389767.05000000005</v>
      </c>
      <c r="AH54" s="50">
        <f t="shared" si="2"/>
        <v>33718.42</v>
      </c>
      <c r="AI54" s="51">
        <f t="shared" si="3"/>
        <v>356048.63000000006</v>
      </c>
      <c r="AJ54" s="48">
        <f t="shared" si="4"/>
        <v>934954.17999999993</v>
      </c>
      <c r="AK54" s="47">
        <f t="shared" si="5"/>
        <v>864218.84000000008</v>
      </c>
      <c r="AL54" s="56">
        <f t="shared" si="6"/>
        <v>70735.339999999851</v>
      </c>
    </row>
    <row r="55" spans="1:38" ht="15" thickBot="1" x14ac:dyDescent="0.25">
      <c r="A55" s="38" t="s">
        <v>367</v>
      </c>
      <c r="B55" s="38" t="s">
        <v>380</v>
      </c>
      <c r="C55" s="63">
        <v>3610</v>
      </c>
      <c r="D55" s="64" t="s">
        <v>734</v>
      </c>
      <c r="E55" s="251" t="s">
        <v>2866</v>
      </c>
      <c r="F55" s="89">
        <v>972699.43</v>
      </c>
      <c r="H55" s="89">
        <v>119087.79</v>
      </c>
      <c r="I55" s="251">
        <v>796838.19</v>
      </c>
      <c r="J55" s="251">
        <v>253826.43</v>
      </c>
      <c r="K55" s="232">
        <v>24100</v>
      </c>
      <c r="L55" s="232">
        <v>34129.589999999997</v>
      </c>
      <c r="N55" s="232">
        <v>6227</v>
      </c>
      <c r="R55" s="251">
        <v>2217512.62</v>
      </c>
      <c r="S55" s="73">
        <v>655899.93999999994</v>
      </c>
      <c r="U55" s="73">
        <v>581.37</v>
      </c>
      <c r="W55" s="73">
        <v>689988.5</v>
      </c>
      <c r="Y55" s="90">
        <v>713028.5</v>
      </c>
      <c r="AB55" s="90">
        <v>281757.99</v>
      </c>
      <c r="AC55" s="90">
        <v>80338.070000000007</v>
      </c>
      <c r="AD55" s="90">
        <v>160</v>
      </c>
      <c r="AG55" s="72">
        <f t="shared" si="1"/>
        <v>1091787.22</v>
      </c>
      <c r="AH55" s="50">
        <f t="shared" si="2"/>
        <v>64456.59</v>
      </c>
      <c r="AI55" s="51">
        <f t="shared" si="3"/>
        <v>1027330.63</v>
      </c>
      <c r="AJ55" s="48">
        <f t="shared" si="4"/>
        <v>1346469.81</v>
      </c>
      <c r="AK55" s="47">
        <f t="shared" si="5"/>
        <v>1075284.56</v>
      </c>
      <c r="AL55" s="56">
        <f t="shared" si="6"/>
        <v>271185.25</v>
      </c>
    </row>
    <row r="56" spans="1:38" ht="15" thickBot="1" x14ac:dyDescent="0.25">
      <c r="A56" s="38" t="s">
        <v>367</v>
      </c>
      <c r="B56" s="38" t="s">
        <v>380</v>
      </c>
      <c r="C56" s="63">
        <v>4226</v>
      </c>
      <c r="D56" s="64" t="s">
        <v>735</v>
      </c>
      <c r="E56" s="251" t="s">
        <v>2867</v>
      </c>
      <c r="F56" s="89">
        <v>764575</v>
      </c>
      <c r="H56" s="89">
        <v>70176.27</v>
      </c>
      <c r="I56" s="251">
        <v>653015.01</v>
      </c>
      <c r="J56" s="251">
        <v>134053.09</v>
      </c>
      <c r="K56" s="232">
        <v>11800</v>
      </c>
      <c r="L56" s="232">
        <v>23591.09</v>
      </c>
      <c r="N56" s="232">
        <v>7779</v>
      </c>
      <c r="Q56" s="251">
        <v>-95.71</v>
      </c>
      <c r="R56" s="251">
        <v>1921030.3</v>
      </c>
      <c r="S56" s="73">
        <v>662590.66</v>
      </c>
      <c r="U56" s="73">
        <v>376.04</v>
      </c>
      <c r="W56" s="73">
        <v>511435</v>
      </c>
      <c r="Y56" s="90">
        <v>601375</v>
      </c>
      <c r="AB56" s="90">
        <v>355834.09</v>
      </c>
      <c r="AC56" s="90">
        <v>101114.68</v>
      </c>
      <c r="AD56" s="90">
        <v>996</v>
      </c>
      <c r="AG56" s="72">
        <f t="shared" si="1"/>
        <v>834751.27</v>
      </c>
      <c r="AH56" s="50">
        <f t="shared" si="2"/>
        <v>43170.09</v>
      </c>
      <c r="AI56" s="51">
        <f t="shared" si="3"/>
        <v>791581.18</v>
      </c>
      <c r="AJ56" s="48">
        <f t="shared" si="4"/>
        <v>1174401.7000000002</v>
      </c>
      <c r="AK56" s="47">
        <f t="shared" si="5"/>
        <v>1059319.77</v>
      </c>
      <c r="AL56" s="56">
        <f t="shared" si="6"/>
        <v>115081.93000000017</v>
      </c>
    </row>
    <row r="57" spans="1:38" ht="15" thickBot="1" x14ac:dyDescent="0.25">
      <c r="A57" s="38" t="s">
        <v>367</v>
      </c>
      <c r="B57" s="38" t="s">
        <v>380</v>
      </c>
      <c r="C57" s="63">
        <v>2265</v>
      </c>
      <c r="D57" s="64" t="s">
        <v>736</v>
      </c>
      <c r="E57" s="251" t="s">
        <v>2868</v>
      </c>
      <c r="F57" s="89">
        <v>437160.38</v>
      </c>
      <c r="H57" s="89">
        <v>48635.99</v>
      </c>
      <c r="I57" s="251">
        <v>597833.98</v>
      </c>
      <c r="J57" s="251">
        <v>108609.18</v>
      </c>
      <c r="K57" s="232">
        <v>11421</v>
      </c>
      <c r="L57" s="232">
        <v>22085</v>
      </c>
      <c r="N57" s="232">
        <v>1218</v>
      </c>
      <c r="Q57" s="251">
        <v>412.88</v>
      </c>
      <c r="R57" s="251">
        <v>1915444.77</v>
      </c>
      <c r="S57" s="73">
        <v>569446.06000000006</v>
      </c>
      <c r="T57" s="73">
        <v>-43.84</v>
      </c>
      <c r="U57" s="73">
        <v>91.57</v>
      </c>
      <c r="W57" s="73">
        <v>469950.6</v>
      </c>
      <c r="Y57" s="90">
        <v>646846.6</v>
      </c>
      <c r="AB57" s="90">
        <v>232370.18</v>
      </c>
      <c r="AC57" s="90">
        <v>83862.59</v>
      </c>
      <c r="AD57" s="90">
        <v>10109.5</v>
      </c>
      <c r="AG57" s="72">
        <f t="shared" si="1"/>
        <v>485796.37</v>
      </c>
      <c r="AH57" s="50">
        <f t="shared" si="2"/>
        <v>34724</v>
      </c>
      <c r="AI57" s="51">
        <f t="shared" si="3"/>
        <v>451072.37</v>
      </c>
      <c r="AJ57" s="48">
        <f t="shared" si="4"/>
        <v>1039444.39</v>
      </c>
      <c r="AK57" s="47">
        <f t="shared" si="5"/>
        <v>973188.87</v>
      </c>
      <c r="AL57" s="56">
        <f t="shared" si="6"/>
        <v>66255.520000000019</v>
      </c>
    </row>
    <row r="58" spans="1:38" ht="15" thickBot="1" x14ac:dyDescent="0.25">
      <c r="A58" s="38" t="s">
        <v>367</v>
      </c>
      <c r="B58" s="38" t="s">
        <v>380</v>
      </c>
      <c r="C58" s="63">
        <v>1848</v>
      </c>
      <c r="D58" s="64" t="s">
        <v>737</v>
      </c>
      <c r="E58" s="251" t="s">
        <v>2869</v>
      </c>
      <c r="F58" s="89">
        <v>381712.87</v>
      </c>
      <c r="H58" s="89">
        <v>16934.75</v>
      </c>
      <c r="I58" s="251">
        <v>578817.55000000005</v>
      </c>
      <c r="J58" s="251">
        <v>84143.78</v>
      </c>
      <c r="K58" s="232">
        <v>11309</v>
      </c>
      <c r="L58" s="232">
        <v>17600</v>
      </c>
      <c r="N58" s="232">
        <v>1809</v>
      </c>
      <c r="R58" s="251">
        <v>1650781.62</v>
      </c>
      <c r="S58" s="73">
        <v>477624.52</v>
      </c>
      <c r="T58" s="73">
        <v>-30.35</v>
      </c>
      <c r="U58" s="73">
        <v>145.91</v>
      </c>
      <c r="W58" s="73">
        <v>71519.7</v>
      </c>
      <c r="Y58" s="90">
        <v>241319.7</v>
      </c>
      <c r="AB58" s="90">
        <v>201462.31</v>
      </c>
      <c r="AC58" s="90">
        <v>82886.37</v>
      </c>
      <c r="AD58" s="90">
        <v>1361</v>
      </c>
      <c r="AG58" s="72">
        <f t="shared" si="1"/>
        <v>398647.62</v>
      </c>
      <c r="AH58" s="50">
        <f t="shared" si="2"/>
        <v>30718</v>
      </c>
      <c r="AI58" s="51">
        <f t="shared" si="3"/>
        <v>367929.62</v>
      </c>
      <c r="AJ58" s="48">
        <f t="shared" si="4"/>
        <v>549259.78</v>
      </c>
      <c r="AK58" s="47">
        <f t="shared" si="5"/>
        <v>527029.38</v>
      </c>
      <c r="AL58" s="56">
        <f t="shared" si="6"/>
        <v>22230.400000000023</v>
      </c>
    </row>
    <row r="59" spans="1:38" ht="15" thickBot="1" x14ac:dyDescent="0.25">
      <c r="A59" s="38" t="s">
        <v>367</v>
      </c>
      <c r="B59" s="38" t="s">
        <v>380</v>
      </c>
      <c r="C59" s="63">
        <v>1945</v>
      </c>
      <c r="D59" s="64" t="s">
        <v>738</v>
      </c>
      <c r="E59" s="251" t="s">
        <v>2870</v>
      </c>
      <c r="F59" s="89">
        <v>497772.82</v>
      </c>
      <c r="H59" s="89">
        <v>49605.98</v>
      </c>
      <c r="I59" s="251">
        <v>781929.33</v>
      </c>
      <c r="J59" s="251">
        <v>71015.48</v>
      </c>
      <c r="K59" s="232">
        <v>528</v>
      </c>
      <c r="L59" s="232">
        <v>20261.099999999999</v>
      </c>
      <c r="N59" s="232">
        <v>1526</v>
      </c>
      <c r="R59" s="251">
        <v>2032099.69</v>
      </c>
      <c r="S59" s="73">
        <v>490697.92</v>
      </c>
      <c r="T59" s="73">
        <v>13207.4</v>
      </c>
      <c r="U59" s="73">
        <v>31.91</v>
      </c>
      <c r="W59" s="73">
        <v>291605.2</v>
      </c>
      <c r="Y59" s="90">
        <v>387287.2</v>
      </c>
      <c r="AB59" s="90">
        <v>220459.96</v>
      </c>
      <c r="AC59" s="90">
        <v>86517.42</v>
      </c>
      <c r="AD59" s="90">
        <v>5488</v>
      </c>
      <c r="AG59" s="72">
        <f t="shared" si="1"/>
        <v>547378.80000000005</v>
      </c>
      <c r="AH59" s="50">
        <f t="shared" si="2"/>
        <v>22315.1</v>
      </c>
      <c r="AI59" s="51">
        <f t="shared" si="3"/>
        <v>525063.70000000007</v>
      </c>
      <c r="AJ59" s="48">
        <f t="shared" si="4"/>
        <v>795542.42999999993</v>
      </c>
      <c r="AK59" s="47">
        <f t="shared" si="5"/>
        <v>699752.58000000007</v>
      </c>
      <c r="AL59" s="56">
        <f t="shared" si="6"/>
        <v>95789.84999999986</v>
      </c>
    </row>
    <row r="60" spans="1:38" ht="15" thickBot="1" x14ac:dyDescent="0.25">
      <c r="A60" s="38" t="s">
        <v>367</v>
      </c>
      <c r="B60" s="38" t="s">
        <v>380</v>
      </c>
      <c r="C60" s="63">
        <v>4776</v>
      </c>
      <c r="D60" s="64" t="s">
        <v>739</v>
      </c>
      <c r="E60" s="251" t="s">
        <v>2871</v>
      </c>
      <c r="F60" s="89">
        <v>631869</v>
      </c>
      <c r="H60" s="89">
        <v>42000</v>
      </c>
      <c r="I60" s="251">
        <v>1412278.24</v>
      </c>
      <c r="J60" s="251">
        <v>90512.47</v>
      </c>
      <c r="K60" s="232">
        <v>14900</v>
      </c>
      <c r="L60" s="232">
        <v>35786.81</v>
      </c>
      <c r="N60" s="232">
        <v>7008</v>
      </c>
      <c r="Q60" s="251">
        <v>439</v>
      </c>
      <c r="R60" s="251">
        <v>1174038.5</v>
      </c>
      <c r="S60" s="73">
        <v>1782063.04</v>
      </c>
      <c r="T60" s="73">
        <v>151970</v>
      </c>
      <c r="U60" s="73">
        <v>139.86000000000001</v>
      </c>
      <c r="W60" s="73">
        <v>688948.7</v>
      </c>
      <c r="X60" s="73">
        <v>40783</v>
      </c>
      <c r="Y60" s="90">
        <v>782548.7</v>
      </c>
      <c r="AB60" s="90">
        <v>1433522.73</v>
      </c>
      <c r="AC60" s="90">
        <v>70168.240000000005</v>
      </c>
      <c r="AD60" s="90">
        <v>24365</v>
      </c>
      <c r="AG60" s="72">
        <f t="shared" si="1"/>
        <v>673869</v>
      </c>
      <c r="AH60" s="50">
        <f t="shared" si="2"/>
        <v>57694.81</v>
      </c>
      <c r="AI60" s="51">
        <f t="shared" si="3"/>
        <v>616174.18999999994</v>
      </c>
      <c r="AJ60" s="48">
        <f t="shared" si="4"/>
        <v>2663904.6</v>
      </c>
      <c r="AK60" s="47">
        <f t="shared" si="5"/>
        <v>2310604.67</v>
      </c>
      <c r="AL60" s="56">
        <f t="shared" si="6"/>
        <v>353299.93000000017</v>
      </c>
    </row>
    <row r="61" spans="1:38" ht="15" thickBot="1" x14ac:dyDescent="0.25">
      <c r="A61" s="38" t="s">
        <v>367</v>
      </c>
      <c r="B61" s="38" t="s">
        <v>380</v>
      </c>
      <c r="C61" s="63">
        <v>5154</v>
      </c>
      <c r="D61" s="64" t="s">
        <v>740</v>
      </c>
      <c r="E61" s="251" t="s">
        <v>2872</v>
      </c>
      <c r="F61" s="89">
        <v>1360805.42</v>
      </c>
      <c r="H61" s="89">
        <v>86847.62</v>
      </c>
      <c r="I61" s="251">
        <v>829514.31</v>
      </c>
      <c r="J61" s="251">
        <v>383509.73</v>
      </c>
      <c r="K61" s="232">
        <v>14400</v>
      </c>
      <c r="L61" s="232">
        <v>59020.72</v>
      </c>
      <c r="N61" s="232">
        <v>8006</v>
      </c>
      <c r="R61" s="251">
        <v>3795531.45</v>
      </c>
      <c r="S61" s="73">
        <v>1107674.94</v>
      </c>
      <c r="U61" s="73">
        <v>682.99</v>
      </c>
      <c r="W61" s="73">
        <v>648238.4</v>
      </c>
      <c r="Y61" s="90">
        <v>854544.4</v>
      </c>
      <c r="AB61" s="90">
        <v>467613.22</v>
      </c>
      <c r="AC61" s="90">
        <v>159411.93</v>
      </c>
      <c r="AG61" s="72">
        <f t="shared" si="1"/>
        <v>1447653.04</v>
      </c>
      <c r="AH61" s="50">
        <f t="shared" si="2"/>
        <v>81426.720000000001</v>
      </c>
      <c r="AI61" s="51">
        <f t="shared" si="3"/>
        <v>1366226.32</v>
      </c>
      <c r="AJ61" s="48">
        <f t="shared" si="4"/>
        <v>1756596.33</v>
      </c>
      <c r="AK61" s="47">
        <f t="shared" si="5"/>
        <v>1481569.55</v>
      </c>
      <c r="AL61" s="56">
        <f t="shared" si="6"/>
        <v>275026.78000000003</v>
      </c>
    </row>
    <row r="62" spans="1:38" ht="15" thickBot="1" x14ac:dyDescent="0.25">
      <c r="A62" s="38" t="s">
        <v>367</v>
      </c>
      <c r="B62" s="38" t="s">
        <v>380</v>
      </c>
      <c r="C62" s="63">
        <v>3300</v>
      </c>
      <c r="D62" s="64" t="s">
        <v>741</v>
      </c>
      <c r="E62" s="251" t="s">
        <v>2873</v>
      </c>
      <c r="F62" s="89">
        <v>483286.97</v>
      </c>
      <c r="H62" s="89">
        <v>40507</v>
      </c>
      <c r="I62" s="251">
        <v>401212.33</v>
      </c>
      <c r="J62" s="251">
        <v>128408.07</v>
      </c>
      <c r="K62" s="232">
        <v>6208</v>
      </c>
      <c r="L62" s="232">
        <v>28517.5</v>
      </c>
      <c r="N62" s="232">
        <v>4467</v>
      </c>
      <c r="R62" s="251">
        <v>1606269.64</v>
      </c>
      <c r="S62" s="73">
        <v>585721.56000000006</v>
      </c>
      <c r="U62" s="73">
        <v>112.03</v>
      </c>
      <c r="W62" s="73">
        <v>456225.7</v>
      </c>
      <c r="X62" s="73">
        <v>30000</v>
      </c>
      <c r="Y62" s="90">
        <v>523497.54</v>
      </c>
      <c r="AB62" s="90">
        <v>301124.32</v>
      </c>
      <c r="AC62" s="90">
        <v>90121.15</v>
      </c>
      <c r="AG62" s="72">
        <f t="shared" si="1"/>
        <v>523793.97</v>
      </c>
      <c r="AH62" s="50">
        <f t="shared" si="2"/>
        <v>39192.5</v>
      </c>
      <c r="AI62" s="51">
        <f t="shared" si="3"/>
        <v>484601.47</v>
      </c>
      <c r="AJ62" s="48">
        <f t="shared" si="4"/>
        <v>1072059.29</v>
      </c>
      <c r="AK62" s="47">
        <f t="shared" si="5"/>
        <v>914743.01</v>
      </c>
      <c r="AL62" s="56">
        <f t="shared" si="6"/>
        <v>157316.28000000003</v>
      </c>
    </row>
    <row r="63" spans="1:38" ht="15" thickBot="1" x14ac:dyDescent="0.25">
      <c r="A63" s="38" t="s">
        <v>367</v>
      </c>
      <c r="B63" s="38" t="s">
        <v>380</v>
      </c>
      <c r="C63" s="63">
        <v>2046</v>
      </c>
      <c r="D63" s="64" t="s">
        <v>742</v>
      </c>
      <c r="E63" s="251" t="s">
        <v>2874</v>
      </c>
      <c r="F63" s="89">
        <v>454749.23</v>
      </c>
      <c r="H63" s="89">
        <v>21070</v>
      </c>
      <c r="I63" s="251">
        <v>475200.2</v>
      </c>
      <c r="J63" s="251">
        <v>124616.51</v>
      </c>
      <c r="K63" s="232">
        <v>11500</v>
      </c>
      <c r="L63" s="232">
        <v>23894.19</v>
      </c>
      <c r="N63" s="232">
        <v>11265.57</v>
      </c>
      <c r="Q63" s="251">
        <v>-6600</v>
      </c>
      <c r="R63" s="251">
        <v>2640334.33</v>
      </c>
      <c r="S63" s="73">
        <v>437994.81</v>
      </c>
      <c r="T63" s="73">
        <v>146642.4</v>
      </c>
      <c r="U63" s="73">
        <v>105.48</v>
      </c>
      <c r="W63" s="73">
        <v>451215</v>
      </c>
      <c r="Y63" s="90">
        <v>451215</v>
      </c>
      <c r="AB63" s="90">
        <v>281326.11</v>
      </c>
      <c r="AC63" s="90">
        <v>51737.16</v>
      </c>
      <c r="AD63" s="90">
        <v>4676</v>
      </c>
      <c r="AG63" s="72">
        <f t="shared" si="1"/>
        <v>475819.23</v>
      </c>
      <c r="AH63" s="50">
        <f t="shared" si="2"/>
        <v>46659.76</v>
      </c>
      <c r="AI63" s="51">
        <f t="shared" si="3"/>
        <v>429159.47</v>
      </c>
      <c r="AJ63" s="48">
        <f t="shared" si="4"/>
        <v>1035957.69</v>
      </c>
      <c r="AK63" s="47">
        <f t="shared" si="5"/>
        <v>788954.27</v>
      </c>
      <c r="AL63" s="56">
        <f t="shared" si="6"/>
        <v>247003.41999999993</v>
      </c>
    </row>
    <row r="64" spans="1:38" ht="15" thickBot="1" x14ac:dyDescent="0.25">
      <c r="A64" s="38" t="s">
        <v>367</v>
      </c>
      <c r="B64" s="38" t="s">
        <v>380</v>
      </c>
      <c r="C64" s="63">
        <v>1475</v>
      </c>
      <c r="D64" s="64" t="s">
        <v>743</v>
      </c>
      <c r="E64" s="251" t="s">
        <v>2936</v>
      </c>
      <c r="F64" s="89">
        <v>358204.59</v>
      </c>
      <c r="H64" s="89">
        <v>9571.5499999999993</v>
      </c>
      <c r="I64" s="251">
        <v>1440190.85</v>
      </c>
      <c r="J64" s="251">
        <v>75882.259999999995</v>
      </c>
      <c r="K64" s="232">
        <v>7500</v>
      </c>
      <c r="L64" s="232">
        <v>19299.57</v>
      </c>
      <c r="N64" s="232">
        <v>2288</v>
      </c>
      <c r="R64" s="251">
        <v>2029021.21</v>
      </c>
      <c r="S64" s="73">
        <v>399643.65</v>
      </c>
      <c r="U64" s="73">
        <v>19.86</v>
      </c>
      <c r="W64" s="73">
        <v>330067.20000000001</v>
      </c>
      <c r="Y64" s="90">
        <v>421180.72</v>
      </c>
      <c r="AB64" s="90">
        <v>198418.12</v>
      </c>
      <c r="AC64" s="90">
        <v>106740.86</v>
      </c>
      <c r="AD64" s="90">
        <v>8234</v>
      </c>
      <c r="AG64" s="72">
        <f t="shared" si="1"/>
        <v>367776.14</v>
      </c>
      <c r="AH64" s="50">
        <f t="shared" si="2"/>
        <v>29087.57</v>
      </c>
      <c r="AI64" s="51">
        <f t="shared" si="3"/>
        <v>338688.57</v>
      </c>
      <c r="AJ64" s="48">
        <f t="shared" si="4"/>
        <v>729730.71</v>
      </c>
      <c r="AK64" s="47">
        <f t="shared" si="5"/>
        <v>734573.7</v>
      </c>
      <c r="AL64" s="56">
        <f t="shared" si="6"/>
        <v>-4842.9899999999907</v>
      </c>
    </row>
    <row r="65" spans="1:38" ht="15" thickBot="1" x14ac:dyDescent="0.25">
      <c r="A65" s="38" t="s">
        <v>383</v>
      </c>
      <c r="B65" s="38" t="s">
        <v>384</v>
      </c>
      <c r="C65" s="63">
        <v>1295</v>
      </c>
      <c r="D65" s="64" t="s">
        <v>744</v>
      </c>
      <c r="E65" s="251" t="s">
        <v>2875</v>
      </c>
      <c r="F65" s="89">
        <v>582850.67000000004</v>
      </c>
      <c r="H65" s="89">
        <v>30667.86</v>
      </c>
      <c r="I65" s="251">
        <v>2241715.7000000002</v>
      </c>
      <c r="J65" s="251">
        <v>17028</v>
      </c>
      <c r="K65" s="232">
        <v>15520</v>
      </c>
      <c r="L65" s="232">
        <v>25400</v>
      </c>
      <c r="N65" s="232">
        <v>0</v>
      </c>
      <c r="R65" s="251">
        <v>849648.43</v>
      </c>
      <c r="S65" s="73">
        <v>405426.21</v>
      </c>
      <c r="W65" s="73">
        <v>625305.5</v>
      </c>
      <c r="X65" s="73">
        <v>34500</v>
      </c>
      <c r="Y65" s="90">
        <v>660459.5</v>
      </c>
      <c r="AB65" s="90">
        <v>217820.37</v>
      </c>
      <c r="AC65" s="90">
        <v>58872.639999999999</v>
      </c>
      <c r="AG65" s="72">
        <f t="shared" si="1"/>
        <v>613518.53</v>
      </c>
      <c r="AH65" s="50">
        <f t="shared" si="2"/>
        <v>40920</v>
      </c>
      <c r="AI65" s="51">
        <f t="shared" si="3"/>
        <v>572598.53</v>
      </c>
      <c r="AJ65" s="48">
        <f t="shared" si="4"/>
        <v>1065231.71</v>
      </c>
      <c r="AK65" s="47">
        <f t="shared" si="5"/>
        <v>937152.51</v>
      </c>
      <c r="AL65" s="56">
        <f t="shared" si="6"/>
        <v>128079.19999999995</v>
      </c>
    </row>
    <row r="66" spans="1:38" ht="15" thickBot="1" x14ac:dyDescent="0.25">
      <c r="A66" s="38" t="s">
        <v>383</v>
      </c>
      <c r="B66" s="38" t="s">
        <v>384</v>
      </c>
      <c r="C66" s="63">
        <v>1368</v>
      </c>
      <c r="D66" s="64" t="s">
        <v>745</v>
      </c>
      <c r="E66" s="251" t="s">
        <v>2876</v>
      </c>
      <c r="F66" s="89">
        <v>705930.37</v>
      </c>
      <c r="H66" s="89">
        <v>14077.56</v>
      </c>
      <c r="I66" s="251">
        <v>467237.97</v>
      </c>
      <c r="J66" s="251">
        <v>38585.58</v>
      </c>
      <c r="N66" s="232">
        <v>0</v>
      </c>
      <c r="Q66" s="251">
        <v>-66174.59</v>
      </c>
      <c r="R66" s="251">
        <v>236925.61</v>
      </c>
      <c r="S66" s="73">
        <v>309283.59000000003</v>
      </c>
      <c r="W66" s="73">
        <v>551055</v>
      </c>
      <c r="X66" s="73">
        <v>34500</v>
      </c>
      <c r="Y66" s="90">
        <v>555555</v>
      </c>
      <c r="AB66" s="90">
        <v>154680.78</v>
      </c>
      <c r="AC66" s="90">
        <v>68982.52</v>
      </c>
      <c r="AG66" s="72">
        <f t="shared" si="1"/>
        <v>720007.93</v>
      </c>
      <c r="AH66" s="50">
        <f t="shared" si="2"/>
        <v>0</v>
      </c>
      <c r="AI66" s="51">
        <f t="shared" si="3"/>
        <v>720007.93</v>
      </c>
      <c r="AJ66" s="48">
        <f t="shared" si="4"/>
        <v>894838.59000000008</v>
      </c>
      <c r="AK66" s="47">
        <f t="shared" si="5"/>
        <v>779218.3</v>
      </c>
      <c r="AL66" s="56">
        <f t="shared" si="6"/>
        <v>115620.29000000004</v>
      </c>
    </row>
    <row r="67" spans="1:38" ht="15" thickBot="1" x14ac:dyDescent="0.25">
      <c r="A67" s="38" t="s">
        <v>383</v>
      </c>
      <c r="B67" s="38" t="s">
        <v>384</v>
      </c>
      <c r="C67" s="63">
        <v>2588</v>
      </c>
      <c r="D67" s="64" t="s">
        <v>746</v>
      </c>
      <c r="E67" s="251" t="s">
        <v>2877</v>
      </c>
      <c r="F67" s="89">
        <v>642819.44999999995</v>
      </c>
      <c r="H67" s="89">
        <v>70514.37</v>
      </c>
      <c r="I67" s="251">
        <v>527068.4</v>
      </c>
      <c r="J67" s="251">
        <v>24799.18</v>
      </c>
      <c r="K67" s="232">
        <v>8800</v>
      </c>
      <c r="L67" s="232">
        <v>27378.46</v>
      </c>
      <c r="N67" s="232">
        <v>0</v>
      </c>
      <c r="O67" s="251">
        <v>54125</v>
      </c>
      <c r="Q67" s="251">
        <v>-35695.760000000002</v>
      </c>
      <c r="R67" s="251">
        <v>1982889.72</v>
      </c>
      <c r="S67" s="73">
        <v>380998.71</v>
      </c>
      <c r="W67" s="73">
        <v>586744.5</v>
      </c>
      <c r="X67" s="73">
        <v>34500</v>
      </c>
      <c r="Y67" s="90">
        <v>621466.5</v>
      </c>
      <c r="AB67" s="90">
        <v>207562.28</v>
      </c>
      <c r="AC67" s="90">
        <v>54976.91</v>
      </c>
      <c r="AG67" s="72">
        <f t="shared" si="1"/>
        <v>713333.82</v>
      </c>
      <c r="AH67" s="50">
        <f t="shared" si="2"/>
        <v>36178.46</v>
      </c>
      <c r="AI67" s="51">
        <f t="shared" si="3"/>
        <v>677155.36</v>
      </c>
      <c r="AJ67" s="48">
        <f t="shared" si="4"/>
        <v>1002243.21</v>
      </c>
      <c r="AK67" s="47">
        <f t="shared" si="5"/>
        <v>884005.69000000006</v>
      </c>
      <c r="AL67" s="56">
        <f t="shared" si="6"/>
        <v>118237.5199999999</v>
      </c>
    </row>
    <row r="68" spans="1:38" ht="15" thickBot="1" x14ac:dyDescent="0.25">
      <c r="A68" s="38" t="s">
        <v>383</v>
      </c>
      <c r="B68" s="38" t="s">
        <v>384</v>
      </c>
      <c r="C68" s="63">
        <v>1190</v>
      </c>
      <c r="D68" s="64" t="s">
        <v>747</v>
      </c>
      <c r="E68" s="251" t="s">
        <v>2878</v>
      </c>
      <c r="F68" s="89">
        <v>384015.29</v>
      </c>
      <c r="H68" s="89">
        <v>64346.3</v>
      </c>
      <c r="I68" s="251">
        <v>642634.26</v>
      </c>
      <c r="J68" s="251">
        <v>29878.85</v>
      </c>
      <c r="K68" s="232">
        <v>13724</v>
      </c>
      <c r="L68" s="232">
        <v>20079.37</v>
      </c>
      <c r="N68" s="232">
        <v>0</v>
      </c>
      <c r="Q68" s="251">
        <v>-20500</v>
      </c>
      <c r="R68" s="251">
        <v>2283492.7400000002</v>
      </c>
      <c r="S68" s="73">
        <v>522342.15</v>
      </c>
      <c r="T68" s="73">
        <v>-28000</v>
      </c>
      <c r="W68" s="73">
        <v>529775</v>
      </c>
      <c r="X68" s="73">
        <v>33000</v>
      </c>
      <c r="Y68" s="90">
        <v>712735</v>
      </c>
      <c r="AB68" s="90">
        <v>197623.52</v>
      </c>
      <c r="AC68" s="90">
        <v>76101.95</v>
      </c>
      <c r="AG68" s="72">
        <f t="shared" si="1"/>
        <v>448361.58999999997</v>
      </c>
      <c r="AH68" s="50">
        <f t="shared" si="2"/>
        <v>33803.369999999995</v>
      </c>
      <c r="AI68" s="51">
        <f t="shared" si="3"/>
        <v>414558.22</v>
      </c>
      <c r="AJ68" s="48">
        <f t="shared" si="4"/>
        <v>1057117.1499999999</v>
      </c>
      <c r="AK68" s="47">
        <f t="shared" si="5"/>
        <v>986460.47</v>
      </c>
      <c r="AL68" s="56">
        <f t="shared" si="6"/>
        <v>70656.679999999935</v>
      </c>
    </row>
    <row r="69" spans="1:38" ht="15" thickBot="1" x14ac:dyDescent="0.25">
      <c r="A69" s="38" t="s">
        <v>383</v>
      </c>
      <c r="B69" s="38" t="s">
        <v>384</v>
      </c>
      <c r="C69" s="63">
        <v>897</v>
      </c>
      <c r="D69" s="64" t="s">
        <v>748</v>
      </c>
      <c r="E69" s="251" t="s">
        <v>2933</v>
      </c>
      <c r="F69" s="89">
        <v>367702.26</v>
      </c>
      <c r="H69" s="89">
        <v>21059.29</v>
      </c>
      <c r="I69" s="251">
        <v>514605.08</v>
      </c>
      <c r="J69" s="251">
        <v>20349.13</v>
      </c>
      <c r="K69" s="232">
        <v>9678</v>
      </c>
      <c r="L69" s="232">
        <v>13864.53</v>
      </c>
      <c r="R69" s="251">
        <v>355552.49</v>
      </c>
      <c r="S69" s="73">
        <v>270418.8</v>
      </c>
      <c r="W69" s="73">
        <v>361028.67</v>
      </c>
      <c r="X69" s="73">
        <v>32516</v>
      </c>
      <c r="Y69" s="90">
        <v>371750.67</v>
      </c>
      <c r="AB69" s="90">
        <v>170937.7</v>
      </c>
      <c r="AC69" s="90">
        <v>56015.15</v>
      </c>
      <c r="AG69" s="72">
        <f t="shared" ref="AG69:AG130" si="7">SUM(F69:H69)</f>
        <v>388761.55</v>
      </c>
      <c r="AH69" s="50">
        <f t="shared" ref="AH69:AH130" si="8">SUM(K69:N69)</f>
        <v>23542.53</v>
      </c>
      <c r="AI69" s="51">
        <f t="shared" ref="AI69:AI130" si="9">AG69-AH69</f>
        <v>365219.02</v>
      </c>
      <c r="AJ69" s="48">
        <f t="shared" ref="AJ69:AJ130" si="10">SUM(S69:X69)</f>
        <v>663963.47</v>
      </c>
      <c r="AK69" s="47">
        <f t="shared" ref="AK69:AK130" si="11">SUM(Y69:AF69)</f>
        <v>598703.52</v>
      </c>
      <c r="AL69" s="56">
        <f t="shared" ref="AL69:AL130" si="12">AJ69-AK69</f>
        <v>65259.949999999953</v>
      </c>
    </row>
    <row r="70" spans="1:38" ht="15" thickBot="1" x14ac:dyDescent="0.25">
      <c r="A70" s="38" t="s">
        <v>387</v>
      </c>
      <c r="B70" s="38" t="s">
        <v>388</v>
      </c>
      <c r="C70" s="63">
        <v>2172</v>
      </c>
      <c r="D70" s="64" t="s">
        <v>749</v>
      </c>
      <c r="E70" s="251" t="s">
        <v>2879</v>
      </c>
      <c r="F70" s="89">
        <v>251575.4</v>
      </c>
      <c r="H70" s="89">
        <v>26659.66</v>
      </c>
      <c r="I70" s="251">
        <v>161154.53</v>
      </c>
      <c r="J70" s="251">
        <v>175866.85</v>
      </c>
      <c r="K70" s="232">
        <v>0</v>
      </c>
      <c r="M70" s="232">
        <v>68679</v>
      </c>
      <c r="N70" s="232">
        <v>680.73</v>
      </c>
      <c r="Q70" s="251">
        <v>-106786.04</v>
      </c>
      <c r="R70" s="251">
        <v>547255.34</v>
      </c>
      <c r="S70" s="73">
        <v>513007.67</v>
      </c>
      <c r="T70" s="73">
        <v>6600</v>
      </c>
      <c r="W70" s="73">
        <v>488603.5</v>
      </c>
      <c r="X70" s="73">
        <v>68950</v>
      </c>
      <c r="Y70" s="90">
        <v>536263.5</v>
      </c>
      <c r="AB70" s="90">
        <v>490174.04</v>
      </c>
      <c r="AC70" s="90">
        <v>43752.58</v>
      </c>
      <c r="AG70" s="72">
        <f t="shared" si="7"/>
        <v>278235.06</v>
      </c>
      <c r="AH70" s="50">
        <f t="shared" si="8"/>
        <v>69359.73</v>
      </c>
      <c r="AI70" s="51">
        <f t="shared" si="9"/>
        <v>208875.33000000002</v>
      </c>
      <c r="AJ70" s="48">
        <f t="shared" si="10"/>
        <v>1077161.17</v>
      </c>
      <c r="AK70" s="47">
        <f t="shared" si="11"/>
        <v>1070190.1200000001</v>
      </c>
      <c r="AL70" s="56">
        <f t="shared" si="12"/>
        <v>6971.0499999998137</v>
      </c>
    </row>
    <row r="71" spans="1:38" ht="15" thickBot="1" x14ac:dyDescent="0.25">
      <c r="A71" s="38" t="s">
        <v>387</v>
      </c>
      <c r="B71" s="38" t="s">
        <v>388</v>
      </c>
      <c r="C71" s="63">
        <v>3964</v>
      </c>
      <c r="D71" s="64" t="s">
        <v>750</v>
      </c>
      <c r="E71" s="251" t="s">
        <v>2880</v>
      </c>
      <c r="F71" s="89">
        <v>1062677.02</v>
      </c>
      <c r="H71" s="89">
        <v>66859.570000000007</v>
      </c>
      <c r="I71" s="251">
        <v>-70469.649999999994</v>
      </c>
      <c r="J71" s="251">
        <v>223631.65</v>
      </c>
      <c r="L71" s="232">
        <v>82160</v>
      </c>
      <c r="N71" s="232">
        <v>1220.3800000000001</v>
      </c>
      <c r="O71" s="251">
        <v>18000</v>
      </c>
      <c r="Q71" s="251">
        <v>-649215.1</v>
      </c>
      <c r="R71" s="251">
        <v>2767861</v>
      </c>
      <c r="S71" s="73">
        <v>1281221.81</v>
      </c>
      <c r="T71" s="73">
        <v>24000</v>
      </c>
      <c r="W71" s="73">
        <v>778558.3</v>
      </c>
      <c r="X71" s="73">
        <v>10000</v>
      </c>
      <c r="Y71" s="90">
        <v>1010432.14</v>
      </c>
      <c r="AB71" s="90">
        <v>400721.1</v>
      </c>
      <c r="AC71" s="90">
        <v>79055.31</v>
      </c>
      <c r="AF71" s="90">
        <v>122950</v>
      </c>
      <c r="AG71" s="72">
        <f t="shared" si="7"/>
        <v>1129536.5900000001</v>
      </c>
      <c r="AH71" s="50">
        <f t="shared" si="8"/>
        <v>83380.38</v>
      </c>
      <c r="AI71" s="51">
        <f t="shared" si="9"/>
        <v>1046156.2100000001</v>
      </c>
      <c r="AJ71" s="48">
        <f t="shared" si="10"/>
        <v>2093780.11</v>
      </c>
      <c r="AK71" s="47">
        <f t="shared" si="11"/>
        <v>1613158.55</v>
      </c>
      <c r="AL71" s="56">
        <f t="shared" si="12"/>
        <v>480621.56000000006</v>
      </c>
    </row>
    <row r="72" spans="1:38" ht="15" thickBot="1" x14ac:dyDescent="0.25">
      <c r="A72" s="38" t="s">
        <v>387</v>
      </c>
      <c r="B72" s="38" t="s">
        <v>388</v>
      </c>
      <c r="C72" s="63">
        <v>1537</v>
      </c>
      <c r="D72" s="64" t="s">
        <v>751</v>
      </c>
      <c r="E72" s="251" t="s">
        <v>2881</v>
      </c>
      <c r="F72" s="89">
        <v>499767.61</v>
      </c>
      <c r="H72" s="89">
        <v>36129.82</v>
      </c>
      <c r="I72" s="251">
        <v>54825.67</v>
      </c>
      <c r="J72" s="251">
        <v>86128.22</v>
      </c>
      <c r="K72" s="232">
        <v>7000</v>
      </c>
      <c r="L72" s="232">
        <v>27695.3</v>
      </c>
      <c r="M72" s="232">
        <v>39600</v>
      </c>
      <c r="N72" s="232">
        <v>43.78</v>
      </c>
      <c r="Q72" s="251">
        <v>-103196</v>
      </c>
      <c r="R72" s="251">
        <v>432862.99</v>
      </c>
      <c r="S72" s="73">
        <v>518110.64</v>
      </c>
      <c r="T72" s="73">
        <v>44154</v>
      </c>
      <c r="W72" s="73">
        <v>229257</v>
      </c>
      <c r="X72" s="73">
        <v>36000</v>
      </c>
      <c r="Y72" s="90">
        <v>272757</v>
      </c>
      <c r="AB72" s="90">
        <v>333494.76</v>
      </c>
      <c r="AC72" s="90">
        <v>35443.800000000003</v>
      </c>
      <c r="AG72" s="72">
        <f t="shared" si="7"/>
        <v>535897.42999999993</v>
      </c>
      <c r="AH72" s="50">
        <f t="shared" si="8"/>
        <v>74339.08</v>
      </c>
      <c r="AI72" s="51">
        <f t="shared" si="9"/>
        <v>461558.34999999992</v>
      </c>
      <c r="AJ72" s="48">
        <f t="shared" si="10"/>
        <v>827521.64</v>
      </c>
      <c r="AK72" s="47">
        <f t="shared" si="11"/>
        <v>641695.56000000006</v>
      </c>
      <c r="AL72" s="56">
        <f t="shared" si="12"/>
        <v>185826.07999999996</v>
      </c>
    </row>
    <row r="73" spans="1:38" ht="15" thickBot="1" x14ac:dyDescent="0.25">
      <c r="A73" s="38" t="s">
        <v>387</v>
      </c>
      <c r="B73" s="38" t="s">
        <v>388</v>
      </c>
      <c r="C73" s="63">
        <v>1440</v>
      </c>
      <c r="D73" s="64" t="s">
        <v>752</v>
      </c>
      <c r="E73" s="251" t="s">
        <v>2882</v>
      </c>
      <c r="F73" s="89">
        <v>290490.64</v>
      </c>
      <c r="H73" s="89">
        <v>26146.23</v>
      </c>
      <c r="I73" s="251">
        <v>337762.59</v>
      </c>
      <c r="J73" s="251">
        <v>84007.32</v>
      </c>
      <c r="K73" s="232">
        <v>19100</v>
      </c>
      <c r="L73" s="232">
        <v>25264.48</v>
      </c>
      <c r="M73" s="232">
        <v>19800</v>
      </c>
      <c r="N73" s="232">
        <v>602.23</v>
      </c>
      <c r="Q73" s="251">
        <v>-27974</v>
      </c>
      <c r="R73" s="251">
        <v>923490.75</v>
      </c>
      <c r="S73" s="73">
        <v>466411.17</v>
      </c>
      <c r="T73" s="73">
        <v>45200</v>
      </c>
      <c r="W73" s="73">
        <v>610234.9</v>
      </c>
      <c r="X73" s="73">
        <v>69410</v>
      </c>
      <c r="Y73" s="90">
        <v>653730.9</v>
      </c>
      <c r="AB73" s="90">
        <v>301622.8</v>
      </c>
      <c r="AC73" s="90">
        <v>37309.85</v>
      </c>
      <c r="AG73" s="72">
        <f t="shared" si="7"/>
        <v>316636.87</v>
      </c>
      <c r="AH73" s="50">
        <f t="shared" si="8"/>
        <v>64766.71</v>
      </c>
      <c r="AI73" s="51">
        <f t="shared" si="9"/>
        <v>251870.16</v>
      </c>
      <c r="AJ73" s="48">
        <f t="shared" si="10"/>
        <v>1191256.07</v>
      </c>
      <c r="AK73" s="47">
        <f t="shared" si="11"/>
        <v>992663.54999999993</v>
      </c>
      <c r="AL73" s="56">
        <f t="shared" si="12"/>
        <v>198592.52000000014</v>
      </c>
    </row>
    <row r="74" spans="1:38" ht="15" thickBot="1" x14ac:dyDescent="0.25">
      <c r="A74" s="38" t="s">
        <v>387</v>
      </c>
      <c r="B74" s="38" t="s">
        <v>388</v>
      </c>
      <c r="C74" s="63">
        <v>1880</v>
      </c>
      <c r="D74" s="64" t="s">
        <v>753</v>
      </c>
      <c r="E74" s="251" t="s">
        <v>2883</v>
      </c>
      <c r="F74" s="89">
        <v>193718.78</v>
      </c>
      <c r="H74" s="89">
        <v>19031.330000000002</v>
      </c>
      <c r="I74" s="251">
        <v>88604.61</v>
      </c>
      <c r="J74" s="251">
        <v>59766.93</v>
      </c>
      <c r="K74" s="232">
        <v>15800</v>
      </c>
      <c r="L74" s="232">
        <v>92790.49</v>
      </c>
      <c r="M74" s="232">
        <v>35000</v>
      </c>
      <c r="N74" s="232">
        <v>757.94</v>
      </c>
      <c r="Q74" s="251">
        <v>-93315</v>
      </c>
      <c r="R74" s="251">
        <v>606181.84</v>
      </c>
      <c r="S74" s="73">
        <v>424466.68</v>
      </c>
      <c r="W74" s="73">
        <v>509103</v>
      </c>
      <c r="X74" s="73">
        <v>6060</v>
      </c>
      <c r="Y74" s="90">
        <v>582986.84</v>
      </c>
      <c r="AB74" s="90">
        <v>374573.21</v>
      </c>
      <c r="AC74" s="90">
        <v>34437.93</v>
      </c>
      <c r="AD74" s="90">
        <v>2041</v>
      </c>
      <c r="AG74" s="72">
        <f t="shared" si="7"/>
        <v>212750.11</v>
      </c>
      <c r="AH74" s="50">
        <f t="shared" si="8"/>
        <v>144348.43</v>
      </c>
      <c r="AI74" s="51">
        <f t="shared" si="9"/>
        <v>68401.679999999993</v>
      </c>
      <c r="AJ74" s="48">
        <f t="shared" si="10"/>
        <v>939629.67999999993</v>
      </c>
      <c r="AK74" s="47">
        <f t="shared" si="11"/>
        <v>994038.9800000001</v>
      </c>
      <c r="AL74" s="56">
        <f t="shared" si="12"/>
        <v>-54409.300000000163</v>
      </c>
    </row>
    <row r="75" spans="1:38" ht="15" thickBot="1" x14ac:dyDescent="0.25">
      <c r="A75" s="38" t="s">
        <v>387</v>
      </c>
      <c r="B75" s="38" t="s">
        <v>388</v>
      </c>
      <c r="C75" s="63">
        <v>2455</v>
      </c>
      <c r="D75" s="64" t="s">
        <v>754</v>
      </c>
      <c r="E75" s="251" t="s">
        <v>2884</v>
      </c>
      <c r="F75" s="89">
        <v>842692.86</v>
      </c>
      <c r="H75" s="89">
        <v>57606.06</v>
      </c>
      <c r="I75" s="251">
        <v>284866.05</v>
      </c>
      <c r="J75" s="251">
        <v>210445.81</v>
      </c>
      <c r="K75" s="232">
        <v>14000</v>
      </c>
      <c r="L75" s="232">
        <v>41858.300000000003</v>
      </c>
      <c r="N75" s="232">
        <v>719.02</v>
      </c>
      <c r="O75" s="251">
        <v>36000</v>
      </c>
      <c r="Q75" s="251">
        <v>-350056.6</v>
      </c>
      <c r="R75" s="251">
        <v>1832865.74</v>
      </c>
      <c r="S75" s="73">
        <v>826059.66</v>
      </c>
      <c r="T75" s="73">
        <v>84000</v>
      </c>
      <c r="W75" s="73">
        <v>676928.8</v>
      </c>
      <c r="X75" s="73">
        <v>109377</v>
      </c>
      <c r="Y75" s="90">
        <v>807910.56</v>
      </c>
      <c r="AB75" s="90">
        <v>459170.4</v>
      </c>
      <c r="AC75" s="90">
        <v>65917.19</v>
      </c>
      <c r="AG75" s="72">
        <f t="shared" si="7"/>
        <v>900298.91999999993</v>
      </c>
      <c r="AH75" s="50">
        <f t="shared" si="8"/>
        <v>56577.32</v>
      </c>
      <c r="AI75" s="51">
        <f t="shared" si="9"/>
        <v>843721.6</v>
      </c>
      <c r="AJ75" s="48">
        <f t="shared" si="10"/>
        <v>1696365.46</v>
      </c>
      <c r="AK75" s="47">
        <f t="shared" si="11"/>
        <v>1332998.1499999999</v>
      </c>
      <c r="AL75" s="56">
        <f t="shared" si="12"/>
        <v>363367.31000000006</v>
      </c>
    </row>
    <row r="76" spans="1:38" ht="15" thickBot="1" x14ac:dyDescent="0.25">
      <c r="A76" s="38" t="s">
        <v>391</v>
      </c>
      <c r="B76" s="38" t="s">
        <v>392</v>
      </c>
      <c r="C76" s="63">
        <v>1765</v>
      </c>
      <c r="D76" s="64" t="s">
        <v>755</v>
      </c>
      <c r="E76" s="251" t="s">
        <v>2885</v>
      </c>
      <c r="F76" s="89">
        <v>420457.55</v>
      </c>
      <c r="H76" s="89">
        <v>47282.63</v>
      </c>
      <c r="I76" s="251">
        <v>691767.2</v>
      </c>
      <c r="J76" s="251">
        <v>-49051.22</v>
      </c>
      <c r="K76" s="232">
        <v>0</v>
      </c>
      <c r="L76" s="232">
        <v>25324.44</v>
      </c>
      <c r="M76" s="232">
        <v>36000</v>
      </c>
      <c r="N76" s="232">
        <v>263.89999999999998</v>
      </c>
      <c r="R76" s="251">
        <v>1701541.88</v>
      </c>
      <c r="S76" s="73">
        <v>518041.22</v>
      </c>
      <c r="T76" s="73">
        <v>44520</v>
      </c>
      <c r="W76" s="73">
        <v>182750</v>
      </c>
      <c r="Y76" s="90">
        <v>258923.67</v>
      </c>
      <c r="AA76" s="90">
        <v>1242</v>
      </c>
      <c r="AB76" s="90">
        <v>202819.39</v>
      </c>
      <c r="AC76" s="90">
        <v>39581.58</v>
      </c>
      <c r="AG76" s="72">
        <f t="shared" si="7"/>
        <v>467740.18</v>
      </c>
      <c r="AH76" s="50">
        <f t="shared" si="8"/>
        <v>61588.340000000004</v>
      </c>
      <c r="AI76" s="51">
        <f t="shared" si="9"/>
        <v>406151.83999999997</v>
      </c>
      <c r="AJ76" s="48">
        <f t="shared" si="10"/>
        <v>745311.22</v>
      </c>
      <c r="AK76" s="47">
        <f t="shared" si="11"/>
        <v>502566.64000000007</v>
      </c>
      <c r="AL76" s="56">
        <f t="shared" si="12"/>
        <v>242744.5799999999</v>
      </c>
    </row>
    <row r="77" spans="1:38" ht="15" thickBot="1" x14ac:dyDescent="0.25">
      <c r="A77" s="38" t="s">
        <v>391</v>
      </c>
      <c r="B77" s="38" t="s">
        <v>392</v>
      </c>
      <c r="C77" s="63">
        <v>2349</v>
      </c>
      <c r="D77" s="64" t="s">
        <v>756</v>
      </c>
      <c r="E77" s="251" t="s">
        <v>2886</v>
      </c>
      <c r="F77" s="89">
        <v>574700.28</v>
      </c>
      <c r="H77" s="89">
        <v>70656.62</v>
      </c>
      <c r="I77" s="251">
        <v>1108694.68</v>
      </c>
      <c r="J77" s="251">
        <v>104321.48</v>
      </c>
      <c r="K77" s="232">
        <v>-50400</v>
      </c>
      <c r="L77" s="232">
        <v>38158.269999999997</v>
      </c>
      <c r="M77" s="232">
        <v>142215</v>
      </c>
      <c r="N77" s="232">
        <v>21.15</v>
      </c>
      <c r="R77" s="251">
        <v>2052419.41</v>
      </c>
      <c r="S77" s="73">
        <v>1130259.1599999999</v>
      </c>
      <c r="W77" s="73">
        <v>6065</v>
      </c>
      <c r="Y77" s="90">
        <v>104636.59</v>
      </c>
      <c r="AB77" s="90">
        <v>197788.42</v>
      </c>
      <c r="AC77" s="90">
        <v>6163.46</v>
      </c>
      <c r="AF77" s="90">
        <v>79</v>
      </c>
      <c r="AG77" s="72">
        <f t="shared" si="7"/>
        <v>645356.9</v>
      </c>
      <c r="AH77" s="50">
        <f t="shared" si="8"/>
        <v>129994.41999999998</v>
      </c>
      <c r="AI77" s="51">
        <f t="shared" si="9"/>
        <v>515362.48000000004</v>
      </c>
      <c r="AJ77" s="48">
        <f t="shared" si="10"/>
        <v>1136324.1599999999</v>
      </c>
      <c r="AK77" s="47">
        <f t="shared" si="11"/>
        <v>308667.47000000003</v>
      </c>
      <c r="AL77" s="56">
        <f t="shared" si="12"/>
        <v>827656.69</v>
      </c>
    </row>
    <row r="78" spans="1:38" ht="15" thickBot="1" x14ac:dyDescent="0.25">
      <c r="A78" s="38" t="s">
        <v>391</v>
      </c>
      <c r="B78" s="38" t="s">
        <v>392</v>
      </c>
      <c r="C78" s="63">
        <v>2942</v>
      </c>
      <c r="D78" s="64" t="s">
        <v>757</v>
      </c>
      <c r="E78" s="251" t="s">
        <v>2887</v>
      </c>
      <c r="F78" s="89">
        <v>445418.1</v>
      </c>
      <c r="H78" s="89">
        <v>11666.66</v>
      </c>
      <c r="I78" s="251">
        <v>277609.03000000003</v>
      </c>
      <c r="J78" s="251">
        <v>-25964.720000000001</v>
      </c>
      <c r="L78" s="232">
        <v>52381.01</v>
      </c>
      <c r="M78" s="232">
        <v>57000</v>
      </c>
      <c r="N78" s="232">
        <v>7</v>
      </c>
      <c r="R78" s="251">
        <v>2038156.59</v>
      </c>
      <c r="S78" s="73">
        <v>578088.4</v>
      </c>
      <c r="T78" s="73">
        <v>63280</v>
      </c>
      <c r="W78" s="73">
        <v>315800</v>
      </c>
      <c r="Y78" s="90">
        <v>445238.33</v>
      </c>
      <c r="AB78" s="90">
        <v>207100.74</v>
      </c>
      <c r="AC78" s="90">
        <v>31821.75</v>
      </c>
      <c r="AG78" s="72">
        <f t="shared" si="7"/>
        <v>457084.75999999995</v>
      </c>
      <c r="AH78" s="50">
        <f t="shared" si="8"/>
        <v>109388.01000000001</v>
      </c>
      <c r="AI78" s="51">
        <f t="shared" si="9"/>
        <v>347696.74999999994</v>
      </c>
      <c r="AJ78" s="48">
        <f t="shared" si="10"/>
        <v>957168.4</v>
      </c>
      <c r="AK78" s="47">
        <f t="shared" si="11"/>
        <v>684160.82000000007</v>
      </c>
      <c r="AL78" s="56">
        <f t="shared" si="12"/>
        <v>273007.57999999996</v>
      </c>
    </row>
    <row r="79" spans="1:38" ht="15" thickBot="1" x14ac:dyDescent="0.25">
      <c r="A79" s="38" t="s">
        <v>391</v>
      </c>
      <c r="B79" s="38" t="s">
        <v>392</v>
      </c>
      <c r="C79" s="63">
        <v>2523</v>
      </c>
      <c r="D79" s="64" t="s">
        <v>758</v>
      </c>
      <c r="E79" s="251" t="s">
        <v>2888</v>
      </c>
      <c r="F79" s="89">
        <v>827256.25</v>
      </c>
      <c r="H79" s="89">
        <v>72531.850000000006</v>
      </c>
      <c r="I79" s="251">
        <v>726351.42</v>
      </c>
      <c r="J79" s="251">
        <v>59210.83</v>
      </c>
      <c r="L79" s="232">
        <v>43922.5</v>
      </c>
      <c r="M79" s="232">
        <v>57830</v>
      </c>
      <c r="N79" s="232">
        <v>10</v>
      </c>
      <c r="Q79" s="251">
        <v>-48900.66</v>
      </c>
      <c r="R79" s="251">
        <v>2089445.48</v>
      </c>
      <c r="S79" s="73">
        <v>537541.89</v>
      </c>
      <c r="W79" s="73">
        <v>468460</v>
      </c>
      <c r="Y79" s="90">
        <v>508820</v>
      </c>
      <c r="AA79" s="90">
        <v>540</v>
      </c>
      <c r="AB79" s="90">
        <v>195865.02</v>
      </c>
      <c r="AC79" s="90">
        <v>68836.429999999993</v>
      </c>
      <c r="AG79" s="72">
        <f t="shared" si="7"/>
        <v>899788.1</v>
      </c>
      <c r="AH79" s="50">
        <f t="shared" si="8"/>
        <v>101762.5</v>
      </c>
      <c r="AI79" s="51">
        <f t="shared" si="9"/>
        <v>798025.6</v>
      </c>
      <c r="AJ79" s="48">
        <f t="shared" si="10"/>
        <v>1006001.89</v>
      </c>
      <c r="AK79" s="47">
        <f t="shared" si="11"/>
        <v>774061.45</v>
      </c>
      <c r="AL79" s="56">
        <f t="shared" si="12"/>
        <v>231940.44000000006</v>
      </c>
    </row>
    <row r="80" spans="1:38" ht="15" thickBot="1" x14ac:dyDescent="0.25">
      <c r="A80" s="38" t="s">
        <v>391</v>
      </c>
      <c r="B80" s="38" t="s">
        <v>392</v>
      </c>
      <c r="C80" s="63">
        <v>4280</v>
      </c>
      <c r="D80" s="64" t="s">
        <v>759</v>
      </c>
      <c r="E80" s="251" t="s">
        <v>2889</v>
      </c>
      <c r="F80" s="89">
        <v>933894.74</v>
      </c>
      <c r="H80" s="89">
        <v>14377</v>
      </c>
      <c r="I80" s="251">
        <v>297768.73</v>
      </c>
      <c r="J80" s="251">
        <v>118006.14</v>
      </c>
      <c r="K80" s="232">
        <v>14000</v>
      </c>
      <c r="N80" s="232">
        <v>350</v>
      </c>
      <c r="R80" s="251">
        <v>1725194.64</v>
      </c>
      <c r="S80" s="73">
        <v>444153.31</v>
      </c>
      <c r="X80" s="73">
        <v>166400</v>
      </c>
      <c r="Y80" s="90">
        <v>116492</v>
      </c>
      <c r="AB80" s="90">
        <v>278834.09999999998</v>
      </c>
      <c r="AC80" s="90">
        <v>51722</v>
      </c>
      <c r="AG80" s="72">
        <f t="shared" si="7"/>
        <v>948271.74</v>
      </c>
      <c r="AH80" s="50">
        <f t="shared" si="8"/>
        <v>14350</v>
      </c>
      <c r="AI80" s="51">
        <f t="shared" si="9"/>
        <v>933921.74</v>
      </c>
      <c r="AJ80" s="48">
        <f t="shared" si="10"/>
        <v>610553.31000000006</v>
      </c>
      <c r="AK80" s="47">
        <f t="shared" si="11"/>
        <v>447048.1</v>
      </c>
      <c r="AL80" s="56">
        <f t="shared" si="12"/>
        <v>163505.21000000008</v>
      </c>
    </row>
    <row r="81" spans="1:38" ht="15" thickBot="1" x14ac:dyDescent="0.25">
      <c r="A81" s="38" t="s">
        <v>391</v>
      </c>
      <c r="B81" s="38" t="s">
        <v>392</v>
      </c>
      <c r="C81" s="63">
        <v>2682</v>
      </c>
      <c r="D81" s="64" t="s">
        <v>760</v>
      </c>
      <c r="E81" s="251" t="s">
        <v>2890</v>
      </c>
      <c r="F81" s="89">
        <v>722916.39</v>
      </c>
      <c r="H81" s="89">
        <v>35180.199999999997</v>
      </c>
      <c r="I81" s="251">
        <v>136010.72</v>
      </c>
      <c r="J81" s="251">
        <v>25405.97</v>
      </c>
      <c r="K81" s="232">
        <v>0</v>
      </c>
      <c r="L81" s="232">
        <v>28869.8</v>
      </c>
      <c r="N81" s="232">
        <v>9.4</v>
      </c>
      <c r="Q81" s="251">
        <v>660</v>
      </c>
      <c r="R81" s="251">
        <v>613262.28</v>
      </c>
      <c r="S81" s="73">
        <v>427819.93</v>
      </c>
      <c r="W81" s="73">
        <v>589000</v>
      </c>
      <c r="Y81" s="90">
        <v>648818</v>
      </c>
      <c r="AA81" s="90">
        <v>1500</v>
      </c>
      <c r="AB81" s="90">
        <v>193504.53</v>
      </c>
      <c r="AC81" s="90">
        <v>11266.62</v>
      </c>
      <c r="AG81" s="72">
        <f t="shared" si="7"/>
        <v>758096.59</v>
      </c>
      <c r="AH81" s="50">
        <f t="shared" si="8"/>
        <v>28879.200000000001</v>
      </c>
      <c r="AI81" s="51">
        <f t="shared" si="9"/>
        <v>729217.39</v>
      </c>
      <c r="AJ81" s="48">
        <f t="shared" si="10"/>
        <v>1016819.9299999999</v>
      </c>
      <c r="AK81" s="47">
        <f t="shared" si="11"/>
        <v>855089.15</v>
      </c>
      <c r="AL81" s="56">
        <f t="shared" si="12"/>
        <v>161730.77999999991</v>
      </c>
    </row>
    <row r="82" spans="1:38" ht="15" thickBot="1" x14ac:dyDescent="0.25">
      <c r="A82" s="38" t="s">
        <v>391</v>
      </c>
      <c r="B82" s="38" t="s">
        <v>392</v>
      </c>
      <c r="C82" s="63">
        <v>742</v>
      </c>
      <c r="D82" s="64" t="s">
        <v>761</v>
      </c>
      <c r="E82" s="251" t="s">
        <v>2891</v>
      </c>
      <c r="F82" s="89">
        <v>200763.9</v>
      </c>
      <c r="H82" s="89">
        <v>20531.28</v>
      </c>
      <c r="I82" s="251">
        <v>191249.48</v>
      </c>
      <c r="J82" s="251">
        <v>46525.85</v>
      </c>
      <c r="K82" s="232">
        <v>2000</v>
      </c>
      <c r="L82" s="232">
        <v>27207.21</v>
      </c>
      <c r="M82" s="232">
        <v>8700</v>
      </c>
      <c r="N82" s="232">
        <v>18.690000000000001</v>
      </c>
      <c r="Q82" s="251">
        <v>-1858.66</v>
      </c>
      <c r="R82" s="251">
        <v>788047.76</v>
      </c>
      <c r="S82" s="73">
        <v>348547.49</v>
      </c>
      <c r="W82" s="73">
        <v>296470</v>
      </c>
      <c r="Y82" s="90">
        <v>371984</v>
      </c>
      <c r="AB82" s="90">
        <v>146953.57999999999</v>
      </c>
      <c r="AC82" s="90">
        <v>17593.400000000001</v>
      </c>
      <c r="AF82" s="90">
        <v>500</v>
      </c>
      <c r="AG82" s="72">
        <f t="shared" si="7"/>
        <v>221295.18</v>
      </c>
      <c r="AH82" s="50">
        <f t="shared" si="8"/>
        <v>37925.9</v>
      </c>
      <c r="AI82" s="51">
        <f t="shared" si="9"/>
        <v>183369.28</v>
      </c>
      <c r="AJ82" s="48">
        <f t="shared" si="10"/>
        <v>645017.49</v>
      </c>
      <c r="AK82" s="47">
        <f t="shared" si="11"/>
        <v>537030.98</v>
      </c>
      <c r="AL82" s="56">
        <f t="shared" si="12"/>
        <v>107986.51000000001</v>
      </c>
    </row>
    <row r="83" spans="1:38" ht="15" thickBot="1" x14ac:dyDescent="0.25">
      <c r="A83" s="38" t="s">
        <v>391</v>
      </c>
      <c r="B83" s="38" t="s">
        <v>392</v>
      </c>
      <c r="C83" s="63">
        <v>697</v>
      </c>
      <c r="D83" s="64" t="s">
        <v>762</v>
      </c>
      <c r="E83" s="251" t="s">
        <v>2892</v>
      </c>
      <c r="F83" s="89">
        <v>606483</v>
      </c>
      <c r="H83" s="89">
        <v>1417.97</v>
      </c>
      <c r="I83" s="251">
        <v>-1527743.91</v>
      </c>
      <c r="J83" s="251">
        <v>53704.99</v>
      </c>
      <c r="L83" s="232">
        <v>24517.759999999998</v>
      </c>
      <c r="M83" s="232">
        <v>33000</v>
      </c>
      <c r="N83" s="232">
        <v>3</v>
      </c>
      <c r="O83" s="251">
        <v>-11150</v>
      </c>
      <c r="R83" s="251">
        <v>123193.16</v>
      </c>
      <c r="S83" s="73">
        <v>298226.71000000002</v>
      </c>
      <c r="W83" s="73">
        <v>85158.1</v>
      </c>
      <c r="X83" s="73">
        <v>990</v>
      </c>
      <c r="Y83" s="90">
        <v>125507.1</v>
      </c>
      <c r="AB83" s="90">
        <v>88427.11</v>
      </c>
      <c r="AC83" s="90">
        <v>23875.200000000001</v>
      </c>
      <c r="AG83" s="72">
        <f t="shared" si="7"/>
        <v>607900.97</v>
      </c>
      <c r="AH83" s="50">
        <f t="shared" si="8"/>
        <v>57520.759999999995</v>
      </c>
      <c r="AI83" s="51">
        <f t="shared" si="9"/>
        <v>550380.21</v>
      </c>
      <c r="AJ83" s="48">
        <f t="shared" si="10"/>
        <v>384374.81000000006</v>
      </c>
      <c r="AK83" s="47">
        <f t="shared" si="11"/>
        <v>237809.41000000003</v>
      </c>
      <c r="AL83" s="56">
        <f t="shared" si="12"/>
        <v>146565.40000000002</v>
      </c>
    </row>
    <row r="84" spans="1:38" ht="15" thickBot="1" x14ac:dyDescent="0.25">
      <c r="A84" s="38" t="s">
        <v>391</v>
      </c>
      <c r="B84" s="38" t="s">
        <v>392</v>
      </c>
      <c r="C84" s="63">
        <v>783</v>
      </c>
      <c r="D84" s="64" t="s">
        <v>763</v>
      </c>
      <c r="E84" s="251" t="s">
        <v>2937</v>
      </c>
      <c r="F84" s="89">
        <v>504057.06</v>
      </c>
      <c r="H84" s="89">
        <v>32862.559999999998</v>
      </c>
      <c r="I84" s="251">
        <v>245540.84</v>
      </c>
      <c r="J84" s="251">
        <v>19984.439999999999</v>
      </c>
      <c r="L84" s="232">
        <v>35354.730000000003</v>
      </c>
      <c r="M84" s="232">
        <v>85515</v>
      </c>
      <c r="N84" s="232">
        <v>10</v>
      </c>
      <c r="R84" s="251">
        <v>2101746.27</v>
      </c>
      <c r="S84" s="73">
        <v>307822</v>
      </c>
      <c r="W84" s="73">
        <v>362600</v>
      </c>
      <c r="Y84" s="90">
        <v>434242</v>
      </c>
      <c r="AB84" s="90">
        <v>127738.29</v>
      </c>
      <c r="AC84" s="90">
        <v>44610</v>
      </c>
      <c r="AF84" s="90">
        <v>21049</v>
      </c>
      <c r="AG84" s="72">
        <f t="shared" si="7"/>
        <v>536919.62</v>
      </c>
      <c r="AH84" s="50">
        <f t="shared" si="8"/>
        <v>120879.73000000001</v>
      </c>
      <c r="AI84" s="51">
        <f t="shared" si="9"/>
        <v>416039.89</v>
      </c>
      <c r="AJ84" s="48">
        <f t="shared" si="10"/>
        <v>670422</v>
      </c>
      <c r="AK84" s="47">
        <f t="shared" si="11"/>
        <v>627639.29</v>
      </c>
      <c r="AL84" s="56">
        <f t="shared" si="12"/>
        <v>42782.709999999963</v>
      </c>
    </row>
    <row r="85" spans="1:38" ht="15" thickBot="1" x14ac:dyDescent="0.25">
      <c r="A85" s="38" t="s">
        <v>395</v>
      </c>
      <c r="B85" s="38" t="s">
        <v>396</v>
      </c>
      <c r="C85" s="63">
        <v>3757</v>
      </c>
      <c r="D85" s="64" t="s">
        <v>764</v>
      </c>
      <c r="E85" s="251" t="s">
        <v>2893</v>
      </c>
      <c r="F85" s="89">
        <v>630786.66</v>
      </c>
      <c r="H85" s="89">
        <v>56812.61</v>
      </c>
      <c r="I85" s="251">
        <v>1115801.3700000001</v>
      </c>
      <c r="J85" s="251">
        <v>72868.37</v>
      </c>
      <c r="K85" s="232">
        <v>0</v>
      </c>
      <c r="M85" s="232">
        <v>21</v>
      </c>
      <c r="Q85" s="251">
        <v>5069.12</v>
      </c>
      <c r="R85" s="251">
        <v>1047464</v>
      </c>
      <c r="S85" s="73">
        <v>279887.08</v>
      </c>
      <c r="T85" s="73">
        <v>318050</v>
      </c>
      <c r="W85" s="73">
        <v>562060</v>
      </c>
      <c r="Y85" s="90">
        <v>681880</v>
      </c>
      <c r="AB85" s="90">
        <v>216881.7</v>
      </c>
      <c r="AC85" s="90">
        <v>56021.4</v>
      </c>
      <c r="AG85" s="72">
        <f t="shared" si="7"/>
        <v>687599.27</v>
      </c>
      <c r="AH85" s="50">
        <f t="shared" si="8"/>
        <v>21</v>
      </c>
      <c r="AI85" s="51">
        <f t="shared" si="9"/>
        <v>687578.27</v>
      </c>
      <c r="AJ85" s="48">
        <f t="shared" si="10"/>
        <v>1159997.08</v>
      </c>
      <c r="AK85" s="47">
        <f t="shared" si="11"/>
        <v>954783.1</v>
      </c>
      <c r="AL85" s="56">
        <f t="shared" si="12"/>
        <v>205213.9800000001</v>
      </c>
    </row>
    <row r="86" spans="1:38" ht="15" thickBot="1" x14ac:dyDescent="0.25">
      <c r="A86" s="38" t="s">
        <v>395</v>
      </c>
      <c r="B86" s="38" t="s">
        <v>396</v>
      </c>
      <c r="C86" s="63">
        <v>7605</v>
      </c>
      <c r="D86" s="64" t="s">
        <v>765</v>
      </c>
      <c r="E86" s="251" t="s">
        <v>2894</v>
      </c>
      <c r="F86" s="89">
        <v>530737.53</v>
      </c>
      <c r="G86" s="89">
        <v>98540</v>
      </c>
      <c r="H86" s="89">
        <v>123844.62</v>
      </c>
      <c r="I86" s="251">
        <v>3530762.87</v>
      </c>
      <c r="J86" s="251">
        <v>424857.62</v>
      </c>
      <c r="K86" s="232">
        <v>-420</v>
      </c>
      <c r="Q86" s="251">
        <v>11623</v>
      </c>
      <c r="R86" s="251">
        <v>14214425</v>
      </c>
      <c r="S86" s="73">
        <v>1120814.8500000001</v>
      </c>
      <c r="Y86" s="90">
        <v>475286</v>
      </c>
      <c r="AB86" s="90">
        <v>619381.66</v>
      </c>
      <c r="AC86" s="90">
        <v>151742.35999999999</v>
      </c>
      <c r="AG86" s="72">
        <f t="shared" si="7"/>
        <v>753122.15</v>
      </c>
      <c r="AH86" s="50">
        <f t="shared" si="8"/>
        <v>-420</v>
      </c>
      <c r="AI86" s="51">
        <f t="shared" si="9"/>
        <v>753542.15</v>
      </c>
      <c r="AJ86" s="48">
        <f t="shared" si="10"/>
        <v>1120814.8500000001</v>
      </c>
      <c r="AK86" s="47">
        <f t="shared" si="11"/>
        <v>1246410.02</v>
      </c>
      <c r="AL86" s="56">
        <f t="shared" si="12"/>
        <v>-125595.16999999993</v>
      </c>
    </row>
    <row r="87" spans="1:38" ht="15" thickBot="1" x14ac:dyDescent="0.25">
      <c r="A87" s="38" t="s">
        <v>395</v>
      </c>
      <c r="B87" s="38" t="s">
        <v>396</v>
      </c>
      <c r="C87" s="63">
        <v>7029</v>
      </c>
      <c r="D87" s="64" t="s">
        <v>766</v>
      </c>
      <c r="E87" s="251" t="s">
        <v>2895</v>
      </c>
      <c r="F87" s="89">
        <v>1442436.79</v>
      </c>
      <c r="H87" s="89">
        <v>117302.8</v>
      </c>
      <c r="I87" s="251">
        <v>1058961.43</v>
      </c>
      <c r="J87" s="251">
        <v>308651.40999999997</v>
      </c>
      <c r="R87" s="251">
        <v>1212550.31</v>
      </c>
      <c r="S87" s="73">
        <v>905763.57</v>
      </c>
      <c r="W87" s="73">
        <v>946085</v>
      </c>
      <c r="Y87" s="90">
        <v>1395669</v>
      </c>
      <c r="AB87" s="90">
        <v>404948.79</v>
      </c>
      <c r="AC87" s="90">
        <v>23113.78</v>
      </c>
      <c r="AG87" s="72">
        <f t="shared" si="7"/>
        <v>1559739.59</v>
      </c>
      <c r="AH87" s="50">
        <f t="shared" si="8"/>
        <v>0</v>
      </c>
      <c r="AI87" s="51">
        <f t="shared" si="9"/>
        <v>1559739.59</v>
      </c>
      <c r="AJ87" s="48">
        <f t="shared" si="10"/>
        <v>1851848.5699999998</v>
      </c>
      <c r="AK87" s="47">
        <f t="shared" si="11"/>
        <v>1823731.57</v>
      </c>
      <c r="AL87" s="56">
        <f t="shared" si="12"/>
        <v>28116.999999999767</v>
      </c>
    </row>
    <row r="88" spans="1:38" ht="15" thickBot="1" x14ac:dyDescent="0.25">
      <c r="A88" s="38" t="s">
        <v>395</v>
      </c>
      <c r="B88" s="38" t="s">
        <v>396</v>
      </c>
      <c r="C88" s="63">
        <v>4650</v>
      </c>
      <c r="D88" s="64" t="s">
        <v>767</v>
      </c>
      <c r="E88" s="251" t="s">
        <v>2896</v>
      </c>
      <c r="F88" s="89">
        <v>790927.26</v>
      </c>
      <c r="H88" s="89">
        <v>80144.03</v>
      </c>
      <c r="I88" s="251">
        <v>3095052.88</v>
      </c>
      <c r="J88" s="251">
        <v>110488.09</v>
      </c>
      <c r="M88" s="232">
        <v>259079</v>
      </c>
      <c r="R88" s="251">
        <v>1047464</v>
      </c>
      <c r="S88" s="73">
        <v>565117.31000000006</v>
      </c>
      <c r="W88" s="73">
        <v>726176</v>
      </c>
      <c r="Y88" s="90">
        <v>951274</v>
      </c>
      <c r="AB88" s="90">
        <v>121424.84</v>
      </c>
      <c r="AC88" s="90">
        <v>107706.31</v>
      </c>
      <c r="AF88" s="90">
        <v>5260</v>
      </c>
      <c r="AG88" s="72">
        <f t="shared" si="7"/>
        <v>871071.29</v>
      </c>
      <c r="AH88" s="50">
        <f t="shared" si="8"/>
        <v>259079</v>
      </c>
      <c r="AI88" s="51">
        <f t="shared" si="9"/>
        <v>611992.29</v>
      </c>
      <c r="AJ88" s="48">
        <f t="shared" si="10"/>
        <v>1291293.31</v>
      </c>
      <c r="AK88" s="47">
        <f t="shared" si="11"/>
        <v>1185665.1500000001</v>
      </c>
      <c r="AL88" s="56">
        <f t="shared" si="12"/>
        <v>105628.15999999992</v>
      </c>
    </row>
    <row r="89" spans="1:38" ht="15" thickBot="1" x14ac:dyDescent="0.25">
      <c r="A89" s="38" t="s">
        <v>395</v>
      </c>
      <c r="B89" s="38" t="s">
        <v>396</v>
      </c>
      <c r="C89" s="63">
        <v>3899</v>
      </c>
      <c r="D89" s="64" t="s">
        <v>768</v>
      </c>
      <c r="E89" s="251" t="s">
        <v>2897</v>
      </c>
      <c r="F89" s="89">
        <v>370395.39</v>
      </c>
      <c r="H89" s="89">
        <v>403011.74</v>
      </c>
      <c r="I89" s="251">
        <v>1685521.17</v>
      </c>
      <c r="J89" s="251">
        <v>280914.96000000002</v>
      </c>
      <c r="K89" s="232">
        <v>0</v>
      </c>
      <c r="M89" s="232">
        <v>16680</v>
      </c>
      <c r="O89" s="251">
        <v>124684</v>
      </c>
      <c r="R89" s="251">
        <v>2617329.11</v>
      </c>
      <c r="S89" s="73">
        <v>260207.16</v>
      </c>
      <c r="W89" s="73">
        <v>472560</v>
      </c>
      <c r="Y89" s="90">
        <v>643250</v>
      </c>
      <c r="AA89" s="90">
        <v>11618</v>
      </c>
      <c r="AB89" s="90">
        <v>186851.3</v>
      </c>
      <c r="AC89" s="90">
        <v>75266.429999999993</v>
      </c>
      <c r="AG89" s="72">
        <f t="shared" si="7"/>
        <v>773407.13</v>
      </c>
      <c r="AH89" s="50">
        <f t="shared" si="8"/>
        <v>16680</v>
      </c>
      <c r="AI89" s="51">
        <f t="shared" si="9"/>
        <v>756727.13</v>
      </c>
      <c r="AJ89" s="48">
        <f t="shared" si="10"/>
        <v>732767.16</v>
      </c>
      <c r="AK89" s="47">
        <f t="shared" si="11"/>
        <v>916985.73</v>
      </c>
      <c r="AL89" s="56">
        <f t="shared" si="12"/>
        <v>-184218.56999999995</v>
      </c>
    </row>
    <row r="90" spans="1:38" ht="15" thickBot="1" x14ac:dyDescent="0.25">
      <c r="A90" s="38" t="s">
        <v>395</v>
      </c>
      <c r="B90" s="38" t="s">
        <v>396</v>
      </c>
      <c r="C90" s="63">
        <v>1800</v>
      </c>
      <c r="D90" s="64" t="s">
        <v>769</v>
      </c>
      <c r="E90" s="251" t="s">
        <v>2898</v>
      </c>
      <c r="F90" s="89">
        <v>269851.84000000003</v>
      </c>
      <c r="H90" s="89">
        <v>11598.86</v>
      </c>
      <c r="I90" s="251">
        <v>476111.85</v>
      </c>
      <c r="J90" s="251">
        <v>82695.899999999994</v>
      </c>
      <c r="K90" s="232">
        <v>257045</v>
      </c>
      <c r="R90" s="251">
        <v>1047464</v>
      </c>
      <c r="S90" s="73">
        <v>239849.27</v>
      </c>
      <c r="U90" s="73">
        <v>453.79</v>
      </c>
      <c r="W90" s="73">
        <v>250100</v>
      </c>
      <c r="Y90" s="90">
        <v>366915</v>
      </c>
      <c r="Z90" s="90">
        <v>12371</v>
      </c>
      <c r="AB90" s="90">
        <v>146229.53</v>
      </c>
      <c r="AC90" s="90">
        <v>41807.81</v>
      </c>
      <c r="AG90" s="72">
        <f t="shared" si="7"/>
        <v>281450.7</v>
      </c>
      <c r="AH90" s="50">
        <f t="shared" si="8"/>
        <v>257045</v>
      </c>
      <c r="AI90" s="51">
        <f t="shared" si="9"/>
        <v>24405.700000000012</v>
      </c>
      <c r="AJ90" s="48">
        <f t="shared" si="10"/>
        <v>490403.06</v>
      </c>
      <c r="AK90" s="47">
        <f t="shared" si="11"/>
        <v>567323.34000000008</v>
      </c>
      <c r="AL90" s="56">
        <f t="shared" si="12"/>
        <v>-76920.280000000086</v>
      </c>
    </row>
    <row r="91" spans="1:38" ht="15" thickBot="1" x14ac:dyDescent="0.25">
      <c r="A91" s="38" t="s">
        <v>395</v>
      </c>
      <c r="B91" s="38" t="s">
        <v>396</v>
      </c>
      <c r="C91" s="63">
        <v>5876</v>
      </c>
      <c r="D91" s="64" t="s">
        <v>770</v>
      </c>
      <c r="E91" s="251" t="s">
        <v>2899</v>
      </c>
      <c r="F91" s="89">
        <v>343049.84</v>
      </c>
      <c r="G91" s="89">
        <v>13760</v>
      </c>
      <c r="H91" s="89">
        <v>695910.23</v>
      </c>
      <c r="I91" s="251">
        <v>8631388.0399999991</v>
      </c>
      <c r="J91" s="251">
        <v>335907.11</v>
      </c>
      <c r="K91" s="232">
        <v>31913.25</v>
      </c>
      <c r="L91" s="232">
        <v>46425</v>
      </c>
      <c r="M91" s="232">
        <v>447143</v>
      </c>
      <c r="N91" s="232">
        <v>-564.38</v>
      </c>
      <c r="Q91" s="251">
        <v>-1185</v>
      </c>
      <c r="R91" s="251">
        <v>1215671.21</v>
      </c>
      <c r="S91" s="73">
        <v>778563.4</v>
      </c>
      <c r="W91" s="73">
        <v>865120</v>
      </c>
      <c r="Y91" s="90">
        <v>1330515</v>
      </c>
      <c r="AA91" s="90">
        <v>8200</v>
      </c>
      <c r="AB91" s="90">
        <v>149314.29</v>
      </c>
      <c r="AC91" s="90">
        <v>54882.69</v>
      </c>
      <c r="AG91" s="72">
        <f t="shared" si="7"/>
        <v>1052720.07</v>
      </c>
      <c r="AH91" s="50">
        <f t="shared" si="8"/>
        <v>524916.87</v>
      </c>
      <c r="AI91" s="51">
        <f t="shared" si="9"/>
        <v>527803.20000000007</v>
      </c>
      <c r="AJ91" s="48">
        <f t="shared" si="10"/>
        <v>1643683.4</v>
      </c>
      <c r="AK91" s="47">
        <f t="shared" si="11"/>
        <v>1542911.98</v>
      </c>
      <c r="AL91" s="56">
        <f t="shared" si="12"/>
        <v>100771.41999999993</v>
      </c>
    </row>
    <row r="92" spans="1:38" ht="15" thickBot="1" x14ac:dyDescent="0.25">
      <c r="A92" s="38" t="s">
        <v>395</v>
      </c>
      <c r="B92" s="38" t="s">
        <v>396</v>
      </c>
      <c r="C92" s="63">
        <v>1689</v>
      </c>
      <c r="D92" s="64" t="s">
        <v>771</v>
      </c>
      <c r="E92" s="251" t="s">
        <v>2900</v>
      </c>
      <c r="F92" s="89">
        <v>443847.22</v>
      </c>
      <c r="G92" s="89">
        <v>0</v>
      </c>
      <c r="H92" s="89">
        <v>52435</v>
      </c>
      <c r="I92" s="251">
        <v>1047622.6</v>
      </c>
      <c r="J92" s="251">
        <v>226951.48</v>
      </c>
      <c r="K92" s="232">
        <v>218132.77</v>
      </c>
      <c r="L92" s="232">
        <v>14010.26</v>
      </c>
      <c r="M92" s="232">
        <v>18</v>
      </c>
      <c r="N92" s="232">
        <v>761.63</v>
      </c>
      <c r="O92" s="251">
        <v>23615</v>
      </c>
      <c r="P92" s="251">
        <v>-134642.35</v>
      </c>
      <c r="Q92" s="251">
        <v>-371339.13</v>
      </c>
      <c r="R92" s="251">
        <v>1849378.08</v>
      </c>
      <c r="S92" s="73">
        <v>799694.82</v>
      </c>
      <c r="W92" s="73">
        <v>628950</v>
      </c>
      <c r="Y92" s="90">
        <v>738189</v>
      </c>
      <c r="AB92" s="90">
        <v>302070.31</v>
      </c>
      <c r="AC92" s="90">
        <v>53817.16</v>
      </c>
      <c r="AG92" s="72">
        <f t="shared" si="7"/>
        <v>496282.22</v>
      </c>
      <c r="AH92" s="50">
        <f t="shared" si="8"/>
        <v>232922.66</v>
      </c>
      <c r="AI92" s="51">
        <f t="shared" si="9"/>
        <v>263359.55999999994</v>
      </c>
      <c r="AJ92" s="48">
        <f t="shared" si="10"/>
        <v>1428644.8199999998</v>
      </c>
      <c r="AK92" s="47">
        <f t="shared" si="11"/>
        <v>1094076.47</v>
      </c>
      <c r="AL92" s="56">
        <f t="shared" si="12"/>
        <v>334568.34999999986</v>
      </c>
    </row>
    <row r="93" spans="1:38" ht="15" thickBot="1" x14ac:dyDescent="0.25">
      <c r="A93" s="38" t="s">
        <v>395</v>
      </c>
      <c r="B93" s="38" t="s">
        <v>396</v>
      </c>
      <c r="C93" s="63">
        <v>3572</v>
      </c>
      <c r="D93" s="64" t="s">
        <v>772</v>
      </c>
      <c r="E93" s="251" t="s">
        <v>2901</v>
      </c>
      <c r="F93" s="89">
        <v>562521.22</v>
      </c>
      <c r="H93" s="89">
        <v>33185.360000000001</v>
      </c>
      <c r="I93" s="251">
        <v>1371321.36</v>
      </c>
      <c r="J93" s="251">
        <v>108029.4</v>
      </c>
      <c r="K93" s="232">
        <v>226580</v>
      </c>
      <c r="N93" s="232">
        <v>129.91</v>
      </c>
      <c r="P93" s="251">
        <v>111.4</v>
      </c>
      <c r="Q93" s="251">
        <v>-192448.27</v>
      </c>
      <c r="R93" s="251">
        <v>281440</v>
      </c>
      <c r="S93" s="73">
        <v>319135.64</v>
      </c>
      <c r="Y93" s="90">
        <v>216807</v>
      </c>
      <c r="AB93" s="90">
        <v>154253.66</v>
      </c>
      <c r="AC93" s="90">
        <v>129408.09</v>
      </c>
      <c r="AG93" s="72">
        <f t="shared" si="7"/>
        <v>595706.57999999996</v>
      </c>
      <c r="AH93" s="50">
        <f t="shared" si="8"/>
        <v>226709.91</v>
      </c>
      <c r="AI93" s="51">
        <f t="shared" si="9"/>
        <v>368996.66999999993</v>
      </c>
      <c r="AJ93" s="48">
        <f t="shared" si="10"/>
        <v>319135.64</v>
      </c>
      <c r="AK93" s="47">
        <f t="shared" si="11"/>
        <v>500468.75</v>
      </c>
      <c r="AL93" s="56">
        <f t="shared" si="12"/>
        <v>-181333.11</v>
      </c>
    </row>
    <row r="94" spans="1:38" ht="15" thickBot="1" x14ac:dyDescent="0.25">
      <c r="A94" s="38" t="s">
        <v>395</v>
      </c>
      <c r="B94" s="38" t="s">
        <v>396</v>
      </c>
      <c r="C94" s="63">
        <v>3222</v>
      </c>
      <c r="D94" s="64" t="s">
        <v>773</v>
      </c>
      <c r="E94" s="251" t="s">
        <v>2902</v>
      </c>
      <c r="F94" s="89">
        <v>530167.21</v>
      </c>
      <c r="H94" s="89">
        <v>34937.57</v>
      </c>
      <c r="I94" s="251">
        <v>3603475.03</v>
      </c>
      <c r="J94" s="251">
        <v>317487.48</v>
      </c>
      <c r="M94" s="232">
        <v>72670</v>
      </c>
      <c r="Q94" s="251">
        <v>321202.64</v>
      </c>
      <c r="R94" s="251">
        <v>2812906.16</v>
      </c>
      <c r="S94" s="73">
        <v>381815.4</v>
      </c>
      <c r="W94" s="73">
        <v>627150</v>
      </c>
      <c r="Y94" s="90">
        <v>738550</v>
      </c>
      <c r="AB94" s="90">
        <v>195990.04</v>
      </c>
      <c r="AC94" s="90">
        <v>148686.07999999999</v>
      </c>
      <c r="AG94" s="72">
        <f t="shared" si="7"/>
        <v>565104.77999999991</v>
      </c>
      <c r="AH94" s="50">
        <f t="shared" si="8"/>
        <v>72670</v>
      </c>
      <c r="AI94" s="51">
        <f t="shared" si="9"/>
        <v>492434.77999999991</v>
      </c>
      <c r="AJ94" s="48">
        <f t="shared" si="10"/>
        <v>1008965.4</v>
      </c>
      <c r="AK94" s="47">
        <f t="shared" si="11"/>
        <v>1083226.1200000001</v>
      </c>
      <c r="AL94" s="56">
        <f t="shared" si="12"/>
        <v>-74260.720000000088</v>
      </c>
    </row>
    <row r="95" spans="1:38" ht="15" thickBot="1" x14ac:dyDescent="0.25">
      <c r="A95" s="38" t="s">
        <v>395</v>
      </c>
      <c r="B95" s="38" t="s">
        <v>396</v>
      </c>
      <c r="C95" s="63">
        <v>3078</v>
      </c>
      <c r="D95" s="64" t="s">
        <v>774</v>
      </c>
      <c r="E95" s="251" t="s">
        <v>2903</v>
      </c>
      <c r="F95" s="89">
        <v>367739.93</v>
      </c>
      <c r="H95" s="89">
        <v>13383.41</v>
      </c>
      <c r="I95" s="251">
        <v>2904583.89</v>
      </c>
      <c r="J95" s="251">
        <v>19939.349999999999</v>
      </c>
      <c r="K95" s="232">
        <v>0</v>
      </c>
      <c r="N95" s="232">
        <v>0</v>
      </c>
      <c r="O95" s="251">
        <v>86380</v>
      </c>
      <c r="Q95" s="251">
        <v>443</v>
      </c>
      <c r="R95" s="251">
        <v>1047464</v>
      </c>
      <c r="S95" s="73">
        <v>243300.94</v>
      </c>
      <c r="W95" s="73">
        <v>407880</v>
      </c>
      <c r="Y95" s="90">
        <v>573368</v>
      </c>
      <c r="AB95" s="90">
        <v>81367.16</v>
      </c>
      <c r="AC95" s="90">
        <v>93574.67</v>
      </c>
      <c r="AG95" s="72">
        <f t="shared" si="7"/>
        <v>381123.33999999997</v>
      </c>
      <c r="AH95" s="50">
        <f t="shared" si="8"/>
        <v>0</v>
      </c>
      <c r="AI95" s="51">
        <f t="shared" si="9"/>
        <v>381123.33999999997</v>
      </c>
      <c r="AJ95" s="48">
        <f t="shared" si="10"/>
        <v>651180.93999999994</v>
      </c>
      <c r="AK95" s="47">
        <f t="shared" si="11"/>
        <v>748309.83000000007</v>
      </c>
      <c r="AL95" s="56">
        <f t="shared" si="12"/>
        <v>-97128.89000000013</v>
      </c>
    </row>
    <row r="96" spans="1:38" ht="15" thickBot="1" x14ac:dyDescent="0.25">
      <c r="A96" s="38" t="s">
        <v>395</v>
      </c>
      <c r="B96" s="38" t="s">
        <v>396</v>
      </c>
      <c r="C96" s="63">
        <v>4264</v>
      </c>
      <c r="D96" s="64" t="s">
        <v>775</v>
      </c>
      <c r="E96" s="251" t="s">
        <v>2904</v>
      </c>
      <c r="F96" s="89">
        <v>818900.72</v>
      </c>
      <c r="H96" s="89">
        <v>41982.22</v>
      </c>
      <c r="I96" s="251">
        <v>920051.01</v>
      </c>
      <c r="J96" s="251">
        <v>821452.36</v>
      </c>
      <c r="M96" s="232">
        <v>23615</v>
      </c>
      <c r="O96" s="251">
        <v>216480</v>
      </c>
      <c r="Q96" s="251">
        <v>397427.28</v>
      </c>
      <c r="R96" s="251">
        <v>1334838.29</v>
      </c>
      <c r="S96" s="73">
        <v>709281.75</v>
      </c>
      <c r="Y96" s="90">
        <v>216247</v>
      </c>
      <c r="AA96" s="90">
        <v>1640</v>
      </c>
      <c r="AB96" s="90">
        <v>149132.09</v>
      </c>
      <c r="AC96" s="90">
        <v>131458.41</v>
      </c>
      <c r="AG96" s="72">
        <f t="shared" si="7"/>
        <v>860882.94</v>
      </c>
      <c r="AH96" s="50">
        <f t="shared" si="8"/>
        <v>23615</v>
      </c>
      <c r="AI96" s="51">
        <f t="shared" si="9"/>
        <v>837267.94</v>
      </c>
      <c r="AJ96" s="48">
        <f t="shared" si="10"/>
        <v>709281.75</v>
      </c>
      <c r="AK96" s="47">
        <f t="shared" si="11"/>
        <v>498477.5</v>
      </c>
      <c r="AL96" s="56">
        <f t="shared" si="12"/>
        <v>210804.25</v>
      </c>
    </row>
    <row r="97" spans="1:38" ht="15" thickBot="1" x14ac:dyDescent="0.25">
      <c r="A97" s="38" t="s">
        <v>395</v>
      </c>
      <c r="B97" s="38" t="s">
        <v>396</v>
      </c>
      <c r="C97" s="63">
        <v>5763</v>
      </c>
      <c r="D97" s="64" t="s">
        <v>776</v>
      </c>
      <c r="E97" s="251" t="s">
        <v>2905</v>
      </c>
      <c r="F97" s="89">
        <v>346159.86</v>
      </c>
      <c r="H97" s="89">
        <v>204029.74</v>
      </c>
      <c r="I97" s="251">
        <v>1286898.19</v>
      </c>
      <c r="J97" s="251">
        <v>1185131.94</v>
      </c>
      <c r="L97" s="232">
        <v>924</v>
      </c>
      <c r="R97" s="251">
        <v>613325.81999999995</v>
      </c>
      <c r="S97" s="73">
        <v>153248</v>
      </c>
      <c r="W97" s="73">
        <v>257200</v>
      </c>
      <c r="X97" s="73">
        <v>-13746</v>
      </c>
      <c r="Y97" s="90">
        <v>448219</v>
      </c>
      <c r="AB97" s="90">
        <v>182712.79</v>
      </c>
      <c r="AC97" s="90">
        <v>723</v>
      </c>
      <c r="AF97" s="90">
        <v>27370</v>
      </c>
      <c r="AG97" s="72">
        <f t="shared" si="7"/>
        <v>550189.6</v>
      </c>
      <c r="AH97" s="50">
        <f t="shared" si="8"/>
        <v>924</v>
      </c>
      <c r="AI97" s="51">
        <f t="shared" si="9"/>
        <v>549265.6</v>
      </c>
      <c r="AJ97" s="48">
        <f t="shared" si="10"/>
        <v>396702</v>
      </c>
      <c r="AK97" s="47">
        <f t="shared" si="11"/>
        <v>659024.79</v>
      </c>
      <c r="AL97" s="56">
        <f t="shared" si="12"/>
        <v>-262322.79000000004</v>
      </c>
    </row>
    <row r="98" spans="1:38" ht="15" thickBot="1" x14ac:dyDescent="0.25">
      <c r="A98" s="38" t="s">
        <v>395</v>
      </c>
      <c r="B98" s="38" t="s">
        <v>396</v>
      </c>
      <c r="C98" s="63">
        <v>3934</v>
      </c>
      <c r="D98" s="64" t="s">
        <v>777</v>
      </c>
      <c r="E98" s="251" t="s">
        <v>2906</v>
      </c>
      <c r="F98" s="89">
        <v>439939.4</v>
      </c>
      <c r="H98" s="89">
        <v>136322.01999999999</v>
      </c>
      <c r="I98" s="251">
        <v>916103.83</v>
      </c>
      <c r="J98" s="251">
        <v>-245876.18</v>
      </c>
      <c r="Q98" s="251">
        <v>-397645.44</v>
      </c>
      <c r="R98" s="251">
        <v>1790978.12</v>
      </c>
      <c r="S98" s="73">
        <v>545586.29</v>
      </c>
      <c r="W98" s="73">
        <v>656338.5</v>
      </c>
      <c r="Y98" s="90">
        <v>859368.5</v>
      </c>
      <c r="AB98" s="90">
        <v>210579.41</v>
      </c>
      <c r="AC98" s="90">
        <v>69140.84</v>
      </c>
      <c r="AF98" s="90">
        <v>46689</v>
      </c>
      <c r="AG98" s="72">
        <f t="shared" si="7"/>
        <v>576261.42000000004</v>
      </c>
      <c r="AH98" s="50">
        <f t="shared" si="8"/>
        <v>0</v>
      </c>
      <c r="AI98" s="51">
        <f t="shared" si="9"/>
        <v>576261.42000000004</v>
      </c>
      <c r="AJ98" s="48">
        <f t="shared" si="10"/>
        <v>1201924.79</v>
      </c>
      <c r="AK98" s="47">
        <f t="shared" si="11"/>
        <v>1185777.75</v>
      </c>
      <c r="AL98" s="56">
        <f t="shared" si="12"/>
        <v>16147.040000000037</v>
      </c>
    </row>
    <row r="99" spans="1:38" ht="15" thickBot="1" x14ac:dyDescent="0.25">
      <c r="A99" s="38" t="s">
        <v>395</v>
      </c>
      <c r="B99" s="38" t="s">
        <v>396</v>
      </c>
      <c r="C99" s="63">
        <v>5633</v>
      </c>
      <c r="D99" s="64" t="s">
        <v>778</v>
      </c>
      <c r="E99" s="251" t="s">
        <v>2907</v>
      </c>
      <c r="F99" s="89">
        <v>1503095.46</v>
      </c>
      <c r="H99" s="89">
        <v>59072.24</v>
      </c>
      <c r="I99" s="251">
        <v>4109852.88</v>
      </c>
      <c r="J99" s="251">
        <v>1127341.26</v>
      </c>
      <c r="N99" s="232">
        <v>0</v>
      </c>
      <c r="O99" s="251">
        <v>164284</v>
      </c>
      <c r="Q99" s="251">
        <v>349645.78</v>
      </c>
      <c r="R99" s="251">
        <v>1047464</v>
      </c>
      <c r="S99" s="73">
        <v>479866.34</v>
      </c>
      <c r="T99" s="73">
        <v>268710</v>
      </c>
      <c r="W99" s="73">
        <v>1339030</v>
      </c>
      <c r="X99" s="73">
        <v>73500</v>
      </c>
      <c r="Y99" s="90">
        <v>1622701</v>
      </c>
      <c r="AB99" s="90">
        <v>405993.46</v>
      </c>
      <c r="AC99" s="90">
        <v>274375.37</v>
      </c>
      <c r="AG99" s="72">
        <f t="shared" si="7"/>
        <v>1562167.7</v>
      </c>
      <c r="AH99" s="50">
        <f t="shared" si="8"/>
        <v>0</v>
      </c>
      <c r="AI99" s="51">
        <f t="shared" si="9"/>
        <v>1562167.7</v>
      </c>
      <c r="AJ99" s="48">
        <f t="shared" si="10"/>
        <v>2161106.34</v>
      </c>
      <c r="AK99" s="47">
        <f t="shared" si="11"/>
        <v>2303069.83</v>
      </c>
      <c r="AL99" s="56">
        <f t="shared" si="12"/>
        <v>-141963.49000000022</v>
      </c>
    </row>
    <row r="100" spans="1:38" ht="15" thickBot="1" x14ac:dyDescent="0.25">
      <c r="A100" s="38" t="s">
        <v>395</v>
      </c>
      <c r="B100" s="38" t="s">
        <v>396</v>
      </c>
      <c r="C100" s="63">
        <v>3215</v>
      </c>
      <c r="D100" s="64" t="s">
        <v>779</v>
      </c>
      <c r="E100" s="251" t="s">
        <v>2908</v>
      </c>
      <c r="F100" s="89">
        <v>249131.48</v>
      </c>
      <c r="G100" s="89">
        <v>14800</v>
      </c>
      <c r="H100" s="89">
        <v>52792.01</v>
      </c>
      <c r="I100" s="251">
        <v>1095901.81</v>
      </c>
      <c r="J100" s="251">
        <v>82181.490000000005</v>
      </c>
      <c r="K100" s="232">
        <v>0</v>
      </c>
      <c r="M100" s="232">
        <v>109500</v>
      </c>
      <c r="N100" s="232">
        <v>-245.46</v>
      </c>
      <c r="Q100" s="251">
        <v>12404</v>
      </c>
      <c r="R100" s="251">
        <v>1768225.65</v>
      </c>
      <c r="S100" s="73">
        <v>291507.37</v>
      </c>
      <c r="Y100" s="90">
        <v>133964</v>
      </c>
      <c r="AB100" s="90">
        <v>332806.17</v>
      </c>
      <c r="AC100" s="90">
        <v>71769.09</v>
      </c>
      <c r="AG100" s="72">
        <f t="shared" si="7"/>
        <v>316723.49</v>
      </c>
      <c r="AH100" s="50">
        <f t="shared" si="8"/>
        <v>109254.54</v>
      </c>
      <c r="AI100" s="51">
        <f t="shared" si="9"/>
        <v>207468.95</v>
      </c>
      <c r="AJ100" s="48">
        <f t="shared" si="10"/>
        <v>291507.37</v>
      </c>
      <c r="AK100" s="47">
        <f t="shared" si="11"/>
        <v>538539.26</v>
      </c>
      <c r="AL100" s="56">
        <f t="shared" si="12"/>
        <v>-247031.89</v>
      </c>
    </row>
    <row r="101" spans="1:38" ht="15" thickBot="1" x14ac:dyDescent="0.25">
      <c r="A101" s="38" t="s">
        <v>395</v>
      </c>
      <c r="B101" s="38" t="s">
        <v>396</v>
      </c>
      <c r="C101" s="63">
        <v>4457</v>
      </c>
      <c r="D101" s="64" t="s">
        <v>780</v>
      </c>
      <c r="E101" s="251" t="s">
        <v>2938</v>
      </c>
      <c r="F101" s="89">
        <v>103300.96</v>
      </c>
      <c r="H101" s="89">
        <v>40412.49</v>
      </c>
      <c r="I101" s="251">
        <v>656706.19999999995</v>
      </c>
      <c r="J101" s="251">
        <v>144486.17000000001</v>
      </c>
      <c r="Q101" s="251">
        <v>220000</v>
      </c>
      <c r="R101" s="251">
        <v>1440650.38</v>
      </c>
      <c r="S101" s="73">
        <v>411171.71</v>
      </c>
      <c r="W101" s="73">
        <v>873350</v>
      </c>
      <c r="Y101" s="90">
        <v>1081565</v>
      </c>
      <c r="AB101" s="90">
        <v>453926.03</v>
      </c>
      <c r="AC101" s="90">
        <v>85815.59</v>
      </c>
      <c r="AG101" s="72">
        <f t="shared" si="7"/>
        <v>143713.45000000001</v>
      </c>
      <c r="AH101" s="50">
        <f t="shared" si="8"/>
        <v>0</v>
      </c>
      <c r="AI101" s="51">
        <f t="shared" si="9"/>
        <v>143713.45000000001</v>
      </c>
      <c r="AJ101" s="48">
        <f t="shared" si="10"/>
        <v>1284521.71</v>
      </c>
      <c r="AK101" s="47">
        <f t="shared" si="11"/>
        <v>1621306.62</v>
      </c>
      <c r="AL101" s="56">
        <f t="shared" si="12"/>
        <v>-336784.91000000015</v>
      </c>
    </row>
    <row r="102" spans="1:38" ht="15" thickBot="1" x14ac:dyDescent="0.25">
      <c r="A102" s="38" t="s">
        <v>399</v>
      </c>
      <c r="B102" s="38" t="s">
        <v>400</v>
      </c>
      <c r="C102" s="63">
        <v>2578</v>
      </c>
      <c r="D102" s="64" t="s">
        <v>781</v>
      </c>
      <c r="E102" s="251" t="s">
        <v>2909</v>
      </c>
      <c r="F102" s="89">
        <v>382819.13</v>
      </c>
      <c r="H102" s="89">
        <v>94007</v>
      </c>
      <c r="I102" s="251">
        <v>1339234.3899999999</v>
      </c>
      <c r="J102" s="251">
        <v>355241.31</v>
      </c>
      <c r="K102" s="232">
        <v>118120</v>
      </c>
      <c r="L102" s="232">
        <v>27200</v>
      </c>
      <c r="N102" s="232">
        <v>1161.47</v>
      </c>
      <c r="Q102" s="251">
        <v>-27120</v>
      </c>
      <c r="R102" s="251">
        <v>2439714</v>
      </c>
      <c r="S102" s="73">
        <v>330605.87</v>
      </c>
      <c r="W102" s="73">
        <v>601400</v>
      </c>
      <c r="Y102" s="90">
        <v>636968</v>
      </c>
      <c r="AB102" s="90">
        <v>109429.45</v>
      </c>
      <c r="AC102" s="90">
        <v>137960.88</v>
      </c>
      <c r="AG102" s="72">
        <f t="shared" si="7"/>
        <v>476826.13</v>
      </c>
      <c r="AH102" s="50">
        <f t="shared" si="8"/>
        <v>146481.47</v>
      </c>
      <c r="AI102" s="51">
        <f t="shared" si="9"/>
        <v>330344.66000000003</v>
      </c>
      <c r="AJ102" s="48">
        <f t="shared" si="10"/>
        <v>932005.87</v>
      </c>
      <c r="AK102" s="47">
        <f t="shared" si="11"/>
        <v>884358.33</v>
      </c>
      <c r="AL102" s="56">
        <f t="shared" si="12"/>
        <v>47647.540000000037</v>
      </c>
    </row>
    <row r="103" spans="1:38" ht="15" thickBot="1" x14ac:dyDescent="0.25">
      <c r="A103" s="38" t="s">
        <v>399</v>
      </c>
      <c r="B103" s="38" t="s">
        <v>400</v>
      </c>
      <c r="C103" s="63">
        <v>5205</v>
      </c>
      <c r="D103" s="64" t="s">
        <v>782</v>
      </c>
      <c r="E103" s="251" t="s">
        <v>2910</v>
      </c>
      <c r="F103" s="89">
        <v>219164.12</v>
      </c>
      <c r="H103" s="89">
        <v>108276.12</v>
      </c>
      <c r="I103" s="251">
        <v>960221.13</v>
      </c>
      <c r="J103" s="251">
        <v>141306.28</v>
      </c>
      <c r="L103" s="232">
        <v>37229.31</v>
      </c>
      <c r="R103" s="251">
        <v>3137825</v>
      </c>
      <c r="S103" s="73">
        <v>299910.45</v>
      </c>
      <c r="U103" s="73">
        <v>14.58</v>
      </c>
      <c r="Y103" s="90">
        <v>76550</v>
      </c>
      <c r="AA103" s="90">
        <v>712</v>
      </c>
      <c r="AB103" s="90">
        <v>193521.38</v>
      </c>
      <c r="AC103" s="90">
        <v>104928.95</v>
      </c>
      <c r="AG103" s="72">
        <f t="shared" si="7"/>
        <v>327440.24</v>
      </c>
      <c r="AH103" s="50">
        <f t="shared" si="8"/>
        <v>37229.31</v>
      </c>
      <c r="AI103" s="51">
        <f t="shared" si="9"/>
        <v>290210.93</v>
      </c>
      <c r="AJ103" s="48">
        <f t="shared" si="10"/>
        <v>299925.03000000003</v>
      </c>
      <c r="AK103" s="47">
        <f t="shared" si="11"/>
        <v>375712.33</v>
      </c>
      <c r="AL103" s="56">
        <f t="shared" si="12"/>
        <v>-75787.299999999988</v>
      </c>
    </row>
    <row r="104" spans="1:38" ht="15" thickBot="1" x14ac:dyDescent="0.25">
      <c r="A104" s="38" t="s">
        <v>399</v>
      </c>
      <c r="B104" s="38" t="s">
        <v>400</v>
      </c>
      <c r="C104" s="63">
        <v>2942</v>
      </c>
      <c r="D104" s="64" t="s">
        <v>783</v>
      </c>
      <c r="E104" s="251" t="s">
        <v>2913</v>
      </c>
      <c r="F104" s="89">
        <v>222864.56</v>
      </c>
      <c r="H104" s="89">
        <v>46000.33</v>
      </c>
      <c r="I104" s="251">
        <v>1210901.24</v>
      </c>
      <c r="J104" s="251">
        <v>321634.34999999998</v>
      </c>
      <c r="L104" s="232">
        <v>32351.040000000001</v>
      </c>
      <c r="N104" s="232">
        <v>4496.88</v>
      </c>
      <c r="Q104" s="251">
        <v>34000</v>
      </c>
      <c r="R104" s="251">
        <v>1499736.2</v>
      </c>
      <c r="S104" s="73">
        <v>512327.75</v>
      </c>
      <c r="W104" s="73">
        <v>583000</v>
      </c>
      <c r="X104" s="73">
        <v>7500</v>
      </c>
      <c r="Y104" s="90">
        <v>663180</v>
      </c>
      <c r="AB104" s="90">
        <v>220321.56</v>
      </c>
      <c r="AC104" s="90">
        <v>63142.69</v>
      </c>
      <c r="AD104" s="90">
        <v>9665.9500000000007</v>
      </c>
      <c r="AG104" s="72">
        <f t="shared" si="7"/>
        <v>268864.89</v>
      </c>
      <c r="AH104" s="50">
        <f t="shared" si="8"/>
        <v>36847.919999999998</v>
      </c>
      <c r="AI104" s="51">
        <f t="shared" si="9"/>
        <v>232016.97000000003</v>
      </c>
      <c r="AJ104" s="48">
        <f t="shared" si="10"/>
        <v>1102827.75</v>
      </c>
      <c r="AK104" s="47">
        <f t="shared" si="11"/>
        <v>956310.2</v>
      </c>
      <c r="AL104" s="56">
        <f t="shared" si="12"/>
        <v>146517.55000000005</v>
      </c>
    </row>
    <row r="105" spans="1:38" ht="15" thickBot="1" x14ac:dyDescent="0.25">
      <c r="A105" s="38" t="s">
        <v>399</v>
      </c>
      <c r="B105" s="38" t="s">
        <v>400</v>
      </c>
      <c r="C105" s="63">
        <v>3193</v>
      </c>
      <c r="D105" s="64" t="s">
        <v>784</v>
      </c>
      <c r="E105" s="251" t="s">
        <v>2914</v>
      </c>
      <c r="F105" s="89">
        <v>446294.29</v>
      </c>
      <c r="H105" s="89">
        <v>54631.11</v>
      </c>
      <c r="I105" s="251">
        <v>682558.47</v>
      </c>
      <c r="J105" s="251">
        <v>262625.38</v>
      </c>
      <c r="L105" s="232">
        <v>22850</v>
      </c>
      <c r="N105" s="232">
        <v>4405.04</v>
      </c>
      <c r="R105" s="251">
        <v>2219622</v>
      </c>
      <c r="S105" s="73">
        <v>510498.16</v>
      </c>
      <c r="W105" s="73">
        <v>400300</v>
      </c>
      <c r="X105" s="73">
        <v>6000</v>
      </c>
      <c r="Y105" s="90">
        <v>562695</v>
      </c>
      <c r="AB105" s="90">
        <v>196661.25</v>
      </c>
      <c r="AC105" s="90">
        <v>87842.4</v>
      </c>
      <c r="AG105" s="72">
        <f t="shared" si="7"/>
        <v>500925.39999999997</v>
      </c>
      <c r="AH105" s="50">
        <f t="shared" si="8"/>
        <v>27255.040000000001</v>
      </c>
      <c r="AI105" s="51">
        <f t="shared" si="9"/>
        <v>473670.36</v>
      </c>
      <c r="AJ105" s="48">
        <f t="shared" si="10"/>
        <v>916798.15999999992</v>
      </c>
      <c r="AK105" s="47">
        <f t="shared" si="11"/>
        <v>847198.65</v>
      </c>
      <c r="AL105" s="56">
        <f t="shared" si="12"/>
        <v>69599.509999999893</v>
      </c>
    </row>
    <row r="106" spans="1:38" ht="15" thickBot="1" x14ac:dyDescent="0.25">
      <c r="A106" s="38" t="s">
        <v>399</v>
      </c>
      <c r="B106" s="38" t="s">
        <v>400</v>
      </c>
      <c r="C106" s="63">
        <v>4152</v>
      </c>
      <c r="D106" s="64" t="s">
        <v>785</v>
      </c>
      <c r="E106" s="251" t="s">
        <v>2916</v>
      </c>
      <c r="F106" s="89">
        <v>326152.65999999997</v>
      </c>
      <c r="H106" s="89">
        <v>29403.37</v>
      </c>
      <c r="I106" s="251">
        <v>856618.69</v>
      </c>
      <c r="J106" s="251">
        <v>225149.34</v>
      </c>
      <c r="L106" s="232">
        <v>51517.16</v>
      </c>
      <c r="N106" s="232">
        <v>287.18</v>
      </c>
      <c r="O106" s="251">
        <v>2000</v>
      </c>
      <c r="R106" s="251">
        <v>57641</v>
      </c>
      <c r="S106" s="73">
        <v>331571.93</v>
      </c>
      <c r="W106" s="73">
        <v>217040</v>
      </c>
      <c r="X106" s="73">
        <v>7000</v>
      </c>
      <c r="Y106" s="90">
        <v>358504</v>
      </c>
      <c r="AB106" s="90">
        <v>174702.44</v>
      </c>
      <c r="AC106" s="90">
        <v>72893.14</v>
      </c>
      <c r="AG106" s="72">
        <f t="shared" si="7"/>
        <v>355556.02999999997</v>
      </c>
      <c r="AH106" s="50">
        <f t="shared" si="8"/>
        <v>51804.340000000004</v>
      </c>
      <c r="AI106" s="51">
        <f t="shared" si="9"/>
        <v>303751.68999999994</v>
      </c>
      <c r="AJ106" s="48">
        <f t="shared" si="10"/>
        <v>555611.92999999993</v>
      </c>
      <c r="AK106" s="47">
        <f t="shared" si="11"/>
        <v>606099.57999999996</v>
      </c>
      <c r="AL106" s="56">
        <f t="shared" si="12"/>
        <v>-50487.650000000023</v>
      </c>
    </row>
    <row r="107" spans="1:38" ht="15" thickBot="1" x14ac:dyDescent="0.25">
      <c r="A107" s="38" t="s">
        <v>403</v>
      </c>
      <c r="B107" s="38" t="s">
        <v>404</v>
      </c>
      <c r="C107" s="63">
        <v>4559</v>
      </c>
      <c r="D107" s="64" t="s">
        <v>786</v>
      </c>
      <c r="E107" s="251" t="s">
        <v>2918</v>
      </c>
      <c r="F107" s="89">
        <v>1136217.1599999999</v>
      </c>
      <c r="H107" s="89">
        <v>44826.57</v>
      </c>
      <c r="I107" s="251">
        <v>940760.95</v>
      </c>
      <c r="J107" s="251">
        <v>180030.48</v>
      </c>
      <c r="N107" s="232">
        <v>153</v>
      </c>
      <c r="R107" s="251">
        <v>4303318.3099999996</v>
      </c>
      <c r="S107" s="73">
        <v>928707.55</v>
      </c>
      <c r="T107" s="73">
        <v>128000</v>
      </c>
      <c r="W107" s="73">
        <v>1022432.5</v>
      </c>
      <c r="Y107" s="90">
        <v>1203120.5</v>
      </c>
      <c r="AB107" s="90">
        <v>262359.57</v>
      </c>
      <c r="AC107" s="90">
        <v>48709.25</v>
      </c>
      <c r="AG107" s="72">
        <f t="shared" si="7"/>
        <v>1181043.73</v>
      </c>
      <c r="AH107" s="50">
        <f t="shared" si="8"/>
        <v>153</v>
      </c>
      <c r="AI107" s="51">
        <f t="shared" si="9"/>
        <v>1180890.73</v>
      </c>
      <c r="AJ107" s="48">
        <f t="shared" si="10"/>
        <v>2079140.05</v>
      </c>
      <c r="AK107" s="47">
        <f t="shared" si="11"/>
        <v>1514189.32</v>
      </c>
      <c r="AL107" s="56">
        <f t="shared" si="12"/>
        <v>564950.73</v>
      </c>
    </row>
    <row r="108" spans="1:38" ht="15" thickBot="1" x14ac:dyDescent="0.25">
      <c r="A108" s="38" t="s">
        <v>403</v>
      </c>
      <c r="B108" s="38" t="s">
        <v>404</v>
      </c>
      <c r="C108" s="63">
        <v>1402</v>
      </c>
      <c r="D108" s="64" t="s">
        <v>787</v>
      </c>
      <c r="E108" s="251" t="s">
        <v>2919</v>
      </c>
      <c r="F108" s="89">
        <v>367030.04</v>
      </c>
      <c r="H108" s="89">
        <v>49572.14</v>
      </c>
      <c r="I108" s="251">
        <v>573207.18000000005</v>
      </c>
      <c r="J108" s="251">
        <v>248179.98</v>
      </c>
      <c r="K108" s="232">
        <v>0</v>
      </c>
      <c r="L108" s="232">
        <v>20540</v>
      </c>
      <c r="N108" s="232">
        <v>407.82</v>
      </c>
      <c r="R108" s="251">
        <v>2346487</v>
      </c>
      <c r="S108" s="73">
        <v>470763.05</v>
      </c>
      <c r="W108" s="73">
        <v>631689</v>
      </c>
      <c r="Y108" s="90">
        <v>730589</v>
      </c>
      <c r="AB108" s="90">
        <v>190995.13</v>
      </c>
      <c r="AC108" s="90">
        <v>84549.78</v>
      </c>
      <c r="AG108" s="72">
        <f t="shared" si="7"/>
        <v>416602.18</v>
      </c>
      <c r="AH108" s="50">
        <f t="shared" si="8"/>
        <v>20947.82</v>
      </c>
      <c r="AI108" s="51">
        <f t="shared" si="9"/>
        <v>395654.36</v>
      </c>
      <c r="AJ108" s="48">
        <f t="shared" si="10"/>
        <v>1102452.05</v>
      </c>
      <c r="AK108" s="47">
        <f t="shared" si="11"/>
        <v>1006133.91</v>
      </c>
      <c r="AL108" s="56">
        <f t="shared" si="12"/>
        <v>96318.140000000014</v>
      </c>
    </row>
    <row r="109" spans="1:38" ht="15" thickBot="1" x14ac:dyDescent="0.25">
      <c r="A109" s="38" t="s">
        <v>403</v>
      </c>
      <c r="B109" s="38" t="s">
        <v>404</v>
      </c>
      <c r="C109" s="63">
        <v>4041</v>
      </c>
      <c r="D109" s="64" t="s">
        <v>788</v>
      </c>
      <c r="E109" s="251" t="s">
        <v>2920</v>
      </c>
      <c r="F109" s="89">
        <v>787099.76</v>
      </c>
      <c r="H109" s="89">
        <v>48260.43</v>
      </c>
      <c r="I109" s="251">
        <v>896490.8</v>
      </c>
      <c r="J109" s="251">
        <v>255873.7</v>
      </c>
      <c r="K109" s="232">
        <v>0</v>
      </c>
      <c r="L109" s="232">
        <v>30765.599999999999</v>
      </c>
      <c r="N109" s="232">
        <v>173.04</v>
      </c>
      <c r="R109" s="251">
        <v>2125037.4300000002</v>
      </c>
      <c r="S109" s="73">
        <v>716514.31</v>
      </c>
      <c r="W109" s="73">
        <v>638667.5</v>
      </c>
      <c r="X109" s="73">
        <v>70924</v>
      </c>
      <c r="Y109" s="90">
        <v>747693.5</v>
      </c>
      <c r="AB109" s="90">
        <v>586700.72</v>
      </c>
      <c r="AC109" s="90">
        <v>78337.69</v>
      </c>
      <c r="AG109" s="72">
        <f t="shared" si="7"/>
        <v>835360.19000000006</v>
      </c>
      <c r="AH109" s="50">
        <f t="shared" si="8"/>
        <v>30938.639999999999</v>
      </c>
      <c r="AI109" s="51">
        <f t="shared" si="9"/>
        <v>804421.55</v>
      </c>
      <c r="AJ109" s="48">
        <f t="shared" si="10"/>
        <v>1426105.81</v>
      </c>
      <c r="AK109" s="47">
        <f t="shared" si="11"/>
        <v>1412731.91</v>
      </c>
      <c r="AL109" s="56">
        <f t="shared" si="12"/>
        <v>13373.90000000014</v>
      </c>
    </row>
    <row r="110" spans="1:38" ht="15" thickBot="1" x14ac:dyDescent="0.25">
      <c r="A110" s="38" t="s">
        <v>403</v>
      </c>
      <c r="B110" s="38" t="s">
        <v>404</v>
      </c>
      <c r="C110" s="63">
        <v>3664</v>
      </c>
      <c r="D110" s="64" t="s">
        <v>789</v>
      </c>
      <c r="E110" s="251" t="s">
        <v>2921</v>
      </c>
      <c r="F110" s="89">
        <v>1171368.06</v>
      </c>
      <c r="H110" s="89">
        <v>39761.06</v>
      </c>
      <c r="I110" s="251">
        <v>3021096.92</v>
      </c>
      <c r="J110" s="251">
        <v>244606.4</v>
      </c>
      <c r="K110" s="232">
        <v>0</v>
      </c>
      <c r="L110" s="232">
        <v>33784.74</v>
      </c>
      <c r="N110" s="232">
        <v>190</v>
      </c>
      <c r="R110" s="251">
        <v>1196485.3400000001</v>
      </c>
      <c r="S110" s="73">
        <v>1028131.99</v>
      </c>
      <c r="W110" s="73">
        <v>453337.5</v>
      </c>
      <c r="X110" s="73">
        <v>94983.67</v>
      </c>
      <c r="Y110" s="90">
        <v>593539.5</v>
      </c>
      <c r="AB110" s="90">
        <v>214705.94</v>
      </c>
      <c r="AC110" s="90">
        <v>104791.53</v>
      </c>
      <c r="AF110" s="90">
        <v>500</v>
      </c>
      <c r="AG110" s="72">
        <f t="shared" si="7"/>
        <v>1211129.1200000001</v>
      </c>
      <c r="AH110" s="50">
        <f t="shared" si="8"/>
        <v>33974.74</v>
      </c>
      <c r="AI110" s="51">
        <f t="shared" si="9"/>
        <v>1177154.3800000001</v>
      </c>
      <c r="AJ110" s="48">
        <f t="shared" si="10"/>
        <v>1576453.16</v>
      </c>
      <c r="AK110" s="47">
        <f t="shared" si="11"/>
        <v>913536.97</v>
      </c>
      <c r="AL110" s="56">
        <f t="shared" si="12"/>
        <v>662916.18999999994</v>
      </c>
    </row>
    <row r="111" spans="1:38" ht="15" thickBot="1" x14ac:dyDescent="0.25">
      <c r="A111" s="38" t="s">
        <v>403</v>
      </c>
      <c r="B111" s="38" t="s">
        <v>404</v>
      </c>
      <c r="C111" s="63">
        <v>1748</v>
      </c>
      <c r="D111" s="64" t="s">
        <v>790</v>
      </c>
      <c r="E111" s="251" t="s">
        <v>2939</v>
      </c>
      <c r="F111" s="89">
        <v>451252.74</v>
      </c>
      <c r="H111" s="89">
        <v>55155.22</v>
      </c>
      <c r="I111" s="251">
        <v>452881.17</v>
      </c>
      <c r="J111" s="251">
        <v>199287.24</v>
      </c>
      <c r="K111" s="232">
        <v>0</v>
      </c>
      <c r="L111" s="232">
        <v>39769.83</v>
      </c>
      <c r="N111" s="232">
        <v>284.3</v>
      </c>
      <c r="R111" s="251">
        <v>1169693.49</v>
      </c>
      <c r="S111" s="73">
        <v>455270.95</v>
      </c>
      <c r="W111" s="73">
        <v>401530</v>
      </c>
      <c r="Y111" s="90">
        <v>519690</v>
      </c>
      <c r="AB111" s="90">
        <v>143437.81</v>
      </c>
      <c r="AC111" s="90">
        <v>80237.41</v>
      </c>
      <c r="AF111" s="90">
        <v>500</v>
      </c>
      <c r="AG111" s="72">
        <f t="shared" si="7"/>
        <v>506407.95999999996</v>
      </c>
      <c r="AH111" s="50">
        <f t="shared" si="8"/>
        <v>40054.130000000005</v>
      </c>
      <c r="AI111" s="51">
        <f t="shared" si="9"/>
        <v>466353.82999999996</v>
      </c>
      <c r="AJ111" s="48">
        <f t="shared" si="10"/>
        <v>856800.95</v>
      </c>
      <c r="AK111" s="47">
        <f t="shared" si="11"/>
        <v>743865.22000000009</v>
      </c>
      <c r="AL111" s="56">
        <f t="shared" si="12"/>
        <v>112935.72999999986</v>
      </c>
    </row>
    <row r="112" spans="1:38" ht="15" thickBot="1" x14ac:dyDescent="0.25">
      <c r="A112" s="38" t="s">
        <v>407</v>
      </c>
      <c r="B112" s="38" t="s">
        <v>408</v>
      </c>
      <c r="C112" s="63">
        <v>5082</v>
      </c>
      <c r="D112" s="64" t="s">
        <v>791</v>
      </c>
      <c r="E112" s="251" t="s">
        <v>2922</v>
      </c>
      <c r="F112" s="89">
        <v>1202896.8</v>
      </c>
      <c r="G112" s="89">
        <v>0</v>
      </c>
      <c r="H112" s="89">
        <v>75694.559999999998</v>
      </c>
      <c r="I112" s="251">
        <v>1273393.1299999999</v>
      </c>
      <c r="J112" s="251">
        <v>281808.78000000003</v>
      </c>
      <c r="K112" s="232">
        <v>0</v>
      </c>
      <c r="L112" s="232">
        <v>51157.5</v>
      </c>
      <c r="M112" s="232">
        <v>170000</v>
      </c>
      <c r="N112" s="232">
        <v>1057.0999999999999</v>
      </c>
      <c r="Q112" s="251">
        <v>73090.990000000005</v>
      </c>
      <c r="R112" s="251">
        <v>620039.24</v>
      </c>
      <c r="S112" s="73">
        <v>475970.04</v>
      </c>
      <c r="V112" s="73">
        <v>630</v>
      </c>
      <c r="W112" s="73">
        <v>662849.19999999995</v>
      </c>
      <c r="X112" s="73">
        <v>543300</v>
      </c>
      <c r="Y112" s="90">
        <v>768324.88</v>
      </c>
      <c r="AB112" s="90">
        <v>669602.99</v>
      </c>
      <c r="AC112" s="90">
        <v>116901.38</v>
      </c>
      <c r="AE112" s="90">
        <v>6</v>
      </c>
      <c r="AG112" s="72">
        <f t="shared" si="7"/>
        <v>1278591.3600000001</v>
      </c>
      <c r="AH112" s="50">
        <f t="shared" si="8"/>
        <v>222214.6</v>
      </c>
      <c r="AI112" s="51">
        <f t="shared" si="9"/>
        <v>1056376.76</v>
      </c>
      <c r="AJ112" s="48">
        <f t="shared" si="10"/>
        <v>1682749.24</v>
      </c>
      <c r="AK112" s="47">
        <f t="shared" si="11"/>
        <v>1554835.25</v>
      </c>
      <c r="AL112" s="56">
        <f t="shared" si="12"/>
        <v>127913.98999999999</v>
      </c>
    </row>
    <row r="113" spans="1:38" ht="15" thickBot="1" x14ac:dyDescent="0.25">
      <c r="A113" s="38" t="s">
        <v>407</v>
      </c>
      <c r="B113" s="38" t="s">
        <v>408</v>
      </c>
      <c r="C113" s="63">
        <v>5235</v>
      </c>
      <c r="D113" s="64" t="s">
        <v>792</v>
      </c>
      <c r="E113" s="251" t="s">
        <v>2923</v>
      </c>
      <c r="F113" s="89">
        <v>1060016.1399999999</v>
      </c>
      <c r="H113" s="89">
        <v>48642.8</v>
      </c>
      <c r="I113" s="251">
        <v>1027433.8</v>
      </c>
      <c r="J113" s="251">
        <v>255902.47</v>
      </c>
      <c r="K113" s="232">
        <v>3000</v>
      </c>
      <c r="L113" s="232">
        <v>86929</v>
      </c>
      <c r="M113" s="232">
        <v>129080</v>
      </c>
      <c r="N113" s="232">
        <v>724.31</v>
      </c>
      <c r="R113" s="251">
        <v>3271774.09</v>
      </c>
      <c r="S113" s="73">
        <v>1010567.93</v>
      </c>
      <c r="V113" s="73">
        <v>860</v>
      </c>
      <c r="W113" s="73">
        <v>761699.2</v>
      </c>
      <c r="Y113" s="90">
        <v>1133185.2</v>
      </c>
      <c r="AB113" s="90">
        <v>645352.06999999995</v>
      </c>
      <c r="AC113" s="90">
        <v>112299.01</v>
      </c>
      <c r="AG113" s="72">
        <f t="shared" si="7"/>
        <v>1108658.94</v>
      </c>
      <c r="AH113" s="50">
        <f t="shared" si="8"/>
        <v>219733.31</v>
      </c>
      <c r="AI113" s="51">
        <f t="shared" si="9"/>
        <v>888925.62999999989</v>
      </c>
      <c r="AJ113" s="48">
        <f t="shared" si="10"/>
        <v>1773127.13</v>
      </c>
      <c r="AK113" s="47">
        <f t="shared" si="11"/>
        <v>1890836.28</v>
      </c>
      <c r="AL113" s="56">
        <f t="shared" si="12"/>
        <v>-117709.15000000014</v>
      </c>
    </row>
    <row r="114" spans="1:38" ht="15" thickBot="1" x14ac:dyDescent="0.25">
      <c r="A114" s="38" t="s">
        <v>407</v>
      </c>
      <c r="B114" s="38" t="s">
        <v>408</v>
      </c>
      <c r="C114" s="63">
        <v>2707</v>
      </c>
      <c r="D114" s="64" t="s">
        <v>793</v>
      </c>
      <c r="E114" s="251" t="s">
        <v>2924</v>
      </c>
      <c r="F114" s="89">
        <v>716539.34</v>
      </c>
      <c r="G114" s="89">
        <v>0</v>
      </c>
      <c r="H114" s="89">
        <v>30439</v>
      </c>
      <c r="I114" s="251">
        <v>774702.47</v>
      </c>
      <c r="J114" s="251">
        <v>-15104.59</v>
      </c>
      <c r="K114" s="232">
        <v>-51475</v>
      </c>
      <c r="M114" s="232">
        <v>9000</v>
      </c>
      <c r="N114" s="232">
        <v>0</v>
      </c>
      <c r="R114" s="251">
        <v>1131001.29</v>
      </c>
      <c r="S114" s="73">
        <v>529764.97</v>
      </c>
      <c r="V114" s="73">
        <v>830</v>
      </c>
      <c r="W114" s="73">
        <v>369970</v>
      </c>
      <c r="Y114" s="90">
        <v>485528</v>
      </c>
      <c r="AB114" s="90">
        <v>255620.07</v>
      </c>
      <c r="AC114" s="90">
        <v>36535.800000000003</v>
      </c>
      <c r="AG114" s="72">
        <f t="shared" si="7"/>
        <v>746978.34</v>
      </c>
      <c r="AH114" s="50">
        <f t="shared" si="8"/>
        <v>-42475</v>
      </c>
      <c r="AI114" s="51">
        <f t="shared" si="9"/>
        <v>789453.34</v>
      </c>
      <c r="AJ114" s="48">
        <f t="shared" si="10"/>
        <v>900564.97</v>
      </c>
      <c r="AK114" s="47">
        <f t="shared" si="11"/>
        <v>777683.87000000011</v>
      </c>
      <c r="AL114" s="56">
        <f t="shared" si="12"/>
        <v>122881.09999999986</v>
      </c>
    </row>
    <row r="115" spans="1:38" ht="15" thickBot="1" x14ac:dyDescent="0.25">
      <c r="A115" s="38" t="s">
        <v>407</v>
      </c>
      <c r="B115" s="38" t="s">
        <v>408</v>
      </c>
      <c r="C115" s="63">
        <v>4472</v>
      </c>
      <c r="D115" s="64" t="s">
        <v>794</v>
      </c>
      <c r="E115" s="251" t="s">
        <v>2925</v>
      </c>
      <c r="F115" s="89">
        <v>458163.39</v>
      </c>
      <c r="G115" s="89">
        <v>6600</v>
      </c>
      <c r="H115" s="89">
        <v>32943.769999999997</v>
      </c>
      <c r="I115" s="251">
        <v>844128.41</v>
      </c>
      <c r="J115" s="251">
        <v>468749.72</v>
      </c>
      <c r="R115" s="251">
        <v>1731639.01</v>
      </c>
      <c r="S115" s="73">
        <v>666719.9</v>
      </c>
      <c r="T115" s="73">
        <v>9600</v>
      </c>
      <c r="V115" s="73">
        <v>1140</v>
      </c>
      <c r="W115" s="73">
        <v>779500</v>
      </c>
      <c r="X115" s="73">
        <v>135600</v>
      </c>
      <c r="Y115" s="90">
        <v>1035879</v>
      </c>
      <c r="AB115" s="90">
        <v>371106.51</v>
      </c>
      <c r="AC115" s="90">
        <v>107059.89</v>
      </c>
      <c r="AG115" s="72">
        <f t="shared" si="7"/>
        <v>497707.16000000003</v>
      </c>
      <c r="AH115" s="50">
        <f t="shared" si="8"/>
        <v>0</v>
      </c>
      <c r="AI115" s="51">
        <f t="shared" si="9"/>
        <v>497707.16000000003</v>
      </c>
      <c r="AJ115" s="48">
        <f t="shared" si="10"/>
        <v>1592559.9</v>
      </c>
      <c r="AK115" s="47">
        <f t="shared" si="11"/>
        <v>1514045.4</v>
      </c>
      <c r="AL115" s="56">
        <f t="shared" si="12"/>
        <v>78514.5</v>
      </c>
    </row>
    <row r="116" spans="1:38" ht="15" thickBot="1" x14ac:dyDescent="0.25">
      <c r="A116" s="38" t="s">
        <v>407</v>
      </c>
      <c r="B116" s="38" t="s">
        <v>408</v>
      </c>
      <c r="C116" s="63">
        <v>1392</v>
      </c>
      <c r="D116" s="64" t="s">
        <v>795</v>
      </c>
      <c r="E116" s="251" t="s">
        <v>2926</v>
      </c>
      <c r="F116" s="89">
        <v>389077.82</v>
      </c>
      <c r="G116" s="89">
        <v>16500</v>
      </c>
      <c r="H116" s="89">
        <v>25799.55</v>
      </c>
      <c r="I116" s="251">
        <v>544376.57999999996</v>
      </c>
      <c r="J116" s="251">
        <v>215260</v>
      </c>
      <c r="K116" s="232">
        <v>0</v>
      </c>
      <c r="M116" s="232">
        <v>0</v>
      </c>
      <c r="N116" s="232">
        <v>0</v>
      </c>
      <c r="Q116" s="251">
        <v>-3000</v>
      </c>
      <c r="R116" s="251">
        <v>2353915.73</v>
      </c>
      <c r="S116" s="73">
        <v>332362.26</v>
      </c>
      <c r="W116" s="73">
        <v>263720</v>
      </c>
      <c r="Y116" s="90">
        <v>306020</v>
      </c>
      <c r="Z116" s="90">
        <v>500</v>
      </c>
      <c r="AA116" s="90">
        <v>1704</v>
      </c>
      <c r="AB116" s="90">
        <v>172440.58</v>
      </c>
      <c r="AC116" s="90">
        <v>70623.47</v>
      </c>
      <c r="AG116" s="72">
        <f t="shared" si="7"/>
        <v>431377.37</v>
      </c>
      <c r="AH116" s="50">
        <f t="shared" si="8"/>
        <v>0</v>
      </c>
      <c r="AI116" s="51">
        <f t="shared" si="9"/>
        <v>431377.37</v>
      </c>
      <c r="AJ116" s="48">
        <f t="shared" si="10"/>
        <v>596082.26</v>
      </c>
      <c r="AK116" s="47">
        <f t="shared" si="11"/>
        <v>551288.04999999993</v>
      </c>
      <c r="AL116" s="56">
        <f t="shared" si="12"/>
        <v>44794.210000000079</v>
      </c>
    </row>
    <row r="117" spans="1:38" ht="15" thickBot="1" x14ac:dyDescent="0.25">
      <c r="A117" s="38" t="s">
        <v>407</v>
      </c>
      <c r="B117" s="38" t="s">
        <v>408</v>
      </c>
      <c r="C117" s="63">
        <v>4729</v>
      </c>
      <c r="D117" s="64" t="s">
        <v>796</v>
      </c>
      <c r="E117" s="251" t="s">
        <v>2927</v>
      </c>
      <c r="F117" s="89">
        <v>1130343.8400000001</v>
      </c>
      <c r="G117" s="89">
        <v>0</v>
      </c>
      <c r="H117" s="89">
        <v>69810.06</v>
      </c>
      <c r="I117" s="251">
        <v>2333354.62</v>
      </c>
      <c r="J117" s="251">
        <v>426115.61</v>
      </c>
      <c r="K117" s="232">
        <v>0</v>
      </c>
      <c r="L117" s="232">
        <v>1314</v>
      </c>
      <c r="M117" s="232">
        <v>110000</v>
      </c>
      <c r="N117" s="232">
        <v>25.58</v>
      </c>
      <c r="R117" s="251">
        <v>1221990.08</v>
      </c>
      <c r="S117" s="73">
        <v>940694.45</v>
      </c>
      <c r="T117" s="73">
        <v>310700</v>
      </c>
      <c r="V117" s="73">
        <v>1280</v>
      </c>
      <c r="W117" s="73">
        <v>773500</v>
      </c>
      <c r="Y117" s="90">
        <v>1047653</v>
      </c>
      <c r="Z117" s="90">
        <v>500</v>
      </c>
      <c r="AA117" s="90">
        <v>7448</v>
      </c>
      <c r="AB117" s="90">
        <v>799158.41</v>
      </c>
      <c r="AC117" s="90">
        <v>46124.92</v>
      </c>
      <c r="AG117" s="72">
        <f t="shared" si="7"/>
        <v>1200153.9000000001</v>
      </c>
      <c r="AH117" s="50">
        <f t="shared" si="8"/>
        <v>111339.58</v>
      </c>
      <c r="AI117" s="51">
        <f t="shared" si="9"/>
        <v>1088814.32</v>
      </c>
      <c r="AJ117" s="48">
        <f t="shared" si="10"/>
        <v>2026174.45</v>
      </c>
      <c r="AK117" s="47">
        <f t="shared" si="11"/>
        <v>1900884.33</v>
      </c>
      <c r="AL117" s="56">
        <f t="shared" si="12"/>
        <v>125290.11999999988</v>
      </c>
    </row>
    <row r="118" spans="1:38" ht="15" thickBot="1" x14ac:dyDescent="0.25">
      <c r="A118" s="38" t="s">
        <v>411</v>
      </c>
      <c r="B118" s="38" t="s">
        <v>412</v>
      </c>
      <c r="C118" s="63">
        <v>3571</v>
      </c>
      <c r="D118" s="64" t="s">
        <v>797</v>
      </c>
      <c r="E118" s="251" t="s">
        <v>2928</v>
      </c>
      <c r="F118" s="89">
        <v>893957.49</v>
      </c>
      <c r="H118" s="89">
        <v>126573.1</v>
      </c>
      <c r="I118" s="251">
        <v>859431.3</v>
      </c>
      <c r="J118" s="251">
        <v>60548.27</v>
      </c>
      <c r="L118" s="232">
        <v>31056</v>
      </c>
      <c r="M118" s="232">
        <v>46518</v>
      </c>
      <c r="N118" s="232">
        <v>5671</v>
      </c>
      <c r="Q118" s="251">
        <v>900</v>
      </c>
      <c r="R118" s="251">
        <v>1488507.55</v>
      </c>
      <c r="S118" s="73">
        <v>525351.18000000005</v>
      </c>
      <c r="W118" s="73">
        <v>538573</v>
      </c>
      <c r="Y118" s="90">
        <v>651051</v>
      </c>
      <c r="AB118" s="90">
        <v>138751.62</v>
      </c>
      <c r="AC118" s="90">
        <v>66778.559999999998</v>
      </c>
      <c r="AG118" s="72">
        <f t="shared" si="7"/>
        <v>1020530.59</v>
      </c>
      <c r="AH118" s="50">
        <f t="shared" si="8"/>
        <v>83245</v>
      </c>
      <c r="AI118" s="51">
        <f t="shared" si="9"/>
        <v>937285.59</v>
      </c>
      <c r="AJ118" s="48">
        <f t="shared" si="10"/>
        <v>1063924.1800000002</v>
      </c>
      <c r="AK118" s="47">
        <f t="shared" si="11"/>
        <v>856581.17999999993</v>
      </c>
      <c r="AL118" s="56">
        <f t="shared" si="12"/>
        <v>207343.00000000023</v>
      </c>
    </row>
    <row r="119" spans="1:38" ht="15" thickBot="1" x14ac:dyDescent="0.25">
      <c r="A119" s="38" t="s">
        <v>411</v>
      </c>
      <c r="B119" s="38" t="s">
        <v>412</v>
      </c>
      <c r="C119" s="63">
        <v>3383</v>
      </c>
      <c r="D119" s="64" t="s">
        <v>798</v>
      </c>
      <c r="E119" s="251" t="s">
        <v>2929</v>
      </c>
      <c r="F119" s="89">
        <v>1178421.45</v>
      </c>
      <c r="H119" s="89">
        <v>90585.07</v>
      </c>
      <c r="I119" s="251">
        <v>610217.72</v>
      </c>
      <c r="J119" s="251">
        <v>112642.33</v>
      </c>
      <c r="L119" s="232">
        <v>7200</v>
      </c>
      <c r="N119" s="232">
        <v>0</v>
      </c>
      <c r="Q119" s="251">
        <v>36948.51</v>
      </c>
      <c r="R119" s="251">
        <v>1247302.3600000001</v>
      </c>
      <c r="S119" s="73">
        <v>605642.81000000006</v>
      </c>
      <c r="W119" s="73">
        <v>402045</v>
      </c>
      <c r="Y119" s="90">
        <v>542795</v>
      </c>
      <c r="AB119" s="90">
        <v>195649.73</v>
      </c>
      <c r="AC119" s="90">
        <v>50838.9</v>
      </c>
      <c r="AG119" s="72">
        <f t="shared" si="7"/>
        <v>1269006.52</v>
      </c>
      <c r="AH119" s="50">
        <f t="shared" si="8"/>
        <v>7200</v>
      </c>
      <c r="AI119" s="51">
        <f t="shared" si="9"/>
        <v>1261806.52</v>
      </c>
      <c r="AJ119" s="48">
        <f t="shared" si="10"/>
        <v>1007687.81</v>
      </c>
      <c r="AK119" s="47">
        <f t="shared" si="11"/>
        <v>789283.63</v>
      </c>
      <c r="AL119" s="56">
        <f t="shared" si="12"/>
        <v>218404.18000000005</v>
      </c>
    </row>
    <row r="120" spans="1:38" ht="15" thickBot="1" x14ac:dyDescent="0.25">
      <c r="A120" s="38" t="s">
        <v>411</v>
      </c>
      <c r="B120" s="38" t="s">
        <v>412</v>
      </c>
      <c r="C120" s="63">
        <v>3666</v>
      </c>
      <c r="D120" s="64" t="s">
        <v>799</v>
      </c>
      <c r="E120" s="251" t="s">
        <v>2930</v>
      </c>
      <c r="F120" s="89">
        <v>975075.22</v>
      </c>
      <c r="H120" s="89">
        <v>26894.83</v>
      </c>
      <c r="I120" s="251">
        <v>528751.93999999994</v>
      </c>
      <c r="J120" s="251">
        <v>91374.27</v>
      </c>
      <c r="K120" s="232">
        <v>0</v>
      </c>
      <c r="L120" s="232">
        <v>111420.62</v>
      </c>
      <c r="N120" s="232">
        <v>6340.4</v>
      </c>
      <c r="Q120" s="251">
        <v>7789.09</v>
      </c>
      <c r="R120" s="251">
        <v>1693308.65</v>
      </c>
      <c r="S120" s="73">
        <v>551355.29</v>
      </c>
      <c r="W120" s="73">
        <v>372980.5</v>
      </c>
      <c r="Y120" s="90">
        <v>546204.5</v>
      </c>
      <c r="AA120" s="90">
        <v>1008</v>
      </c>
      <c r="AB120" s="90">
        <v>169283.36</v>
      </c>
      <c r="AC120" s="90">
        <v>43151.46</v>
      </c>
      <c r="AG120" s="72">
        <f t="shared" si="7"/>
        <v>1001970.0499999999</v>
      </c>
      <c r="AH120" s="50">
        <f t="shared" si="8"/>
        <v>117761.01999999999</v>
      </c>
      <c r="AI120" s="51">
        <f t="shared" si="9"/>
        <v>884209.02999999991</v>
      </c>
      <c r="AJ120" s="48">
        <f t="shared" si="10"/>
        <v>924335.79</v>
      </c>
      <c r="AK120" s="47">
        <f t="shared" si="11"/>
        <v>759647.32</v>
      </c>
      <c r="AL120" s="56">
        <f t="shared" si="12"/>
        <v>164688.47000000009</v>
      </c>
    </row>
    <row r="121" spans="1:38" ht="15" thickBot="1" x14ac:dyDescent="0.25">
      <c r="A121" s="38" t="s">
        <v>411</v>
      </c>
      <c r="B121" s="38" t="s">
        <v>412</v>
      </c>
      <c r="C121" s="63">
        <v>4139</v>
      </c>
      <c r="D121" s="64" t="s">
        <v>800</v>
      </c>
      <c r="E121" s="251" t="s">
        <v>2931</v>
      </c>
      <c r="F121" s="89">
        <v>863746.27</v>
      </c>
      <c r="G121" s="89">
        <v>20000</v>
      </c>
      <c r="H121" s="89">
        <v>199136.1</v>
      </c>
      <c r="I121" s="251">
        <v>878348.46</v>
      </c>
      <c r="J121" s="251">
        <v>261608.82</v>
      </c>
      <c r="L121" s="232">
        <v>131900</v>
      </c>
      <c r="M121" s="232">
        <v>51444</v>
      </c>
      <c r="N121" s="232">
        <v>0</v>
      </c>
      <c r="Q121" s="251">
        <v>50000</v>
      </c>
      <c r="S121" s="73">
        <v>533773.32999999996</v>
      </c>
      <c r="W121" s="73">
        <v>818885</v>
      </c>
      <c r="Y121" s="90">
        <v>1059095</v>
      </c>
      <c r="Z121" s="90">
        <v>3472</v>
      </c>
      <c r="AB121" s="90">
        <v>176891.78</v>
      </c>
      <c r="AC121" s="90">
        <v>100046.12</v>
      </c>
      <c r="AG121" s="72">
        <f t="shared" si="7"/>
        <v>1082882.3700000001</v>
      </c>
      <c r="AH121" s="50">
        <f t="shared" si="8"/>
        <v>183344</v>
      </c>
      <c r="AI121" s="51">
        <f t="shared" si="9"/>
        <v>899538.37000000011</v>
      </c>
      <c r="AJ121" s="48">
        <f t="shared" si="10"/>
        <v>1352658.33</v>
      </c>
      <c r="AK121" s="47">
        <f t="shared" si="11"/>
        <v>1339504.8999999999</v>
      </c>
      <c r="AL121" s="56">
        <f t="shared" si="12"/>
        <v>13153.430000000168</v>
      </c>
    </row>
    <row r="122" spans="1:38" ht="15" thickBot="1" x14ac:dyDescent="0.25">
      <c r="A122" s="38" t="s">
        <v>411</v>
      </c>
      <c r="B122" s="38" t="s">
        <v>412</v>
      </c>
      <c r="C122" s="63">
        <v>1457</v>
      </c>
      <c r="D122" s="64" t="s">
        <v>801</v>
      </c>
      <c r="E122" s="251" t="s">
        <v>2932</v>
      </c>
      <c r="F122" s="89">
        <v>471073.45</v>
      </c>
      <c r="H122" s="89">
        <v>128265.26</v>
      </c>
      <c r="I122" s="251">
        <v>310113.93</v>
      </c>
      <c r="J122" s="251">
        <v>38623.480000000003</v>
      </c>
      <c r="K122" s="232">
        <v>0</v>
      </c>
      <c r="L122" s="232">
        <v>21949.08</v>
      </c>
      <c r="M122" s="232">
        <v>48600</v>
      </c>
      <c r="N122" s="232">
        <v>2449</v>
      </c>
      <c r="Q122" s="251">
        <v>24381.4</v>
      </c>
      <c r="R122" s="251">
        <v>345503.07</v>
      </c>
      <c r="S122" s="73">
        <v>444533.71</v>
      </c>
      <c r="W122" s="73">
        <v>321790</v>
      </c>
      <c r="Y122" s="90">
        <v>452795</v>
      </c>
      <c r="AB122" s="90">
        <v>136536.57</v>
      </c>
      <c r="AC122" s="90">
        <v>23990.05</v>
      </c>
      <c r="AG122" s="72">
        <f t="shared" si="7"/>
        <v>599338.71</v>
      </c>
      <c r="AH122" s="50">
        <f t="shared" si="8"/>
        <v>72998.080000000002</v>
      </c>
      <c r="AI122" s="51">
        <f t="shared" si="9"/>
        <v>526340.63</v>
      </c>
      <c r="AJ122" s="48">
        <f t="shared" si="10"/>
        <v>766323.71</v>
      </c>
      <c r="AK122" s="47">
        <f t="shared" si="11"/>
        <v>613321.62000000011</v>
      </c>
      <c r="AL122" s="56">
        <f t="shared" si="12"/>
        <v>153002.08999999985</v>
      </c>
    </row>
    <row r="123" spans="1:38" ht="15" thickBot="1" x14ac:dyDescent="0.25">
      <c r="A123" s="38" t="s">
        <v>411</v>
      </c>
      <c r="B123" s="38" t="s">
        <v>412</v>
      </c>
      <c r="C123" s="63">
        <v>2356</v>
      </c>
      <c r="D123" s="64" t="s">
        <v>802</v>
      </c>
      <c r="E123" s="251" t="s">
        <v>2940</v>
      </c>
      <c r="F123" s="89">
        <v>634034.93000000005</v>
      </c>
      <c r="H123" s="89">
        <v>86022.54</v>
      </c>
      <c r="I123" s="251">
        <v>467073.97</v>
      </c>
      <c r="J123" s="251">
        <v>63536.26</v>
      </c>
      <c r="L123" s="232">
        <v>12403.66</v>
      </c>
      <c r="N123" s="232">
        <v>0</v>
      </c>
      <c r="R123" s="251">
        <v>2439641.09</v>
      </c>
      <c r="S123" s="73">
        <v>409140.8</v>
      </c>
      <c r="W123" s="73">
        <v>413150</v>
      </c>
      <c r="Y123" s="90">
        <v>456250</v>
      </c>
      <c r="AB123" s="90">
        <v>167259.35</v>
      </c>
      <c r="AC123" s="90">
        <v>74250.89</v>
      </c>
      <c r="AG123" s="72">
        <f t="shared" si="7"/>
        <v>720057.47000000009</v>
      </c>
      <c r="AH123" s="50">
        <f t="shared" si="8"/>
        <v>12403.66</v>
      </c>
      <c r="AI123" s="51">
        <f t="shared" si="9"/>
        <v>707653.81</v>
      </c>
      <c r="AJ123" s="48">
        <f t="shared" si="10"/>
        <v>822290.8</v>
      </c>
      <c r="AK123" s="47">
        <f t="shared" si="11"/>
        <v>697760.24</v>
      </c>
      <c r="AL123" s="56">
        <f t="shared" si="12"/>
        <v>124530.56000000006</v>
      </c>
    </row>
    <row r="124" spans="1:38" ht="15" thickBot="1" x14ac:dyDescent="0.25">
      <c r="A124" s="38" t="s">
        <v>411</v>
      </c>
      <c r="B124" s="38" t="s">
        <v>412</v>
      </c>
      <c r="C124" s="63">
        <v>3094</v>
      </c>
      <c r="D124" s="64" t="s">
        <v>803</v>
      </c>
      <c r="E124" s="251" t="s">
        <v>2942</v>
      </c>
      <c r="F124" s="89">
        <v>755749.63</v>
      </c>
      <c r="H124" s="89">
        <v>225118.77</v>
      </c>
      <c r="I124" s="251">
        <v>608623.9</v>
      </c>
      <c r="J124" s="251">
        <v>61288.35</v>
      </c>
      <c r="L124" s="232">
        <v>32800</v>
      </c>
      <c r="M124" s="232">
        <v>66550</v>
      </c>
      <c r="N124" s="232">
        <v>3868.01</v>
      </c>
      <c r="Q124" s="251">
        <v>450</v>
      </c>
      <c r="R124" s="251">
        <v>3028722.67</v>
      </c>
      <c r="S124" s="73">
        <v>456117.68</v>
      </c>
      <c r="W124" s="73">
        <v>509591.9</v>
      </c>
      <c r="Y124" s="90">
        <v>610197.9</v>
      </c>
      <c r="AB124" s="90">
        <v>139561.32999999999</v>
      </c>
      <c r="AC124" s="90">
        <v>94095.28</v>
      </c>
      <c r="AG124" s="72">
        <f t="shared" si="7"/>
        <v>980868.4</v>
      </c>
      <c r="AH124" s="50">
        <f t="shared" si="8"/>
        <v>103218.01</v>
      </c>
      <c r="AI124" s="51">
        <f t="shared" si="9"/>
        <v>877650.39</v>
      </c>
      <c r="AJ124" s="48">
        <f t="shared" si="10"/>
        <v>965709.58000000007</v>
      </c>
      <c r="AK124" s="47">
        <f t="shared" si="11"/>
        <v>843854.51</v>
      </c>
      <c r="AL124" s="56">
        <f t="shared" si="12"/>
        <v>121855.07000000007</v>
      </c>
    </row>
    <row r="125" spans="1:38" ht="15" thickBot="1" x14ac:dyDescent="0.25">
      <c r="A125" s="38" t="s">
        <v>411</v>
      </c>
      <c r="B125" s="38" t="s">
        <v>412</v>
      </c>
      <c r="C125" s="63">
        <v>2499</v>
      </c>
      <c r="D125" s="64" t="s">
        <v>804</v>
      </c>
      <c r="E125" s="251" t="s">
        <v>2944</v>
      </c>
      <c r="F125" s="89">
        <v>543135.26</v>
      </c>
      <c r="G125" s="89">
        <v>25152</v>
      </c>
      <c r="H125" s="89">
        <v>29244.01</v>
      </c>
      <c r="I125" s="251">
        <v>850763.88</v>
      </c>
      <c r="J125" s="251">
        <v>64131.28</v>
      </c>
      <c r="L125" s="232">
        <v>88116.71</v>
      </c>
      <c r="N125" s="232">
        <v>0</v>
      </c>
      <c r="Q125" s="251">
        <v>750</v>
      </c>
      <c r="S125" s="73">
        <v>555735.75</v>
      </c>
      <c r="W125" s="73">
        <v>597383.22</v>
      </c>
      <c r="Y125" s="90">
        <v>748010.22</v>
      </c>
      <c r="AB125" s="90">
        <v>154332.26999999999</v>
      </c>
      <c r="AC125" s="90">
        <v>94399.59</v>
      </c>
      <c r="AG125" s="72">
        <f t="shared" si="7"/>
        <v>597531.27</v>
      </c>
      <c r="AH125" s="50">
        <f t="shared" si="8"/>
        <v>88116.71</v>
      </c>
      <c r="AI125" s="51">
        <f t="shared" si="9"/>
        <v>509414.56</v>
      </c>
      <c r="AJ125" s="48">
        <f t="shared" si="10"/>
        <v>1153118.97</v>
      </c>
      <c r="AK125" s="47">
        <f t="shared" si="11"/>
        <v>996742.08</v>
      </c>
      <c r="AL125" s="56">
        <f t="shared" si="12"/>
        <v>156376.89000000001</v>
      </c>
    </row>
    <row r="126" spans="1:38" ht="15" thickBot="1" x14ac:dyDescent="0.25">
      <c r="A126" s="38" t="s">
        <v>415</v>
      </c>
      <c r="B126" s="38" t="s">
        <v>416</v>
      </c>
      <c r="C126" s="63">
        <v>5132</v>
      </c>
      <c r="D126" s="64" t="s">
        <v>805</v>
      </c>
      <c r="E126" s="251" t="s">
        <v>2911</v>
      </c>
      <c r="F126" s="89">
        <v>606822</v>
      </c>
      <c r="G126" s="89">
        <v>13400</v>
      </c>
      <c r="H126" s="89">
        <v>8141.3</v>
      </c>
      <c r="I126" s="251">
        <v>776278.47</v>
      </c>
      <c r="J126" s="251">
        <v>205381.26</v>
      </c>
      <c r="K126" s="232">
        <v>0</v>
      </c>
      <c r="L126" s="232">
        <v>70998.78</v>
      </c>
      <c r="N126" s="232">
        <v>1694.11</v>
      </c>
      <c r="O126" s="251">
        <v>85640</v>
      </c>
      <c r="Q126" s="251">
        <v>-38319.11</v>
      </c>
      <c r="R126" s="251">
        <v>2656385</v>
      </c>
      <c r="S126" s="73">
        <v>696025.08</v>
      </c>
      <c r="W126" s="73">
        <v>862218.5</v>
      </c>
      <c r="Y126" s="90">
        <v>1177444.5</v>
      </c>
      <c r="AB126" s="90">
        <v>227605.24</v>
      </c>
      <c r="AC126" s="90">
        <v>97553.52</v>
      </c>
      <c r="AG126" s="72">
        <f t="shared" si="7"/>
        <v>628363.30000000005</v>
      </c>
      <c r="AH126" s="50">
        <f t="shared" si="8"/>
        <v>72692.89</v>
      </c>
      <c r="AI126" s="51">
        <f t="shared" si="9"/>
        <v>555670.41</v>
      </c>
      <c r="AJ126" s="48">
        <f t="shared" si="10"/>
        <v>1558243.58</v>
      </c>
      <c r="AK126" s="47">
        <f t="shared" si="11"/>
        <v>1502603.26</v>
      </c>
      <c r="AL126" s="56">
        <f t="shared" si="12"/>
        <v>55640.320000000065</v>
      </c>
    </row>
    <row r="127" spans="1:38" ht="15" thickBot="1" x14ac:dyDescent="0.25">
      <c r="A127" s="38" t="s">
        <v>415</v>
      </c>
      <c r="B127" s="38" t="s">
        <v>416</v>
      </c>
      <c r="C127" s="63">
        <v>2779</v>
      </c>
      <c r="D127" s="64" t="s">
        <v>806</v>
      </c>
      <c r="E127" s="251" t="s">
        <v>2912</v>
      </c>
      <c r="F127" s="89">
        <v>637540.56999999995</v>
      </c>
      <c r="G127" s="89">
        <v>8800</v>
      </c>
      <c r="H127" s="89">
        <v>33850.26</v>
      </c>
      <c r="I127" s="251">
        <v>235662.07999999999</v>
      </c>
      <c r="J127" s="251">
        <v>173762.31</v>
      </c>
      <c r="L127" s="232">
        <v>50239.9</v>
      </c>
      <c r="N127" s="232">
        <v>60</v>
      </c>
      <c r="Q127" s="251">
        <v>-4920.6000000000004</v>
      </c>
      <c r="R127" s="251">
        <v>2668500</v>
      </c>
      <c r="S127" s="73">
        <v>349503.4</v>
      </c>
      <c r="W127" s="73">
        <v>789705</v>
      </c>
      <c r="Y127" s="90">
        <v>965372</v>
      </c>
      <c r="AB127" s="90">
        <v>182584</v>
      </c>
      <c r="AC127" s="90">
        <v>50274.73</v>
      </c>
      <c r="AG127" s="72">
        <f t="shared" si="7"/>
        <v>680190.83</v>
      </c>
      <c r="AH127" s="50">
        <f t="shared" si="8"/>
        <v>50299.9</v>
      </c>
      <c r="AI127" s="51">
        <f t="shared" si="9"/>
        <v>629890.92999999993</v>
      </c>
      <c r="AJ127" s="48">
        <f t="shared" si="10"/>
        <v>1139208.3999999999</v>
      </c>
      <c r="AK127" s="47">
        <f t="shared" si="11"/>
        <v>1198230.73</v>
      </c>
      <c r="AL127" s="56">
        <f t="shared" si="12"/>
        <v>-59022.330000000075</v>
      </c>
    </row>
    <row r="128" spans="1:38" ht="15" thickBot="1" x14ac:dyDescent="0.25">
      <c r="A128" s="38" t="s">
        <v>415</v>
      </c>
      <c r="B128" s="38" t="s">
        <v>416</v>
      </c>
      <c r="C128" s="63">
        <v>5936</v>
      </c>
      <c r="D128" s="64" t="s">
        <v>807</v>
      </c>
      <c r="E128" s="251" t="s">
        <v>2915</v>
      </c>
      <c r="F128" s="89">
        <v>910425.09</v>
      </c>
      <c r="G128" s="89">
        <v>25900</v>
      </c>
      <c r="H128" s="89">
        <v>43356.34</v>
      </c>
      <c r="I128" s="251">
        <v>4632627.68</v>
      </c>
      <c r="J128" s="251">
        <v>124778.24000000001</v>
      </c>
      <c r="K128" s="232">
        <v>0</v>
      </c>
      <c r="L128" s="232">
        <v>109202.53</v>
      </c>
      <c r="N128" s="232">
        <v>398.57</v>
      </c>
      <c r="Q128" s="251">
        <v>-5845.42</v>
      </c>
      <c r="R128" s="251">
        <v>9526566.6699999999</v>
      </c>
      <c r="S128" s="73">
        <v>860103.92</v>
      </c>
      <c r="T128" s="73">
        <v>100000</v>
      </c>
      <c r="U128" s="73">
        <v>119.97</v>
      </c>
      <c r="W128" s="73">
        <v>1377912.7</v>
      </c>
      <c r="Y128" s="90">
        <v>1638210.7</v>
      </c>
      <c r="AB128" s="90">
        <v>323659.40999999997</v>
      </c>
      <c r="AC128" s="90">
        <v>203693.34</v>
      </c>
      <c r="AG128" s="72">
        <f t="shared" si="7"/>
        <v>979681.42999999993</v>
      </c>
      <c r="AH128" s="50">
        <f t="shared" si="8"/>
        <v>109601.1</v>
      </c>
      <c r="AI128" s="51">
        <f t="shared" si="9"/>
        <v>870080.33</v>
      </c>
      <c r="AJ128" s="48">
        <f t="shared" si="10"/>
        <v>2338136.59</v>
      </c>
      <c r="AK128" s="47">
        <f t="shared" si="11"/>
        <v>2165563.4499999997</v>
      </c>
      <c r="AL128" s="56">
        <f t="shared" si="12"/>
        <v>172573.14000000013</v>
      </c>
    </row>
    <row r="129" spans="1:38" ht="15" thickBot="1" x14ac:dyDescent="0.25">
      <c r="A129" s="38" t="s">
        <v>415</v>
      </c>
      <c r="B129" s="38" t="s">
        <v>416</v>
      </c>
      <c r="C129" s="63">
        <v>2905</v>
      </c>
      <c r="D129" s="64" t="s">
        <v>808</v>
      </c>
      <c r="E129" s="251" t="s">
        <v>2917</v>
      </c>
      <c r="F129" s="89">
        <v>815619.73</v>
      </c>
      <c r="H129" s="89">
        <v>0</v>
      </c>
      <c r="I129" s="251">
        <v>364171.91</v>
      </c>
      <c r="J129" s="251">
        <v>170389.77</v>
      </c>
      <c r="K129" s="232">
        <v>0</v>
      </c>
      <c r="L129" s="232">
        <v>42770.07</v>
      </c>
      <c r="N129" s="232">
        <v>51.4</v>
      </c>
      <c r="O129" s="251">
        <v>155940</v>
      </c>
      <c r="Q129" s="251">
        <v>-8514.4</v>
      </c>
      <c r="R129" s="251">
        <v>2647000</v>
      </c>
      <c r="S129" s="73">
        <v>387023.82</v>
      </c>
      <c r="W129" s="73">
        <v>686355.5</v>
      </c>
      <c r="Y129" s="90">
        <v>805258.58</v>
      </c>
      <c r="AB129" s="90">
        <v>154020.75</v>
      </c>
      <c r="AC129" s="90">
        <v>53054.67</v>
      </c>
      <c r="AG129" s="72">
        <f t="shared" si="7"/>
        <v>815619.73</v>
      </c>
      <c r="AH129" s="50">
        <f t="shared" si="8"/>
        <v>42821.47</v>
      </c>
      <c r="AI129" s="51">
        <f t="shared" si="9"/>
        <v>772798.26</v>
      </c>
      <c r="AJ129" s="48">
        <f t="shared" si="10"/>
        <v>1073379.32</v>
      </c>
      <c r="AK129" s="47">
        <f t="shared" si="11"/>
        <v>1012334</v>
      </c>
      <c r="AL129" s="56">
        <f t="shared" si="12"/>
        <v>61045.320000000065</v>
      </c>
    </row>
    <row r="130" spans="1:38" ht="15" thickBot="1" x14ac:dyDescent="0.25">
      <c r="A130" s="38" t="s">
        <v>415</v>
      </c>
      <c r="B130" s="38" t="s">
        <v>416</v>
      </c>
      <c r="C130" s="63">
        <v>2680</v>
      </c>
      <c r="D130" s="64" t="s">
        <v>809</v>
      </c>
      <c r="E130" s="251" t="s">
        <v>2943</v>
      </c>
      <c r="F130" s="89">
        <v>269510.64</v>
      </c>
      <c r="G130" s="89">
        <v>9200</v>
      </c>
      <c r="H130" s="89">
        <v>6625.74</v>
      </c>
      <c r="I130" s="251">
        <v>344548.04</v>
      </c>
      <c r="J130" s="251">
        <v>98255.43</v>
      </c>
      <c r="L130" s="232">
        <v>52814</v>
      </c>
      <c r="N130" s="232">
        <v>15</v>
      </c>
      <c r="Q130" s="251">
        <v>-7687.93</v>
      </c>
      <c r="R130" s="251">
        <v>1913700</v>
      </c>
      <c r="S130" s="73">
        <v>301789.75</v>
      </c>
      <c r="T130" s="73">
        <v>45000</v>
      </c>
      <c r="W130" s="73">
        <v>362254</v>
      </c>
      <c r="Y130" s="90">
        <v>442894</v>
      </c>
      <c r="AB130" s="90">
        <v>161587.47</v>
      </c>
      <c r="AC130" s="90">
        <v>65331.22</v>
      </c>
      <c r="AG130" s="72">
        <f t="shared" si="7"/>
        <v>285336.38</v>
      </c>
      <c r="AH130" s="50">
        <f t="shared" si="8"/>
        <v>52829</v>
      </c>
      <c r="AI130" s="51">
        <f t="shared" si="9"/>
        <v>232507.38</v>
      </c>
      <c r="AJ130" s="48">
        <f t="shared" si="10"/>
        <v>709043.75</v>
      </c>
      <c r="AK130" s="47">
        <f t="shared" si="11"/>
        <v>669812.68999999994</v>
      </c>
      <c r="AL130" s="56">
        <f t="shared" si="12"/>
        <v>39231.060000000056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opLeftCell="Y1" zoomScaleNormal="100" workbookViewId="0">
      <selection sqref="A1:AB1048576"/>
    </sheetView>
  </sheetViews>
  <sheetFormatPr defaultColWidth="9" defaultRowHeight="14.25" x14ac:dyDescent="0.2"/>
  <cols>
    <col min="1" max="1" width="42.375" style="251" bestFit="1" customWidth="1"/>
    <col min="2" max="2" width="34.875" style="89" bestFit="1" customWidth="1"/>
    <col min="3" max="3" width="33.875" style="89" bestFit="1" customWidth="1"/>
    <col min="4" max="4" width="25.5" style="89" bestFit="1" customWidth="1"/>
    <col min="5" max="5" width="24.875" style="89" bestFit="1" customWidth="1"/>
    <col min="6" max="7" width="17" style="251" bestFit="1" customWidth="1"/>
    <col min="8" max="8" width="19.125" style="232" bestFit="1" customWidth="1"/>
    <col min="9" max="9" width="21" style="232" bestFit="1" customWidth="1"/>
    <col min="10" max="10" width="20.5" style="232" bestFit="1" customWidth="1"/>
    <col min="11" max="11" width="22.875" style="232" bestFit="1" customWidth="1"/>
    <col min="12" max="12" width="24.875" style="251" bestFit="1" customWidth="1"/>
    <col min="13" max="14" width="28.625" style="251" bestFit="1" customWidth="1"/>
    <col min="15" max="15" width="17" style="251" bestFit="1" customWidth="1"/>
    <col min="16" max="16" width="28.875" style="73" bestFit="1" customWidth="1"/>
    <col min="17" max="17" width="46" style="73" bestFit="1" customWidth="1"/>
    <col min="18" max="18" width="46.625" style="73" bestFit="1" customWidth="1"/>
    <col min="19" max="19" width="30.125" style="73" bestFit="1" customWidth="1"/>
    <col min="20" max="20" width="57" style="73" bestFit="1" customWidth="1"/>
    <col min="21" max="21" width="17" style="73" bestFit="1" customWidth="1"/>
    <col min="22" max="22" width="21.625" style="90" bestFit="1" customWidth="1"/>
    <col min="23" max="23" width="28" style="90" bestFit="1" customWidth="1"/>
    <col min="24" max="24" width="26.375" style="90" bestFit="1" customWidth="1"/>
    <col min="25" max="25" width="44.875" style="90" bestFit="1" customWidth="1"/>
    <col min="26" max="26" width="32.375" style="90" bestFit="1" customWidth="1"/>
    <col min="27" max="27" width="32.875" style="90" bestFit="1" customWidth="1"/>
    <col min="28" max="28" width="34.25" style="90" bestFit="1" customWidth="1"/>
    <col min="29" max="16384" width="9" style="251"/>
  </cols>
  <sheetData>
    <row r="1" spans="1:29" x14ac:dyDescent="0.2">
      <c r="A1" s="251" t="s">
        <v>2457</v>
      </c>
      <c r="B1" s="89" t="s">
        <v>2458</v>
      </c>
      <c r="C1" s="89" t="s">
        <v>2459</v>
      </c>
      <c r="D1" s="89" t="s">
        <v>2460</v>
      </c>
      <c r="E1" s="89" t="s">
        <v>2607</v>
      </c>
      <c r="F1" s="251" t="s">
        <v>2461</v>
      </c>
      <c r="G1" s="251" t="s">
        <v>2462</v>
      </c>
      <c r="H1" s="232" t="s">
        <v>2464</v>
      </c>
      <c r="I1" s="232" t="s">
        <v>2465</v>
      </c>
      <c r="J1" s="232" t="s">
        <v>2468</v>
      </c>
      <c r="K1" s="232" t="s">
        <v>2469</v>
      </c>
      <c r="L1" s="251" t="s">
        <v>2470</v>
      </c>
      <c r="M1" s="251" t="s">
        <v>2471</v>
      </c>
      <c r="N1" s="251" t="s">
        <v>2472</v>
      </c>
      <c r="O1" s="251" t="s">
        <v>2473</v>
      </c>
      <c r="P1" s="73" t="s">
        <v>2475</v>
      </c>
      <c r="Q1" s="73" t="s">
        <v>2476</v>
      </c>
      <c r="R1" s="73" t="s">
        <v>2477</v>
      </c>
      <c r="S1" s="73" t="s">
        <v>2478</v>
      </c>
      <c r="T1" s="73" t="s">
        <v>2480</v>
      </c>
      <c r="U1" s="73" t="s">
        <v>2481</v>
      </c>
      <c r="V1" s="90" t="s">
        <v>2947</v>
      </c>
      <c r="W1" s="90" t="s">
        <v>2482</v>
      </c>
      <c r="X1" s="90" t="s">
        <v>2483</v>
      </c>
      <c r="Y1" s="90" t="s">
        <v>2484</v>
      </c>
      <c r="Z1" s="90" t="s">
        <v>2485</v>
      </c>
      <c r="AA1" s="90" t="s">
        <v>2486</v>
      </c>
      <c r="AB1" s="90" t="s">
        <v>2487</v>
      </c>
      <c r="AC1" s="251" t="s">
        <v>2948</v>
      </c>
    </row>
    <row r="2" spans="1:29" x14ac:dyDescent="0.2">
      <c r="A2" s="251" t="s">
        <v>2488</v>
      </c>
      <c r="B2" s="89" t="s">
        <v>2489</v>
      </c>
      <c r="C2" s="89" t="s">
        <v>2490</v>
      </c>
      <c r="D2" s="89" t="s">
        <v>2491</v>
      </c>
      <c r="E2" s="89" t="s">
        <v>2614</v>
      </c>
      <c r="F2" s="251" t="s">
        <v>2492</v>
      </c>
      <c r="G2" s="251" t="s">
        <v>2493</v>
      </c>
      <c r="H2" s="232" t="s">
        <v>2495</v>
      </c>
      <c r="I2" s="232" t="s">
        <v>2496</v>
      </c>
      <c r="J2" s="232" t="s">
        <v>2499</v>
      </c>
      <c r="K2" s="232" t="s">
        <v>2500</v>
      </c>
      <c r="L2" s="251" t="s">
        <v>2501</v>
      </c>
      <c r="M2" s="251" t="s">
        <v>2502</v>
      </c>
      <c r="N2" s="251" t="s">
        <v>2503</v>
      </c>
      <c r="O2" s="251" t="s">
        <v>2504</v>
      </c>
      <c r="P2" s="73" t="s">
        <v>2506</v>
      </c>
      <c r="Q2" s="73" t="s">
        <v>2507</v>
      </c>
      <c r="R2" s="73" t="s">
        <v>2508</v>
      </c>
      <c r="S2" s="73" t="s">
        <v>2509</v>
      </c>
      <c r="T2" s="73" t="s">
        <v>2511</v>
      </c>
      <c r="U2" s="73" t="s">
        <v>2512</v>
      </c>
      <c r="V2" s="90" t="s">
        <v>2949</v>
      </c>
      <c r="W2" s="90" t="s">
        <v>2513</v>
      </c>
      <c r="X2" s="90" t="s">
        <v>2514</v>
      </c>
      <c r="Y2" s="90" t="s">
        <v>2515</v>
      </c>
      <c r="Z2" s="90" t="s">
        <v>2516</v>
      </c>
      <c r="AA2" s="90" t="s">
        <v>2517</v>
      </c>
      <c r="AB2" s="90" t="s">
        <v>2518</v>
      </c>
      <c r="AC2" s="251" t="s">
        <v>2950</v>
      </c>
    </row>
    <row r="3" spans="1:29" x14ac:dyDescent="0.2">
      <c r="A3" s="251" t="s">
        <v>2519</v>
      </c>
      <c r="B3" s="89">
        <v>70663434.310000002</v>
      </c>
      <c r="C3" s="89">
        <v>342375</v>
      </c>
      <c r="D3" s="89">
        <v>3319397.51</v>
      </c>
      <c r="E3" s="89">
        <v>81.48</v>
      </c>
      <c r="F3" s="251">
        <v>83481505.75</v>
      </c>
      <c r="G3" s="251">
        <v>28715941.719999999</v>
      </c>
      <c r="H3" s="232">
        <v>721050.61</v>
      </c>
      <c r="I3" s="232">
        <v>1154217.1599999999</v>
      </c>
      <c r="J3" s="232">
        <v>51030</v>
      </c>
      <c r="K3" s="232">
        <v>1067867.25</v>
      </c>
      <c r="L3" s="251">
        <v>376424.65</v>
      </c>
      <c r="M3" s="251">
        <v>18733517.449999999</v>
      </c>
      <c r="N3" s="251">
        <v>13523650.48</v>
      </c>
      <c r="O3" s="251">
        <v>134793577.41999999</v>
      </c>
      <c r="P3" s="73">
        <v>69502409.939999998</v>
      </c>
      <c r="Q3" s="73">
        <v>5288492.6399999997</v>
      </c>
      <c r="R3" s="73">
        <v>10869.32</v>
      </c>
      <c r="S3" s="73">
        <v>63180958.009999998</v>
      </c>
      <c r="T3" s="73">
        <v>5000460.71</v>
      </c>
      <c r="U3" s="73">
        <v>76905764.269999996</v>
      </c>
      <c r="V3" s="90">
        <v>2400</v>
      </c>
      <c r="W3" s="90">
        <v>5816</v>
      </c>
      <c r="X3" s="90">
        <v>45532.11</v>
      </c>
      <c r="Y3" s="90">
        <v>23797379.129999999</v>
      </c>
      <c r="Z3" s="90">
        <v>10755361.310000001</v>
      </c>
      <c r="AA3" s="90">
        <v>289030</v>
      </c>
      <c r="AB3" s="90">
        <v>709035.95</v>
      </c>
      <c r="AC3" s="251">
        <v>625.95000000000005</v>
      </c>
    </row>
    <row r="4" spans="1:29" x14ac:dyDescent="0.2">
      <c r="A4" s="251" t="s">
        <v>2951</v>
      </c>
      <c r="B4" s="89">
        <v>1225345.6299999999</v>
      </c>
      <c r="D4" s="89">
        <v>47442</v>
      </c>
      <c r="E4" s="89">
        <v>0</v>
      </c>
      <c r="F4" s="251">
        <v>8</v>
      </c>
      <c r="G4" s="251">
        <v>346659.85</v>
      </c>
      <c r="J4" s="232">
        <v>9990</v>
      </c>
      <c r="K4" s="232">
        <v>624360.04</v>
      </c>
      <c r="M4" s="251">
        <v>571683.59</v>
      </c>
      <c r="N4" s="251">
        <v>-7.18</v>
      </c>
      <c r="O4" s="251">
        <v>560321.12</v>
      </c>
      <c r="R4" s="73">
        <v>41.44</v>
      </c>
      <c r="S4" s="73">
        <v>1198772.75</v>
      </c>
      <c r="T4" s="73">
        <v>54014.75</v>
      </c>
      <c r="U4" s="73">
        <v>1222962.75</v>
      </c>
      <c r="X4" s="90">
        <v>5095</v>
      </c>
      <c r="Y4" s="90">
        <v>105838.88</v>
      </c>
      <c r="Z4" s="90">
        <v>65824.399999999994</v>
      </c>
    </row>
    <row r="5" spans="1:29" x14ac:dyDescent="0.2">
      <c r="A5" s="251" t="s">
        <v>2952</v>
      </c>
      <c r="B5" s="89">
        <v>19040</v>
      </c>
      <c r="D5" s="89">
        <v>15100</v>
      </c>
      <c r="E5" s="89">
        <v>0</v>
      </c>
      <c r="F5" s="251">
        <v>260873.72</v>
      </c>
      <c r="G5" s="251">
        <v>273719.18</v>
      </c>
      <c r="H5" s="232">
        <v>14885</v>
      </c>
      <c r="K5" s="232">
        <v>19040</v>
      </c>
      <c r="M5" s="251">
        <v>-1240421.3600000001</v>
      </c>
      <c r="N5" s="251">
        <v>-2014</v>
      </c>
      <c r="O5" s="251">
        <v>2026803.02</v>
      </c>
      <c r="S5" s="73">
        <v>400463</v>
      </c>
      <c r="T5" s="73">
        <v>77575.649999999994</v>
      </c>
      <c r="U5" s="73">
        <v>400463</v>
      </c>
      <c r="Y5" s="90">
        <v>150381.65</v>
      </c>
      <c r="Z5" s="90">
        <v>176753.76</v>
      </c>
    </row>
    <row r="6" spans="1:29" x14ac:dyDescent="0.2">
      <c r="A6" s="251" t="s">
        <v>2953</v>
      </c>
      <c r="B6" s="89">
        <v>0</v>
      </c>
      <c r="D6" s="89">
        <v>18988</v>
      </c>
      <c r="F6" s="251">
        <v>2527807.79</v>
      </c>
      <c r="G6" s="251">
        <v>12</v>
      </c>
      <c r="H6" s="232">
        <v>26155</v>
      </c>
      <c r="I6" s="232">
        <v>7541.82</v>
      </c>
      <c r="J6" s="232">
        <v>8000</v>
      </c>
      <c r="K6" s="232">
        <v>2100</v>
      </c>
      <c r="M6" s="251">
        <v>1942921.35</v>
      </c>
      <c r="O6" s="251">
        <v>716949.66</v>
      </c>
      <c r="Q6" s="73">
        <v>2000</v>
      </c>
      <c r="S6" s="73">
        <v>1058216</v>
      </c>
      <c r="T6" s="73">
        <v>90301.71</v>
      </c>
      <c r="U6" s="73">
        <v>1062676</v>
      </c>
      <c r="Y6" s="90">
        <v>171432.53</v>
      </c>
      <c r="Z6" s="90">
        <v>73269.22</v>
      </c>
    </row>
    <row r="7" spans="1:29" x14ac:dyDescent="0.2">
      <c r="A7" s="251" t="s">
        <v>2954</v>
      </c>
      <c r="B7" s="89">
        <v>2057.19</v>
      </c>
      <c r="D7" s="89">
        <v>48023.18</v>
      </c>
      <c r="E7" s="89">
        <v>0</v>
      </c>
      <c r="F7" s="251">
        <v>3199577.28</v>
      </c>
      <c r="G7" s="251">
        <v>256305.66</v>
      </c>
      <c r="H7" s="232">
        <v>24343.65</v>
      </c>
      <c r="I7" s="232">
        <v>2186.8000000000002</v>
      </c>
      <c r="J7" s="232">
        <v>10000</v>
      </c>
      <c r="K7" s="232">
        <v>0</v>
      </c>
      <c r="M7" s="251">
        <v>3083546.99</v>
      </c>
      <c r="O7" s="251">
        <v>550717.67000000004</v>
      </c>
      <c r="S7" s="73">
        <v>621935.5</v>
      </c>
      <c r="T7" s="73">
        <v>50645.85</v>
      </c>
      <c r="U7" s="73">
        <v>661135.5</v>
      </c>
      <c r="Y7" s="90">
        <v>51719.45</v>
      </c>
      <c r="Z7" s="90">
        <v>124558.2</v>
      </c>
    </row>
    <row r="8" spans="1:29" x14ac:dyDescent="0.2">
      <c r="A8" s="251" t="s">
        <v>2955</v>
      </c>
      <c r="B8" s="89">
        <v>183341.02</v>
      </c>
      <c r="C8" s="89">
        <v>0</v>
      </c>
      <c r="D8" s="89">
        <v>17170</v>
      </c>
      <c r="E8" s="89">
        <v>73.98</v>
      </c>
      <c r="F8" s="251">
        <v>599581.49</v>
      </c>
      <c r="G8" s="251">
        <v>14709.95</v>
      </c>
      <c r="H8" s="232">
        <v>87485.16</v>
      </c>
      <c r="I8" s="232">
        <v>13375.37</v>
      </c>
      <c r="J8" s="232">
        <v>8000</v>
      </c>
      <c r="K8" s="232">
        <v>0</v>
      </c>
      <c r="N8" s="251">
        <v>-1792730.97</v>
      </c>
      <c r="O8" s="251">
        <v>2257089.6800000002</v>
      </c>
      <c r="Q8" s="73">
        <v>196750</v>
      </c>
      <c r="S8" s="73">
        <v>658330.5</v>
      </c>
      <c r="T8" s="73">
        <v>409073.45</v>
      </c>
      <c r="U8" s="73">
        <v>675130.5</v>
      </c>
      <c r="X8" s="90">
        <v>17128</v>
      </c>
      <c r="Y8" s="90">
        <v>237073.2</v>
      </c>
      <c r="Z8" s="90">
        <v>93165.05</v>
      </c>
    </row>
    <row r="9" spans="1:29" x14ac:dyDescent="0.2">
      <c r="A9" s="251" t="s">
        <v>2956</v>
      </c>
      <c r="B9" s="89">
        <v>0</v>
      </c>
      <c r="D9" s="89">
        <v>0</v>
      </c>
      <c r="E9" s="89">
        <v>0</v>
      </c>
      <c r="F9" s="251">
        <v>3758992.59</v>
      </c>
      <c r="G9" s="251">
        <v>191031.83</v>
      </c>
      <c r="H9" s="232">
        <v>26600</v>
      </c>
      <c r="I9" s="232">
        <v>633.30999999999995</v>
      </c>
      <c r="K9" s="232">
        <v>0</v>
      </c>
      <c r="M9" s="251">
        <v>3848274.32</v>
      </c>
      <c r="N9" s="251">
        <v>2230</v>
      </c>
      <c r="O9" s="251">
        <v>253201</v>
      </c>
      <c r="S9" s="73">
        <v>358800</v>
      </c>
      <c r="T9" s="73">
        <v>60978.76</v>
      </c>
      <c r="U9" s="73">
        <v>358800</v>
      </c>
      <c r="Y9" s="90">
        <v>88212.07</v>
      </c>
      <c r="Z9" s="90">
        <v>153680.9</v>
      </c>
    </row>
    <row r="10" spans="1:29" x14ac:dyDescent="0.2">
      <c r="A10" s="251" t="s">
        <v>2957</v>
      </c>
      <c r="B10" s="89">
        <v>1681.72</v>
      </c>
      <c r="D10" s="89">
        <v>500</v>
      </c>
      <c r="E10" s="89">
        <v>0</v>
      </c>
      <c r="F10" s="251">
        <v>3284204.14</v>
      </c>
      <c r="G10" s="251">
        <v>3</v>
      </c>
      <c r="H10" s="232">
        <v>8300</v>
      </c>
      <c r="I10" s="232">
        <v>3636.25</v>
      </c>
      <c r="J10" s="232">
        <v>2040</v>
      </c>
      <c r="K10" s="232">
        <v>0</v>
      </c>
      <c r="M10" s="251">
        <v>3264132.34</v>
      </c>
      <c r="N10" s="251">
        <v>6859.68</v>
      </c>
      <c r="R10" s="73">
        <v>22.42</v>
      </c>
      <c r="S10" s="73">
        <v>303976.63</v>
      </c>
      <c r="T10" s="73">
        <v>198261.1</v>
      </c>
      <c r="U10" s="73">
        <v>316476.63</v>
      </c>
      <c r="X10" s="90">
        <v>7879.11</v>
      </c>
      <c r="Y10" s="90">
        <v>105833.52</v>
      </c>
      <c r="Z10" s="90">
        <v>70650.3</v>
      </c>
    </row>
    <row r="11" spans="1:29" x14ac:dyDescent="0.2">
      <c r="A11" s="251" t="s">
        <v>2958</v>
      </c>
      <c r="B11" s="89">
        <v>3900</v>
      </c>
      <c r="D11" s="89">
        <v>6140</v>
      </c>
      <c r="E11" s="89">
        <v>0</v>
      </c>
      <c r="F11" s="251">
        <v>3586003.77</v>
      </c>
      <c r="G11" s="251">
        <v>21717.33</v>
      </c>
      <c r="K11" s="232">
        <v>0</v>
      </c>
      <c r="M11" s="251">
        <v>3583834.57</v>
      </c>
      <c r="N11" s="251">
        <v>668.56</v>
      </c>
      <c r="O11" s="251">
        <v>99610.62</v>
      </c>
      <c r="S11" s="73">
        <v>234181.5</v>
      </c>
      <c r="T11" s="73">
        <v>65854.36</v>
      </c>
      <c r="U11" s="73">
        <v>240551.5</v>
      </c>
      <c r="X11" s="90">
        <v>5110</v>
      </c>
      <c r="Y11" s="90">
        <v>44334.36</v>
      </c>
      <c r="Z11" s="90">
        <v>76392.649999999994</v>
      </c>
    </row>
    <row r="12" spans="1:29" x14ac:dyDescent="0.2">
      <c r="A12" s="251" t="s">
        <v>2959</v>
      </c>
      <c r="B12" s="89">
        <v>805749.27</v>
      </c>
      <c r="C12" s="89">
        <v>1875</v>
      </c>
      <c r="D12" s="89">
        <v>52150.86</v>
      </c>
      <c r="F12" s="251">
        <v>1200838.82</v>
      </c>
      <c r="G12" s="251">
        <v>331799.73</v>
      </c>
      <c r="H12" s="232">
        <v>7500</v>
      </c>
      <c r="I12" s="232">
        <v>18720</v>
      </c>
      <c r="N12" s="251">
        <v>204236.28</v>
      </c>
      <c r="O12" s="251">
        <v>685585.33</v>
      </c>
      <c r="P12" s="73">
        <v>516442.17</v>
      </c>
      <c r="Q12" s="73">
        <v>192219</v>
      </c>
      <c r="S12" s="73">
        <v>1330694</v>
      </c>
      <c r="U12" s="73">
        <v>1381900.4</v>
      </c>
      <c r="Y12" s="90">
        <v>151161.60999999999</v>
      </c>
      <c r="Z12" s="90">
        <v>163671.29</v>
      </c>
    </row>
    <row r="13" spans="1:29" x14ac:dyDescent="0.2">
      <c r="A13" s="251" t="s">
        <v>2960</v>
      </c>
      <c r="B13" s="89">
        <v>896802.61</v>
      </c>
      <c r="C13" s="89">
        <v>1875</v>
      </c>
      <c r="D13" s="89">
        <v>201333.15</v>
      </c>
      <c r="F13" s="251">
        <v>294770.78000000003</v>
      </c>
      <c r="G13" s="251">
        <v>258380.1</v>
      </c>
      <c r="H13" s="232">
        <v>0</v>
      </c>
      <c r="N13" s="251">
        <v>243061.17</v>
      </c>
      <c r="O13" s="251">
        <v>1517319.83</v>
      </c>
      <c r="P13" s="73">
        <v>539134.98</v>
      </c>
      <c r="Q13" s="73">
        <v>319920</v>
      </c>
      <c r="S13" s="73">
        <v>1012042.5</v>
      </c>
      <c r="T13" s="73">
        <v>14000</v>
      </c>
      <c r="U13" s="73">
        <v>1146087.5</v>
      </c>
      <c r="Y13" s="90">
        <v>111199.45</v>
      </c>
      <c r="Z13" s="90">
        <v>104228.21</v>
      </c>
    </row>
    <row r="14" spans="1:29" x14ac:dyDescent="0.2">
      <c r="A14" s="251" t="s">
        <v>2961</v>
      </c>
      <c r="B14" s="89">
        <v>423422.38</v>
      </c>
      <c r="D14" s="89">
        <v>37744.89</v>
      </c>
      <c r="F14" s="251">
        <v>914336.47</v>
      </c>
      <c r="G14" s="251">
        <v>356531.46</v>
      </c>
      <c r="H14" s="232">
        <v>0</v>
      </c>
      <c r="N14" s="251">
        <v>167368.68</v>
      </c>
      <c r="O14" s="251">
        <v>1326846.8</v>
      </c>
      <c r="P14" s="73">
        <v>568974.87</v>
      </c>
      <c r="S14" s="73">
        <v>518962</v>
      </c>
      <c r="U14" s="73">
        <v>566212</v>
      </c>
      <c r="Y14" s="90">
        <v>220551.21</v>
      </c>
      <c r="Z14" s="90">
        <v>146942.97</v>
      </c>
    </row>
    <row r="15" spans="1:29" x14ac:dyDescent="0.2">
      <c r="A15" s="251" t="s">
        <v>2962</v>
      </c>
      <c r="B15" s="89">
        <v>1041996.41</v>
      </c>
      <c r="C15" s="89">
        <v>1875</v>
      </c>
      <c r="D15" s="89">
        <v>89427.06</v>
      </c>
      <c r="F15" s="251">
        <v>31173.919999999998</v>
      </c>
      <c r="G15" s="251">
        <v>219467.65</v>
      </c>
      <c r="H15" s="232">
        <v>13000</v>
      </c>
      <c r="I15" s="232">
        <v>18780</v>
      </c>
      <c r="N15" s="251">
        <v>166554.06</v>
      </c>
      <c r="O15" s="251">
        <v>1336486.2</v>
      </c>
      <c r="P15" s="73">
        <v>1091995.47</v>
      </c>
      <c r="Q15" s="73">
        <v>55160</v>
      </c>
      <c r="S15" s="73">
        <v>1239460</v>
      </c>
      <c r="T15" s="73">
        <v>21600</v>
      </c>
      <c r="U15" s="73">
        <v>1337659</v>
      </c>
      <c r="Y15" s="90">
        <v>218753.88</v>
      </c>
      <c r="Z15" s="90">
        <v>90152.68</v>
      </c>
    </row>
    <row r="16" spans="1:29" x14ac:dyDescent="0.2">
      <c r="A16" s="251" t="s">
        <v>2963</v>
      </c>
      <c r="B16" s="89">
        <v>1445377.76</v>
      </c>
      <c r="D16" s="89">
        <v>100784.43</v>
      </c>
      <c r="F16" s="251">
        <v>983743.65</v>
      </c>
      <c r="G16" s="251">
        <v>435979.46</v>
      </c>
      <c r="H16" s="232">
        <v>117740</v>
      </c>
      <c r="I16" s="232">
        <v>7000</v>
      </c>
      <c r="K16" s="232">
        <v>34.049999999999997</v>
      </c>
      <c r="N16" s="251">
        <v>375090.9</v>
      </c>
      <c r="O16" s="251">
        <v>2146839.4900000002</v>
      </c>
      <c r="P16" s="73">
        <v>1008472.1</v>
      </c>
      <c r="Q16" s="73">
        <v>200000</v>
      </c>
      <c r="S16" s="73">
        <v>1254186.7</v>
      </c>
      <c r="U16" s="73">
        <v>1492574.82</v>
      </c>
      <c r="Y16" s="90">
        <v>246654.78</v>
      </c>
      <c r="Z16" s="90">
        <v>165084.13</v>
      </c>
    </row>
    <row r="17" spans="1:28" x14ac:dyDescent="0.2">
      <c r="A17" s="251" t="s">
        <v>2964</v>
      </c>
      <c r="B17" s="89">
        <v>1269547.01</v>
      </c>
      <c r="C17" s="89">
        <v>1875</v>
      </c>
      <c r="D17" s="89">
        <v>77887.47</v>
      </c>
      <c r="F17" s="251">
        <v>119149.45</v>
      </c>
      <c r="G17" s="251">
        <v>285505.15000000002</v>
      </c>
      <c r="H17" s="232">
        <v>84000</v>
      </c>
      <c r="K17" s="232">
        <v>0</v>
      </c>
      <c r="N17" s="251">
        <v>269329.91999999998</v>
      </c>
      <c r="O17" s="251">
        <v>1602780.76</v>
      </c>
      <c r="P17" s="73">
        <v>1264589.68</v>
      </c>
      <c r="S17" s="73">
        <v>1028604.5</v>
      </c>
      <c r="T17" s="73">
        <v>20000</v>
      </c>
      <c r="U17" s="73">
        <v>1296373.42</v>
      </c>
      <c r="Y17" s="90">
        <v>348773.41</v>
      </c>
      <c r="Z17" s="90">
        <v>91151.79</v>
      </c>
      <c r="AB17" s="90">
        <v>30000</v>
      </c>
    </row>
    <row r="18" spans="1:28" x14ac:dyDescent="0.2">
      <c r="A18" s="251" t="s">
        <v>2965</v>
      </c>
      <c r="B18" s="89">
        <v>1150352.68</v>
      </c>
      <c r="C18" s="89">
        <v>3750</v>
      </c>
      <c r="D18" s="89">
        <v>38813.49</v>
      </c>
      <c r="F18" s="251">
        <v>397105.59</v>
      </c>
      <c r="G18" s="251">
        <v>1872114.14</v>
      </c>
      <c r="H18" s="232">
        <v>-8000</v>
      </c>
      <c r="N18" s="251">
        <v>94033</v>
      </c>
      <c r="O18" s="251">
        <v>2036704.82</v>
      </c>
      <c r="P18" s="73">
        <v>1149537.33</v>
      </c>
      <c r="Q18" s="73">
        <v>7600</v>
      </c>
      <c r="S18" s="73">
        <v>622123.5</v>
      </c>
      <c r="U18" s="73">
        <v>654123.5</v>
      </c>
      <c r="Y18" s="90">
        <v>204267.31</v>
      </c>
      <c r="Z18" s="90">
        <v>417859.54</v>
      </c>
    </row>
    <row r="19" spans="1:28" x14ac:dyDescent="0.2">
      <c r="A19" s="251" t="s">
        <v>2966</v>
      </c>
      <c r="B19" s="89">
        <v>658611.29</v>
      </c>
      <c r="D19" s="89">
        <v>99435.02</v>
      </c>
      <c r="F19" s="251">
        <v>1114528.8600000001</v>
      </c>
      <c r="G19" s="251">
        <v>551847.36</v>
      </c>
      <c r="H19" s="232">
        <v>0</v>
      </c>
      <c r="I19" s="232">
        <v>7000</v>
      </c>
      <c r="N19" s="251">
        <v>107746.14</v>
      </c>
      <c r="O19" s="251">
        <v>118427.08</v>
      </c>
      <c r="P19" s="73">
        <v>477487.72</v>
      </c>
      <c r="Q19" s="73">
        <v>40000</v>
      </c>
      <c r="S19" s="73">
        <v>500900</v>
      </c>
      <c r="U19" s="73">
        <v>500900</v>
      </c>
      <c r="Y19" s="90">
        <v>169592.09</v>
      </c>
      <c r="Z19" s="90">
        <v>177930.72</v>
      </c>
    </row>
    <row r="20" spans="1:28" x14ac:dyDescent="0.2">
      <c r="A20" s="251" t="s">
        <v>2967</v>
      </c>
      <c r="B20" s="89">
        <v>1257174.23</v>
      </c>
      <c r="C20" s="89">
        <v>9375</v>
      </c>
      <c r="D20" s="89">
        <v>64541.23</v>
      </c>
      <c r="F20" s="251">
        <v>91495.54</v>
      </c>
      <c r="G20" s="251">
        <v>297588.95</v>
      </c>
      <c r="H20" s="232">
        <v>0</v>
      </c>
      <c r="I20" s="232">
        <v>8400</v>
      </c>
      <c r="N20" s="251">
        <v>218614.48</v>
      </c>
      <c r="O20" s="251">
        <v>1863971.92</v>
      </c>
      <c r="P20" s="73">
        <v>1088134.51</v>
      </c>
      <c r="Q20" s="73">
        <v>140000</v>
      </c>
      <c r="S20" s="73">
        <v>417516</v>
      </c>
      <c r="U20" s="73">
        <v>592449.84</v>
      </c>
      <c r="Y20" s="90">
        <v>260543.35999999999</v>
      </c>
      <c r="Z20" s="90">
        <v>115239.1</v>
      </c>
      <c r="AB20" s="90">
        <v>20000</v>
      </c>
    </row>
    <row r="21" spans="1:28" x14ac:dyDescent="0.2">
      <c r="A21" s="251" t="s">
        <v>2968</v>
      </c>
      <c r="B21" s="89">
        <v>1063803.6100000001</v>
      </c>
      <c r="C21" s="89">
        <v>1875</v>
      </c>
      <c r="D21" s="89">
        <v>129128.65</v>
      </c>
      <c r="F21" s="251">
        <v>670033.53</v>
      </c>
      <c r="G21" s="251">
        <v>1692060.03</v>
      </c>
      <c r="H21" s="232">
        <v>63000</v>
      </c>
      <c r="I21" s="232">
        <v>7000</v>
      </c>
      <c r="K21" s="232">
        <v>0</v>
      </c>
      <c r="N21" s="251">
        <v>431872.18</v>
      </c>
      <c r="O21" s="251">
        <v>2519990.75</v>
      </c>
      <c r="P21" s="73">
        <v>969994.62</v>
      </c>
      <c r="Q21" s="73">
        <v>184000</v>
      </c>
      <c r="S21" s="73">
        <v>931525</v>
      </c>
      <c r="U21" s="73">
        <v>1137825</v>
      </c>
      <c r="Y21" s="90">
        <v>736461.92</v>
      </c>
      <c r="Z21" s="90">
        <v>315645.31</v>
      </c>
    </row>
    <row r="22" spans="1:28" x14ac:dyDescent="0.2">
      <c r="A22" s="251" t="s">
        <v>2969</v>
      </c>
      <c r="B22" s="89">
        <v>650729.91</v>
      </c>
      <c r="D22" s="89">
        <v>34612</v>
      </c>
      <c r="F22" s="251">
        <v>559493.44999999995</v>
      </c>
      <c r="G22" s="251">
        <v>409174.53</v>
      </c>
      <c r="H22" s="232">
        <v>0</v>
      </c>
      <c r="I22" s="232">
        <v>-13825</v>
      </c>
      <c r="N22" s="251">
        <v>203592.26</v>
      </c>
      <c r="O22" s="251">
        <v>4994895.4800000004</v>
      </c>
      <c r="P22" s="73">
        <v>673886.24</v>
      </c>
      <c r="Q22" s="73">
        <v>155505</v>
      </c>
      <c r="S22" s="73">
        <v>880128.5</v>
      </c>
      <c r="T22" s="73">
        <v>10500</v>
      </c>
      <c r="U22" s="73">
        <v>940041.5</v>
      </c>
      <c r="Y22" s="90">
        <v>438164.99</v>
      </c>
      <c r="Z22" s="90">
        <v>240521.4</v>
      </c>
    </row>
    <row r="23" spans="1:28" x14ac:dyDescent="0.2">
      <c r="A23" s="251" t="s">
        <v>2970</v>
      </c>
      <c r="B23" s="89">
        <v>824652.11</v>
      </c>
      <c r="C23" s="89">
        <v>1875</v>
      </c>
      <c r="D23" s="89">
        <v>112322.72</v>
      </c>
      <c r="F23" s="251">
        <v>849859.27</v>
      </c>
      <c r="G23" s="251">
        <v>366311.45</v>
      </c>
      <c r="H23" s="232">
        <v>39000</v>
      </c>
      <c r="I23" s="232">
        <v>20600</v>
      </c>
      <c r="K23" s="232">
        <v>39.25</v>
      </c>
      <c r="N23" s="251">
        <v>238111.41</v>
      </c>
      <c r="O23" s="251">
        <v>1550129.81</v>
      </c>
      <c r="P23" s="73">
        <v>1026924.77</v>
      </c>
      <c r="S23" s="73">
        <v>1058467.5</v>
      </c>
      <c r="T23" s="73">
        <v>20000</v>
      </c>
      <c r="U23" s="73">
        <v>1114261.5</v>
      </c>
      <c r="Y23" s="90">
        <v>274944.44</v>
      </c>
      <c r="Z23" s="90">
        <v>151500.28</v>
      </c>
    </row>
    <row r="24" spans="1:28" x14ac:dyDescent="0.2">
      <c r="A24" s="251" t="s">
        <v>2971</v>
      </c>
      <c r="B24" s="89">
        <v>3582561.73</v>
      </c>
      <c r="D24" s="89">
        <v>22179.23</v>
      </c>
      <c r="F24" s="251">
        <v>87974.02</v>
      </c>
      <c r="G24" s="251">
        <v>586799.06999999995</v>
      </c>
      <c r="H24" s="232">
        <v>32000</v>
      </c>
      <c r="I24" s="232">
        <v>46521.69</v>
      </c>
      <c r="N24" s="251">
        <v>404852.17</v>
      </c>
      <c r="O24" s="251">
        <v>2878887.21</v>
      </c>
      <c r="P24" s="73">
        <v>1473026.62</v>
      </c>
      <c r="S24" s="73">
        <v>1676488.8</v>
      </c>
      <c r="T24" s="73">
        <v>415000</v>
      </c>
      <c r="U24" s="73">
        <v>1808278.8</v>
      </c>
      <c r="Y24" s="90">
        <v>459503.08</v>
      </c>
      <c r="Z24" s="90">
        <v>173123.76</v>
      </c>
    </row>
    <row r="25" spans="1:28" x14ac:dyDescent="0.2">
      <c r="A25" s="251" t="s">
        <v>2972</v>
      </c>
      <c r="B25" s="89">
        <v>989585.82</v>
      </c>
      <c r="C25" s="89">
        <v>1875</v>
      </c>
      <c r="D25" s="89">
        <v>35155.32</v>
      </c>
      <c r="F25" s="251">
        <v>408296.41</v>
      </c>
      <c r="G25" s="251">
        <v>359327.05</v>
      </c>
      <c r="N25" s="251">
        <v>269830.08</v>
      </c>
      <c r="O25" s="251">
        <v>2079998.65</v>
      </c>
      <c r="P25" s="73">
        <v>604842</v>
      </c>
      <c r="Q25" s="73">
        <v>373930</v>
      </c>
      <c r="S25" s="73">
        <v>1167076</v>
      </c>
      <c r="U25" s="73">
        <v>1254472.8</v>
      </c>
      <c r="Y25" s="90">
        <v>147209.44</v>
      </c>
      <c r="Z25" s="90">
        <v>131564.89000000001</v>
      </c>
    </row>
    <row r="26" spans="1:28" x14ac:dyDescent="0.2">
      <c r="A26" s="251" t="s">
        <v>2973</v>
      </c>
      <c r="B26" s="89">
        <v>805724.63</v>
      </c>
      <c r="D26" s="89">
        <v>46693.7</v>
      </c>
      <c r="F26" s="251">
        <v>1086382.18</v>
      </c>
      <c r="G26" s="251">
        <v>177185.25</v>
      </c>
      <c r="H26" s="232">
        <v>0</v>
      </c>
      <c r="I26" s="232">
        <v>7600</v>
      </c>
      <c r="N26" s="251">
        <v>232078.86</v>
      </c>
      <c r="O26" s="251">
        <v>413083.29</v>
      </c>
      <c r="P26" s="73">
        <v>629640.63</v>
      </c>
      <c r="Q26" s="73">
        <v>150000</v>
      </c>
      <c r="S26" s="73">
        <v>991386</v>
      </c>
      <c r="U26" s="73">
        <v>1102692</v>
      </c>
      <c r="Y26" s="90">
        <v>166692.51999999999</v>
      </c>
      <c r="Z26" s="90">
        <v>103098.21</v>
      </c>
      <c r="AB26" s="90">
        <v>250000</v>
      </c>
    </row>
    <row r="27" spans="1:28" x14ac:dyDescent="0.2">
      <c r="A27" s="251" t="s">
        <v>2974</v>
      </c>
      <c r="B27" s="89">
        <v>768610.26</v>
      </c>
      <c r="D27" s="89">
        <v>29888.47</v>
      </c>
      <c r="F27" s="251">
        <v>645839.88</v>
      </c>
      <c r="G27" s="251">
        <v>234813.67</v>
      </c>
      <c r="H27" s="232">
        <v>0</v>
      </c>
      <c r="N27" s="251">
        <v>176737.94</v>
      </c>
      <c r="O27" s="251">
        <v>2337378.21</v>
      </c>
      <c r="P27" s="73">
        <v>722977.48</v>
      </c>
      <c r="S27" s="73">
        <v>728799.4</v>
      </c>
      <c r="U27" s="73">
        <v>763389.64</v>
      </c>
      <c r="Y27" s="90">
        <v>210324.98</v>
      </c>
      <c r="Z27" s="90">
        <v>138720.79999999999</v>
      </c>
      <c r="AB27" s="90">
        <v>100000</v>
      </c>
    </row>
    <row r="28" spans="1:28" x14ac:dyDescent="0.2">
      <c r="A28" s="251" t="s">
        <v>2975</v>
      </c>
      <c r="B28" s="89">
        <v>543054.1</v>
      </c>
      <c r="C28" s="89">
        <v>1875</v>
      </c>
      <c r="D28" s="89">
        <v>25474.77</v>
      </c>
      <c r="F28" s="251">
        <v>373969.15</v>
      </c>
      <c r="G28" s="251">
        <v>425682.89</v>
      </c>
      <c r="H28" s="232">
        <v>32200</v>
      </c>
      <c r="I28" s="232">
        <v>0</v>
      </c>
      <c r="N28" s="251">
        <v>218467.11</v>
      </c>
      <c r="O28" s="251">
        <v>2446216.73</v>
      </c>
      <c r="P28" s="73">
        <v>262115</v>
      </c>
      <c r="Q28" s="73">
        <v>151970</v>
      </c>
      <c r="S28" s="73">
        <v>303152.5</v>
      </c>
      <c r="U28" s="73">
        <v>400452.5</v>
      </c>
      <c r="Y28" s="90">
        <v>177315.19</v>
      </c>
      <c r="Z28" s="90">
        <v>136899.54999999999</v>
      </c>
    </row>
    <row r="29" spans="1:28" x14ac:dyDescent="0.2">
      <c r="A29" s="251" t="s">
        <v>2976</v>
      </c>
      <c r="B29" s="89">
        <v>1256458.8999999999</v>
      </c>
      <c r="C29" s="89">
        <v>0</v>
      </c>
      <c r="D29" s="89">
        <v>5009.32</v>
      </c>
      <c r="F29" s="251">
        <v>642300.91</v>
      </c>
      <c r="G29" s="251">
        <v>495469.22</v>
      </c>
      <c r="K29" s="232">
        <v>8700</v>
      </c>
      <c r="O29" s="251">
        <v>1940194.37</v>
      </c>
      <c r="P29" s="73">
        <v>1114482.78</v>
      </c>
      <c r="Q29" s="73">
        <v>2500</v>
      </c>
      <c r="S29" s="73">
        <v>1202170.5</v>
      </c>
      <c r="U29" s="73">
        <v>1339670.5</v>
      </c>
      <c r="Y29" s="90">
        <v>193187.59</v>
      </c>
      <c r="Z29" s="90">
        <v>133705.22</v>
      </c>
    </row>
    <row r="30" spans="1:28" x14ac:dyDescent="0.2">
      <c r="A30" s="251" t="s">
        <v>2977</v>
      </c>
      <c r="B30" s="89">
        <v>1119588.24</v>
      </c>
      <c r="D30" s="89">
        <v>35701.43</v>
      </c>
      <c r="F30" s="251">
        <v>2152532.5499999998</v>
      </c>
      <c r="G30" s="251">
        <v>935062.02</v>
      </c>
      <c r="N30" s="251">
        <v>478350.78</v>
      </c>
      <c r="O30" s="251">
        <v>225942.27</v>
      </c>
      <c r="P30" s="73">
        <v>952759.57</v>
      </c>
      <c r="Q30" s="73">
        <v>80000</v>
      </c>
      <c r="R30" s="73">
        <v>286.04000000000002</v>
      </c>
      <c r="S30" s="73">
        <v>806643.19999999995</v>
      </c>
      <c r="U30" s="73">
        <v>967393.2</v>
      </c>
      <c r="Y30" s="90">
        <v>319976.64</v>
      </c>
      <c r="Z30" s="90">
        <v>182959.3</v>
      </c>
    </row>
    <row r="31" spans="1:28" x14ac:dyDescent="0.2">
      <c r="A31" s="251" t="s">
        <v>2978</v>
      </c>
      <c r="B31" s="89">
        <v>2103156.44</v>
      </c>
      <c r="C31" s="89">
        <v>88560</v>
      </c>
      <c r="D31" s="89">
        <v>12904.04</v>
      </c>
      <c r="F31" s="251">
        <v>923871.35</v>
      </c>
      <c r="G31" s="251">
        <v>310712.05</v>
      </c>
      <c r="H31" s="232">
        <v>0</v>
      </c>
      <c r="N31" s="251">
        <v>-0.6</v>
      </c>
      <c r="O31" s="251">
        <v>519805.36</v>
      </c>
      <c r="P31" s="73">
        <v>1642438.87</v>
      </c>
      <c r="R31" s="73">
        <v>157.88</v>
      </c>
      <c r="S31" s="73">
        <v>1425007.3</v>
      </c>
      <c r="U31" s="73">
        <v>1757348.3</v>
      </c>
      <c r="Y31" s="90">
        <v>566876.9</v>
      </c>
      <c r="Z31" s="90">
        <v>71116.61</v>
      </c>
    </row>
    <row r="32" spans="1:28" x14ac:dyDescent="0.2">
      <c r="A32" s="251" t="s">
        <v>2979</v>
      </c>
      <c r="B32" s="89">
        <v>1571635.51</v>
      </c>
      <c r="D32" s="89">
        <v>39265.919999999998</v>
      </c>
      <c r="F32" s="251">
        <v>2232618.56</v>
      </c>
      <c r="G32" s="251">
        <v>767939.07</v>
      </c>
      <c r="O32" s="251">
        <v>164243.42000000001</v>
      </c>
      <c r="P32" s="73">
        <v>1078201.26</v>
      </c>
      <c r="S32" s="73">
        <v>705100.3</v>
      </c>
      <c r="T32" s="73">
        <v>100000</v>
      </c>
      <c r="U32" s="73">
        <v>942804.3</v>
      </c>
      <c r="Y32" s="90">
        <v>277890.74</v>
      </c>
      <c r="Z32" s="90">
        <v>174900.1</v>
      </c>
    </row>
    <row r="33" spans="1:28" x14ac:dyDescent="0.2">
      <c r="A33" s="251" t="s">
        <v>2980</v>
      </c>
      <c r="B33" s="89">
        <v>1354605.97</v>
      </c>
      <c r="C33" s="89">
        <v>0</v>
      </c>
      <c r="D33" s="89">
        <v>836.05</v>
      </c>
      <c r="F33" s="251">
        <v>400675.7</v>
      </c>
      <c r="G33" s="251">
        <v>464661.16</v>
      </c>
      <c r="N33" s="251">
        <v>-3900</v>
      </c>
      <c r="O33" s="251">
        <v>3631737.05</v>
      </c>
      <c r="P33" s="73">
        <v>1754604.63</v>
      </c>
      <c r="S33" s="73">
        <v>1170538.8999999999</v>
      </c>
      <c r="U33" s="73">
        <v>1264730.8999999999</v>
      </c>
      <c r="Y33" s="90">
        <v>452147.03</v>
      </c>
      <c r="Z33" s="90">
        <v>147678.56</v>
      </c>
    </row>
    <row r="34" spans="1:28" x14ac:dyDescent="0.2">
      <c r="A34" s="251" t="s">
        <v>2981</v>
      </c>
      <c r="B34" s="89">
        <v>1447628.07</v>
      </c>
      <c r="C34" s="89">
        <v>39000</v>
      </c>
      <c r="D34" s="89">
        <v>42052.03</v>
      </c>
      <c r="F34" s="251">
        <v>310874.78999999998</v>
      </c>
      <c r="G34" s="251">
        <v>364675.8</v>
      </c>
      <c r="O34" s="251">
        <v>669957.9</v>
      </c>
      <c r="P34" s="73">
        <v>1237704.83</v>
      </c>
      <c r="Q34" s="73">
        <v>265000</v>
      </c>
      <c r="R34" s="73">
        <v>601.25</v>
      </c>
      <c r="S34" s="73">
        <v>219660</v>
      </c>
      <c r="U34" s="73">
        <v>453055</v>
      </c>
      <c r="Y34" s="90">
        <v>397069.24</v>
      </c>
      <c r="Z34" s="90">
        <v>115661.52</v>
      </c>
    </row>
    <row r="35" spans="1:28" x14ac:dyDescent="0.2">
      <c r="A35" s="251" t="s">
        <v>2982</v>
      </c>
      <c r="B35" s="89">
        <v>1773818.1</v>
      </c>
      <c r="C35" s="89">
        <v>26600</v>
      </c>
      <c r="D35" s="89">
        <v>13194.11</v>
      </c>
      <c r="F35" s="251">
        <v>587614.5</v>
      </c>
      <c r="G35" s="251">
        <v>241825.31</v>
      </c>
      <c r="N35" s="251">
        <v>75</v>
      </c>
      <c r="O35" s="251">
        <v>2501284.2200000002</v>
      </c>
      <c r="P35" s="73">
        <v>1127244.8899999999</v>
      </c>
      <c r="R35" s="73">
        <v>292.36</v>
      </c>
      <c r="S35" s="73">
        <v>837541</v>
      </c>
      <c r="U35" s="73">
        <v>1052268.8600000001</v>
      </c>
      <c r="Y35" s="90">
        <v>194927.16</v>
      </c>
      <c r="Z35" s="90">
        <v>89411.5</v>
      </c>
    </row>
    <row r="36" spans="1:28" x14ac:dyDescent="0.2">
      <c r="A36" s="251" t="s">
        <v>2983</v>
      </c>
      <c r="B36" s="89">
        <v>1092945.4099999999</v>
      </c>
      <c r="C36" s="89">
        <v>29400</v>
      </c>
      <c r="D36" s="89">
        <v>1212.51</v>
      </c>
      <c r="F36" s="251">
        <v>2303692.1</v>
      </c>
      <c r="G36" s="251">
        <v>725291.06</v>
      </c>
      <c r="I36" s="232">
        <v>31920</v>
      </c>
      <c r="K36" s="232">
        <v>53355</v>
      </c>
      <c r="O36" s="251">
        <v>1692932.58</v>
      </c>
      <c r="P36" s="73">
        <v>1015429.49</v>
      </c>
      <c r="Q36" s="73">
        <v>244037</v>
      </c>
      <c r="S36" s="73">
        <v>500615</v>
      </c>
      <c r="U36" s="73">
        <v>784026</v>
      </c>
      <c r="Y36" s="90">
        <v>239569.33</v>
      </c>
      <c r="Z36" s="90">
        <v>282894.03999999998</v>
      </c>
    </row>
    <row r="37" spans="1:28" x14ac:dyDescent="0.2">
      <c r="A37" s="251" t="s">
        <v>2984</v>
      </c>
      <c r="B37" s="89">
        <v>726542.28</v>
      </c>
      <c r="D37" s="89">
        <v>36148.730000000003</v>
      </c>
      <c r="F37" s="251">
        <v>1262956.45</v>
      </c>
      <c r="G37" s="251">
        <v>423699.61</v>
      </c>
      <c r="K37" s="232">
        <v>70930</v>
      </c>
      <c r="N37" s="251">
        <v>5756.86</v>
      </c>
      <c r="P37" s="73">
        <v>915627.56</v>
      </c>
      <c r="Q37" s="73">
        <v>31570</v>
      </c>
      <c r="S37" s="73">
        <v>711094.4</v>
      </c>
      <c r="U37" s="73">
        <v>839694.4</v>
      </c>
      <c r="Y37" s="90">
        <v>284701.14</v>
      </c>
      <c r="Z37" s="90">
        <v>145165.20000000001</v>
      </c>
      <c r="AB37" s="90">
        <v>100000</v>
      </c>
    </row>
    <row r="38" spans="1:28" x14ac:dyDescent="0.2">
      <c r="A38" s="251" t="s">
        <v>2985</v>
      </c>
      <c r="B38" s="89">
        <v>1174071.1200000001</v>
      </c>
      <c r="D38" s="89">
        <v>3765.86</v>
      </c>
      <c r="F38" s="251">
        <v>947161.92</v>
      </c>
      <c r="G38" s="251">
        <v>313684.34999999998</v>
      </c>
      <c r="I38" s="232">
        <v>8450</v>
      </c>
      <c r="N38" s="251">
        <v>-96933.42</v>
      </c>
      <c r="P38" s="73">
        <v>1067877.8999999999</v>
      </c>
      <c r="R38" s="73">
        <v>131.31</v>
      </c>
      <c r="S38" s="73">
        <v>1385151.1</v>
      </c>
      <c r="U38" s="73">
        <v>1608438.1</v>
      </c>
      <c r="Y38" s="90">
        <v>279670.45</v>
      </c>
      <c r="Z38" s="90">
        <v>71954.100000000006</v>
      </c>
    </row>
    <row r="39" spans="1:28" x14ac:dyDescent="0.2">
      <c r="A39" s="251" t="s">
        <v>2986</v>
      </c>
      <c r="B39" s="89">
        <v>1099591.6200000001</v>
      </c>
      <c r="C39" s="89">
        <v>0</v>
      </c>
      <c r="D39" s="89">
        <v>64819.1</v>
      </c>
      <c r="F39" s="251">
        <v>467978.02</v>
      </c>
      <c r="G39" s="251">
        <v>189157.02</v>
      </c>
      <c r="H39" s="232">
        <v>3205.2</v>
      </c>
      <c r="I39" s="232">
        <v>7000</v>
      </c>
      <c r="K39" s="232">
        <v>89.37</v>
      </c>
      <c r="L39" s="251">
        <v>53413.13</v>
      </c>
      <c r="O39" s="251">
        <v>1814650.86</v>
      </c>
      <c r="P39" s="73">
        <v>689566.22</v>
      </c>
      <c r="Q39" s="73">
        <v>7057.5</v>
      </c>
      <c r="R39" s="73">
        <v>1533.33</v>
      </c>
      <c r="S39" s="73">
        <v>1095033.8</v>
      </c>
      <c r="T39" s="73">
        <v>11700</v>
      </c>
      <c r="U39" s="73">
        <v>1238333.8</v>
      </c>
      <c r="Y39" s="90">
        <v>254768.89</v>
      </c>
      <c r="Z39" s="90">
        <v>68419.399999999994</v>
      </c>
    </row>
    <row r="40" spans="1:28" x14ac:dyDescent="0.2">
      <c r="A40" s="251" t="s">
        <v>2987</v>
      </c>
      <c r="B40" s="89">
        <v>239685.54</v>
      </c>
      <c r="C40" s="89">
        <v>11400</v>
      </c>
      <c r="D40" s="89">
        <v>58178.28</v>
      </c>
      <c r="F40" s="251">
        <v>1432904.22</v>
      </c>
      <c r="G40" s="251">
        <v>231946.51</v>
      </c>
      <c r="H40" s="232">
        <v>2696.4</v>
      </c>
      <c r="I40" s="232">
        <v>8300</v>
      </c>
      <c r="K40" s="232">
        <v>110720</v>
      </c>
      <c r="N40" s="251">
        <v>2889</v>
      </c>
      <c r="O40" s="251">
        <v>1633793.05</v>
      </c>
      <c r="P40" s="73">
        <v>817516.58</v>
      </c>
      <c r="S40" s="73">
        <v>805228.6</v>
      </c>
      <c r="T40" s="73">
        <v>70000</v>
      </c>
      <c r="U40" s="73">
        <v>991041.6</v>
      </c>
      <c r="Y40" s="90">
        <v>610863.16</v>
      </c>
      <c r="Z40" s="90">
        <v>130202.36</v>
      </c>
    </row>
    <row r="41" spans="1:28" x14ac:dyDescent="0.2">
      <c r="A41" s="251" t="s">
        <v>2988</v>
      </c>
      <c r="B41" s="89">
        <v>770676.06</v>
      </c>
      <c r="D41" s="89">
        <v>38158.239999999998</v>
      </c>
      <c r="F41" s="251">
        <v>1110582.6399999999</v>
      </c>
      <c r="G41" s="251">
        <v>284737.3</v>
      </c>
      <c r="H41" s="232">
        <v>2954.4</v>
      </c>
      <c r="I41" s="232">
        <v>21749.759999999998</v>
      </c>
      <c r="K41" s="232">
        <v>0</v>
      </c>
      <c r="O41" s="251">
        <v>174893.33</v>
      </c>
      <c r="P41" s="73">
        <v>662284.65</v>
      </c>
      <c r="S41" s="73">
        <v>849512.5</v>
      </c>
      <c r="T41" s="73">
        <v>27600</v>
      </c>
      <c r="U41" s="73">
        <v>994007.5</v>
      </c>
      <c r="Y41" s="90">
        <v>370366.71</v>
      </c>
      <c r="Z41" s="90">
        <v>145674.23000000001</v>
      </c>
    </row>
    <row r="42" spans="1:28" x14ac:dyDescent="0.2">
      <c r="A42" s="251" t="s">
        <v>2989</v>
      </c>
      <c r="B42" s="89">
        <v>1963586.5600000001</v>
      </c>
      <c r="D42" s="89">
        <v>140578</v>
      </c>
      <c r="F42" s="251">
        <v>1234063.56</v>
      </c>
      <c r="G42" s="251">
        <v>235907.38</v>
      </c>
      <c r="H42" s="232">
        <v>12474</v>
      </c>
      <c r="I42" s="232">
        <v>26100</v>
      </c>
      <c r="K42" s="232">
        <v>0</v>
      </c>
      <c r="N42" s="251">
        <v>22000</v>
      </c>
      <c r="O42" s="251">
        <v>1781475.04</v>
      </c>
      <c r="P42" s="73">
        <v>1299433.46</v>
      </c>
      <c r="Q42" s="73">
        <v>-8010.76</v>
      </c>
      <c r="R42" s="73">
        <v>3842.46</v>
      </c>
      <c r="S42" s="73">
        <v>1225852.5</v>
      </c>
      <c r="T42" s="73">
        <v>15000</v>
      </c>
      <c r="U42" s="73">
        <v>1411902.5</v>
      </c>
      <c r="Y42" s="90">
        <v>600027.81999999995</v>
      </c>
      <c r="Z42" s="90">
        <v>170445.64</v>
      </c>
      <c r="AA42" s="90">
        <v>289030</v>
      </c>
    </row>
    <row r="43" spans="1:28" x14ac:dyDescent="0.2">
      <c r="A43" s="251" t="s">
        <v>2990</v>
      </c>
      <c r="B43" s="89">
        <v>1206473.02</v>
      </c>
      <c r="C43" s="89">
        <v>9375</v>
      </c>
      <c r="D43" s="89">
        <v>63193.85</v>
      </c>
      <c r="F43" s="251">
        <v>315395.65000000002</v>
      </c>
      <c r="G43" s="251">
        <v>221139.29</v>
      </c>
      <c r="H43" s="232">
        <v>4578</v>
      </c>
      <c r="I43" s="232">
        <v>44200</v>
      </c>
      <c r="K43" s="232">
        <v>27.95</v>
      </c>
      <c r="N43" s="251">
        <v>7700</v>
      </c>
      <c r="O43" s="251">
        <v>1769380.27</v>
      </c>
      <c r="P43" s="73">
        <v>938174.5</v>
      </c>
      <c r="S43" s="73">
        <v>1231017.8999999999</v>
      </c>
      <c r="T43" s="73">
        <v>22500</v>
      </c>
      <c r="U43" s="73">
        <v>1394115.9</v>
      </c>
      <c r="Y43" s="90">
        <v>716483.01</v>
      </c>
      <c r="Z43" s="90">
        <v>102785.45</v>
      </c>
    </row>
    <row r="44" spans="1:28" x14ac:dyDescent="0.2">
      <c r="A44" s="251" t="s">
        <v>2991</v>
      </c>
      <c r="B44" s="89">
        <v>506988.18</v>
      </c>
      <c r="C44" s="89">
        <v>0</v>
      </c>
      <c r="D44" s="89">
        <v>33610.400000000001</v>
      </c>
      <c r="F44" s="251">
        <v>969526.59</v>
      </c>
      <c r="G44" s="251">
        <v>197924.53</v>
      </c>
      <c r="H44" s="232">
        <v>3375.6</v>
      </c>
      <c r="I44" s="232">
        <v>16200</v>
      </c>
      <c r="K44" s="232">
        <v>220</v>
      </c>
      <c r="O44" s="251">
        <v>2854151.72</v>
      </c>
      <c r="P44" s="73">
        <v>570466.59</v>
      </c>
      <c r="S44" s="73">
        <v>648860</v>
      </c>
      <c r="T44" s="73">
        <v>13100</v>
      </c>
      <c r="U44" s="73">
        <v>819160</v>
      </c>
      <c r="Y44" s="90">
        <v>182486.47</v>
      </c>
      <c r="Z44" s="90">
        <v>134810.01</v>
      </c>
    </row>
    <row r="45" spans="1:28" x14ac:dyDescent="0.2">
      <c r="A45" s="251" t="s">
        <v>2992</v>
      </c>
      <c r="B45" s="89">
        <v>595303.31000000006</v>
      </c>
      <c r="C45" s="89">
        <v>15960</v>
      </c>
      <c r="D45" s="89">
        <v>10731.65</v>
      </c>
      <c r="F45" s="251">
        <v>525876.99</v>
      </c>
      <c r="G45" s="251">
        <v>173256.18</v>
      </c>
      <c r="H45" s="232">
        <v>6392.4</v>
      </c>
      <c r="I45" s="232">
        <v>9376.4</v>
      </c>
      <c r="N45" s="251">
        <v>820</v>
      </c>
      <c r="O45" s="251">
        <v>1653756.5</v>
      </c>
      <c r="P45" s="73">
        <v>744943.7</v>
      </c>
      <c r="Q45" s="73">
        <v>135000</v>
      </c>
      <c r="S45" s="73">
        <v>446627.4</v>
      </c>
      <c r="T45" s="73">
        <v>16900</v>
      </c>
      <c r="U45" s="73">
        <v>662497.4</v>
      </c>
      <c r="Y45" s="90">
        <v>253616.16</v>
      </c>
      <c r="Z45" s="90">
        <v>77455.28</v>
      </c>
    </row>
    <row r="46" spans="1:28" x14ac:dyDescent="0.2">
      <c r="A46" s="251" t="s">
        <v>2993</v>
      </c>
      <c r="B46" s="89">
        <v>281311.07</v>
      </c>
      <c r="C46" s="89">
        <v>3600</v>
      </c>
      <c r="D46" s="89">
        <v>44326.05</v>
      </c>
      <c r="F46" s="251">
        <v>694455.36</v>
      </c>
      <c r="G46" s="251">
        <v>325752.05</v>
      </c>
      <c r="H46" s="232">
        <v>5500</v>
      </c>
      <c r="I46" s="232">
        <v>8749.09</v>
      </c>
      <c r="K46" s="232">
        <v>2281.16</v>
      </c>
      <c r="N46" s="251">
        <v>208746.94</v>
      </c>
      <c r="O46" s="251">
        <v>1474437.8</v>
      </c>
      <c r="P46" s="73">
        <v>524146.85</v>
      </c>
      <c r="Q46" s="73">
        <v>98700</v>
      </c>
      <c r="S46" s="73">
        <v>216675.5</v>
      </c>
      <c r="T46" s="73">
        <v>7500</v>
      </c>
      <c r="U46" s="73">
        <v>333205.5</v>
      </c>
      <c r="Y46" s="90">
        <v>203499.25</v>
      </c>
      <c r="Z46" s="90">
        <v>104752.06</v>
      </c>
    </row>
    <row r="47" spans="1:28" x14ac:dyDescent="0.2">
      <c r="A47" s="251" t="s">
        <v>2994</v>
      </c>
      <c r="B47" s="89">
        <v>635878.19999999995</v>
      </c>
      <c r="D47" s="89">
        <v>82834.259999999995</v>
      </c>
      <c r="F47" s="251">
        <v>1446548.58</v>
      </c>
      <c r="G47" s="251">
        <v>214295.16</v>
      </c>
      <c r="H47" s="232">
        <v>12485.2</v>
      </c>
      <c r="I47" s="232">
        <v>44650</v>
      </c>
      <c r="K47" s="232">
        <v>45.2</v>
      </c>
      <c r="N47" s="251">
        <v>20000</v>
      </c>
      <c r="O47" s="251">
        <v>2017007.85</v>
      </c>
      <c r="P47" s="73">
        <v>1232981.42</v>
      </c>
      <c r="Q47" s="73">
        <v>354650</v>
      </c>
      <c r="S47" s="73">
        <v>904677.6</v>
      </c>
      <c r="T47" s="73">
        <v>12500</v>
      </c>
      <c r="U47" s="73">
        <v>1214711.6000000001</v>
      </c>
      <c r="Y47" s="90">
        <v>684054.31</v>
      </c>
      <c r="Z47" s="90">
        <v>133154.89000000001</v>
      </c>
    </row>
    <row r="48" spans="1:28" x14ac:dyDescent="0.2">
      <c r="A48" s="251" t="s">
        <v>2995</v>
      </c>
      <c r="B48" s="89">
        <v>466677.19</v>
      </c>
      <c r="D48" s="89">
        <v>8243.41</v>
      </c>
      <c r="F48" s="251">
        <v>1207677.99</v>
      </c>
      <c r="G48" s="251">
        <v>132723.84</v>
      </c>
      <c r="H48" s="232">
        <v>2669</v>
      </c>
      <c r="I48" s="232">
        <v>25000</v>
      </c>
      <c r="K48" s="232">
        <v>606.1</v>
      </c>
      <c r="N48" s="251">
        <v>1234.55</v>
      </c>
      <c r="O48" s="251">
        <v>216270.07999999999</v>
      </c>
      <c r="P48" s="73">
        <v>571803.41</v>
      </c>
      <c r="Q48" s="73">
        <v>150000</v>
      </c>
      <c r="S48" s="73">
        <v>725814</v>
      </c>
      <c r="T48" s="73">
        <v>31500</v>
      </c>
      <c r="U48" s="73">
        <v>911364</v>
      </c>
      <c r="Y48" s="90">
        <v>387527.91</v>
      </c>
      <c r="Z48" s="90">
        <v>97560</v>
      </c>
    </row>
    <row r="49" spans="1:29" x14ac:dyDescent="0.2">
      <c r="A49" s="251" t="s">
        <v>2996</v>
      </c>
      <c r="B49" s="89">
        <v>1032893.36</v>
      </c>
      <c r="D49" s="89">
        <v>79490.320000000007</v>
      </c>
      <c r="F49" s="251">
        <v>1281489.52</v>
      </c>
      <c r="G49" s="251">
        <v>411459</v>
      </c>
      <c r="H49" s="232">
        <v>5404.2</v>
      </c>
      <c r="I49" s="232">
        <v>25400</v>
      </c>
      <c r="K49" s="232">
        <v>37.28</v>
      </c>
      <c r="L49" s="251">
        <v>275416.81</v>
      </c>
      <c r="N49" s="251">
        <v>702</v>
      </c>
      <c r="O49" s="251">
        <v>2076002.99</v>
      </c>
      <c r="P49" s="73">
        <v>1380325.02</v>
      </c>
      <c r="Q49" s="73">
        <v>376583.3</v>
      </c>
      <c r="S49" s="73">
        <v>1121588.7</v>
      </c>
      <c r="T49" s="73">
        <v>22500</v>
      </c>
      <c r="U49" s="73">
        <v>1490530.7</v>
      </c>
      <c r="Y49" s="90">
        <v>564772.66</v>
      </c>
      <c r="Z49" s="90">
        <v>173625.18</v>
      </c>
    </row>
    <row r="50" spans="1:29" x14ac:dyDescent="0.2">
      <c r="A50" s="251" t="s">
        <v>2997</v>
      </c>
      <c r="B50" s="89">
        <v>359698.77</v>
      </c>
      <c r="C50" s="89">
        <v>0</v>
      </c>
      <c r="D50" s="89">
        <v>22921.05</v>
      </c>
      <c r="F50" s="251">
        <v>806025.8</v>
      </c>
      <c r="G50" s="251">
        <v>177006.68</v>
      </c>
      <c r="H50" s="232">
        <v>3124.2</v>
      </c>
      <c r="I50" s="232">
        <v>39500</v>
      </c>
      <c r="K50" s="232">
        <v>96.93</v>
      </c>
      <c r="N50" s="251">
        <v>466.06</v>
      </c>
      <c r="O50" s="251">
        <v>2700044.99</v>
      </c>
      <c r="P50" s="73">
        <v>700354.6</v>
      </c>
      <c r="Q50" s="73">
        <v>107115</v>
      </c>
      <c r="S50" s="73">
        <v>586623.80000000005</v>
      </c>
      <c r="T50" s="73">
        <v>28500</v>
      </c>
      <c r="U50" s="73">
        <v>820443.8</v>
      </c>
      <c r="Y50" s="90">
        <v>360997.08</v>
      </c>
      <c r="Z50" s="90">
        <v>130048.34</v>
      </c>
    </row>
    <row r="51" spans="1:29" x14ac:dyDescent="0.2">
      <c r="A51" s="251" t="s">
        <v>2998</v>
      </c>
      <c r="B51" s="89">
        <v>479529.88</v>
      </c>
      <c r="D51" s="89">
        <v>37760.160000000003</v>
      </c>
      <c r="F51" s="251">
        <v>724466.55</v>
      </c>
      <c r="G51" s="251">
        <v>101854.69</v>
      </c>
      <c r="H51" s="232">
        <v>2404</v>
      </c>
      <c r="I51" s="232">
        <v>7000</v>
      </c>
      <c r="K51" s="232">
        <v>37.380000000000003</v>
      </c>
      <c r="L51" s="251">
        <v>49816.91</v>
      </c>
      <c r="O51" s="251">
        <v>1671717.03</v>
      </c>
      <c r="P51" s="73">
        <v>756186.21</v>
      </c>
      <c r="Q51" s="73">
        <v>118739.4</v>
      </c>
      <c r="R51" s="73">
        <v>890.96</v>
      </c>
      <c r="S51" s="73">
        <v>450374.40000000002</v>
      </c>
      <c r="T51" s="73">
        <v>5000</v>
      </c>
      <c r="U51" s="73">
        <v>612772.4</v>
      </c>
      <c r="Y51" s="90">
        <v>410910.25</v>
      </c>
      <c r="Z51" s="90">
        <v>102200.97</v>
      </c>
    </row>
    <row r="52" spans="1:29" x14ac:dyDescent="0.2">
      <c r="A52" s="251" t="s">
        <v>2999</v>
      </c>
      <c r="B52" s="89">
        <v>445109.44</v>
      </c>
      <c r="D52" s="89">
        <v>50052</v>
      </c>
      <c r="F52" s="251">
        <v>884327.29</v>
      </c>
      <c r="G52" s="251">
        <v>190307.95</v>
      </c>
      <c r="H52" s="232">
        <v>15940.6</v>
      </c>
      <c r="I52" s="232">
        <v>44600</v>
      </c>
      <c r="K52" s="232">
        <v>0</v>
      </c>
      <c r="O52" s="251">
        <v>579857.57999999996</v>
      </c>
      <c r="P52" s="73">
        <v>748534.51</v>
      </c>
      <c r="S52" s="73">
        <v>315993.5</v>
      </c>
      <c r="T52" s="73">
        <v>9500</v>
      </c>
      <c r="U52" s="73">
        <v>488683.58</v>
      </c>
      <c r="Y52" s="90">
        <v>496517.25</v>
      </c>
      <c r="Z52" s="90">
        <v>90843.78</v>
      </c>
    </row>
    <row r="53" spans="1:29" x14ac:dyDescent="0.2">
      <c r="A53" s="251" t="s">
        <v>3000</v>
      </c>
      <c r="B53" s="89">
        <v>672382.76</v>
      </c>
      <c r="D53" s="89">
        <v>37085.949999999997</v>
      </c>
      <c r="F53" s="251">
        <v>1243407.29</v>
      </c>
      <c r="G53" s="251">
        <v>166007.35</v>
      </c>
      <c r="H53" s="232">
        <v>3075.6</v>
      </c>
      <c r="I53" s="232">
        <v>29844.3</v>
      </c>
      <c r="K53" s="232">
        <v>78.28</v>
      </c>
      <c r="L53" s="251">
        <v>-2222.1999999999998</v>
      </c>
      <c r="N53" s="251">
        <v>-2213.33</v>
      </c>
      <c r="O53" s="251">
        <v>446722.69</v>
      </c>
      <c r="P53" s="73">
        <v>817628.3</v>
      </c>
      <c r="Q53" s="73">
        <v>2222.1999999999998</v>
      </c>
      <c r="R53" s="73">
        <v>812.87</v>
      </c>
      <c r="S53" s="73">
        <v>847249.5</v>
      </c>
      <c r="T53" s="73">
        <v>4800</v>
      </c>
      <c r="U53" s="73">
        <v>996349.5</v>
      </c>
      <c r="Y53" s="90">
        <v>297869.46000000002</v>
      </c>
      <c r="Z53" s="90">
        <v>99936.94</v>
      </c>
    </row>
    <row r="54" spans="1:29" ht="15" customHeight="1" x14ac:dyDescent="0.2">
      <c r="A54" s="251" t="s">
        <v>3003</v>
      </c>
      <c r="B54" s="89">
        <v>375402.27</v>
      </c>
      <c r="C54" s="89">
        <v>1875</v>
      </c>
      <c r="D54" s="89">
        <v>63445.22</v>
      </c>
      <c r="F54" s="251">
        <v>4</v>
      </c>
      <c r="G54" s="251">
        <v>516556.23</v>
      </c>
      <c r="H54" s="232">
        <v>0</v>
      </c>
      <c r="I54" s="232">
        <v>55275.67</v>
      </c>
      <c r="K54" s="232">
        <v>37.380000000000003</v>
      </c>
      <c r="N54" s="251">
        <v>1852129.74</v>
      </c>
      <c r="O54" s="251">
        <v>1557377.06</v>
      </c>
      <c r="P54" s="73">
        <v>301981.82</v>
      </c>
      <c r="Q54" s="73">
        <v>192500</v>
      </c>
      <c r="S54" s="73">
        <v>579428.5</v>
      </c>
      <c r="T54" s="73">
        <v>11050</v>
      </c>
      <c r="U54" s="73">
        <v>724528.5</v>
      </c>
      <c r="Y54" s="90">
        <v>117722.61</v>
      </c>
      <c r="Z54" s="90">
        <v>91661.66</v>
      </c>
    </row>
    <row r="55" spans="1:29" x14ac:dyDescent="0.2">
      <c r="A55" s="251" t="s">
        <v>3004</v>
      </c>
      <c r="B55" s="89">
        <v>390459.96</v>
      </c>
      <c r="C55" s="89">
        <v>8400</v>
      </c>
      <c r="D55" s="89">
        <v>53899.34</v>
      </c>
      <c r="F55" s="251">
        <v>946231.33</v>
      </c>
      <c r="G55" s="251">
        <v>371569.68</v>
      </c>
      <c r="H55" s="232">
        <v>0</v>
      </c>
      <c r="I55" s="232">
        <v>198240.13</v>
      </c>
      <c r="K55" s="232">
        <v>235.51</v>
      </c>
      <c r="N55" s="251">
        <v>1722871.56</v>
      </c>
      <c r="O55" s="251">
        <v>1296912.72</v>
      </c>
      <c r="P55" s="73">
        <v>625307.73</v>
      </c>
      <c r="S55" s="73">
        <v>580713</v>
      </c>
      <c r="T55" s="73">
        <v>9000</v>
      </c>
      <c r="U55" s="73">
        <v>714513</v>
      </c>
      <c r="Y55" s="90">
        <v>262100.94</v>
      </c>
      <c r="Z55" s="90">
        <v>142413.04</v>
      </c>
    </row>
    <row r="56" spans="1:29" x14ac:dyDescent="0.2">
      <c r="A56" s="251" t="s">
        <v>3005</v>
      </c>
      <c r="B56" s="89">
        <v>745764.61</v>
      </c>
      <c r="C56" s="89">
        <v>3375</v>
      </c>
      <c r="D56" s="89">
        <v>44225.15</v>
      </c>
      <c r="F56" s="251">
        <v>492056.17</v>
      </c>
      <c r="G56" s="251">
        <v>132824.41</v>
      </c>
      <c r="H56" s="232">
        <v>7000</v>
      </c>
      <c r="I56" s="232">
        <v>88438.01</v>
      </c>
      <c r="K56" s="232">
        <v>0</v>
      </c>
      <c r="N56" s="251">
        <v>1413296.48</v>
      </c>
      <c r="O56" s="251">
        <v>1593000.06</v>
      </c>
      <c r="P56" s="73">
        <v>590349.77</v>
      </c>
      <c r="Q56" s="73">
        <v>181735</v>
      </c>
      <c r="S56" s="73">
        <v>789367.6</v>
      </c>
      <c r="T56" s="73">
        <v>70000</v>
      </c>
      <c r="U56" s="73">
        <v>938997.6</v>
      </c>
      <c r="Y56" s="90">
        <v>254025.49</v>
      </c>
      <c r="Z56" s="90">
        <v>65786.509999999995</v>
      </c>
      <c r="AC56" s="251">
        <v>625.95000000000005</v>
      </c>
    </row>
    <row r="57" spans="1:29" x14ac:dyDescent="0.2">
      <c r="A57" s="251" t="s">
        <v>3006</v>
      </c>
      <c r="B57" s="89">
        <v>679270.93</v>
      </c>
      <c r="D57" s="89">
        <v>17389.86</v>
      </c>
      <c r="F57" s="251">
        <v>2</v>
      </c>
      <c r="G57" s="251">
        <v>113916.99</v>
      </c>
      <c r="H57" s="232">
        <v>0</v>
      </c>
      <c r="I57" s="232">
        <v>53806.93</v>
      </c>
      <c r="K57" s="232">
        <v>37.380000000000003</v>
      </c>
      <c r="N57" s="251">
        <v>483527.12</v>
      </c>
      <c r="O57" s="251">
        <v>1261656.71</v>
      </c>
      <c r="P57" s="73">
        <v>442974.41</v>
      </c>
      <c r="Q57" s="73">
        <v>279248</v>
      </c>
      <c r="S57" s="73">
        <v>788962.5</v>
      </c>
      <c r="T57" s="73">
        <v>3600</v>
      </c>
      <c r="U57" s="73">
        <v>974600.5</v>
      </c>
      <c r="Y57" s="90">
        <v>181153.61</v>
      </c>
      <c r="Z57" s="90">
        <v>29278.39</v>
      </c>
    </row>
    <row r="58" spans="1:29" x14ac:dyDescent="0.2">
      <c r="A58" s="251" t="s">
        <v>3030</v>
      </c>
      <c r="B58" s="89">
        <v>252215.52</v>
      </c>
      <c r="C58" s="89">
        <v>3000</v>
      </c>
      <c r="D58" s="89">
        <v>41486.67</v>
      </c>
      <c r="F58" s="251">
        <v>3</v>
      </c>
      <c r="G58" s="251">
        <v>311389.21999999997</v>
      </c>
      <c r="H58" s="232">
        <v>3000</v>
      </c>
      <c r="I58" s="232">
        <v>55056.85</v>
      </c>
      <c r="K58" s="232">
        <v>0</v>
      </c>
      <c r="N58" s="251">
        <v>1476690.69</v>
      </c>
      <c r="O58" s="251">
        <v>2075132.5</v>
      </c>
      <c r="P58" s="73">
        <v>295069.81</v>
      </c>
      <c r="Q58" s="73">
        <v>107600</v>
      </c>
      <c r="S58" s="73">
        <v>409656.9</v>
      </c>
      <c r="T58" s="73">
        <v>2400</v>
      </c>
      <c r="U58" s="73">
        <v>495006.9</v>
      </c>
      <c r="Y58" s="90">
        <v>107386.68</v>
      </c>
      <c r="Z58" s="90">
        <v>44869.04</v>
      </c>
      <c r="AB58" s="90">
        <v>8592</v>
      </c>
    </row>
    <row r="59" spans="1:29" ht="12" customHeight="1" x14ac:dyDescent="0.2">
      <c r="A59" s="251" t="s">
        <v>3031</v>
      </c>
      <c r="B59" s="89">
        <v>777290.84</v>
      </c>
      <c r="C59" s="89">
        <v>4875</v>
      </c>
      <c r="D59" s="89">
        <v>30787.1</v>
      </c>
      <c r="F59" s="251">
        <v>358434.21</v>
      </c>
      <c r="G59" s="251">
        <v>104032.32000000001</v>
      </c>
      <c r="H59" s="232">
        <v>6750</v>
      </c>
      <c r="I59" s="232">
        <v>51227.6</v>
      </c>
      <c r="K59" s="232">
        <v>18.690000000000001</v>
      </c>
      <c r="N59" s="251">
        <v>1932011.23</v>
      </c>
      <c r="O59" s="251">
        <v>3409443.43</v>
      </c>
      <c r="P59" s="73">
        <v>411882.23</v>
      </c>
      <c r="S59" s="73">
        <v>689564</v>
      </c>
      <c r="U59" s="73">
        <v>831694</v>
      </c>
      <c r="Y59" s="90">
        <v>159113.13</v>
      </c>
      <c r="Z59" s="90">
        <v>80558.42</v>
      </c>
      <c r="AB59" s="90">
        <v>49000</v>
      </c>
    </row>
    <row r="60" spans="1:29" x14ac:dyDescent="0.2">
      <c r="A60" s="251" t="s">
        <v>3010</v>
      </c>
      <c r="B60" s="89">
        <v>570682.53</v>
      </c>
      <c r="D60" s="89">
        <v>3736.92</v>
      </c>
      <c r="F60" s="251">
        <v>78013.960000000006</v>
      </c>
      <c r="G60" s="251">
        <v>94451.72</v>
      </c>
      <c r="N60" s="251">
        <v>49233.02</v>
      </c>
      <c r="O60" s="251">
        <v>280935.62</v>
      </c>
      <c r="P60" s="73">
        <v>943949.52</v>
      </c>
      <c r="S60" s="73">
        <v>704752</v>
      </c>
      <c r="U60" s="73">
        <v>934788</v>
      </c>
      <c r="Y60" s="90">
        <v>281157.59999999998</v>
      </c>
      <c r="Z60" s="90">
        <v>21700.51</v>
      </c>
    </row>
    <row r="61" spans="1:29" x14ac:dyDescent="0.2">
      <c r="A61" s="251" t="s">
        <v>3011</v>
      </c>
      <c r="B61" s="89">
        <v>1022823.26</v>
      </c>
      <c r="D61" s="89">
        <v>6737.18</v>
      </c>
      <c r="F61" s="251">
        <v>259007.41</v>
      </c>
      <c r="G61" s="251">
        <v>3233.17</v>
      </c>
      <c r="N61" s="251">
        <v>92253.84</v>
      </c>
      <c r="O61" s="251">
        <v>179132.84</v>
      </c>
      <c r="P61" s="73">
        <v>739788.31</v>
      </c>
      <c r="R61" s="73">
        <v>542</v>
      </c>
      <c r="S61" s="73">
        <v>963300</v>
      </c>
      <c r="U61" s="73">
        <v>1088730</v>
      </c>
      <c r="X61" s="90">
        <v>4280</v>
      </c>
      <c r="Y61" s="90">
        <v>151997.24</v>
      </c>
      <c r="Z61" s="90">
        <v>49774.45</v>
      </c>
    </row>
    <row r="62" spans="1:29" x14ac:dyDescent="0.2">
      <c r="A62" s="251" t="s">
        <v>3012</v>
      </c>
      <c r="B62" s="89">
        <v>566636.28</v>
      </c>
      <c r="D62" s="89">
        <v>6785.6</v>
      </c>
      <c r="F62" s="251">
        <v>290412.34999999998</v>
      </c>
      <c r="G62" s="251">
        <v>131050</v>
      </c>
      <c r="N62" s="251">
        <v>191848.52</v>
      </c>
      <c r="O62" s="251">
        <v>2768470.84</v>
      </c>
      <c r="P62" s="73">
        <v>761885.99</v>
      </c>
      <c r="S62" s="73">
        <v>662940</v>
      </c>
      <c r="U62" s="73">
        <v>881700</v>
      </c>
      <c r="Y62" s="90">
        <v>197438.91</v>
      </c>
      <c r="Z62" s="90">
        <v>77609.960000000006</v>
      </c>
    </row>
    <row r="63" spans="1:29" x14ac:dyDescent="0.2">
      <c r="A63" s="251" t="s">
        <v>3013</v>
      </c>
      <c r="B63" s="89">
        <v>764702.05</v>
      </c>
      <c r="D63" s="89">
        <v>21058.59</v>
      </c>
      <c r="F63" s="251">
        <v>345306.22</v>
      </c>
      <c r="G63" s="251">
        <v>100469.96</v>
      </c>
      <c r="N63" s="251">
        <v>23614.77</v>
      </c>
      <c r="O63" s="251">
        <v>2027508.56</v>
      </c>
      <c r="P63" s="73">
        <v>1367241.4</v>
      </c>
      <c r="S63" s="73">
        <v>755180</v>
      </c>
      <c r="U63" s="73">
        <v>1219632</v>
      </c>
      <c r="Y63" s="90">
        <v>652796.55000000005</v>
      </c>
      <c r="Z63" s="90">
        <v>71323.59</v>
      </c>
    </row>
    <row r="64" spans="1:29" x14ac:dyDescent="0.2">
      <c r="A64" s="251" t="s">
        <v>3014</v>
      </c>
      <c r="B64" s="89">
        <v>1913546.17</v>
      </c>
      <c r="D64" s="89">
        <v>15833.45</v>
      </c>
      <c r="F64" s="251">
        <v>645272.34</v>
      </c>
      <c r="G64" s="251">
        <v>218198.68</v>
      </c>
      <c r="N64" s="251">
        <v>2729.7</v>
      </c>
      <c r="O64" s="251">
        <v>179132.84</v>
      </c>
      <c r="P64" s="73">
        <v>2446128.52</v>
      </c>
      <c r="S64" s="73">
        <v>327070</v>
      </c>
      <c r="U64" s="73">
        <v>527991</v>
      </c>
      <c r="X64" s="90">
        <v>6040</v>
      </c>
      <c r="Y64" s="90">
        <v>394338.82</v>
      </c>
      <c r="Z64" s="90">
        <v>61336.160000000003</v>
      </c>
    </row>
    <row r="65" spans="1:28" x14ac:dyDescent="0.2">
      <c r="A65" s="251" t="s">
        <v>3015</v>
      </c>
      <c r="B65" s="89">
        <v>307441.5</v>
      </c>
      <c r="D65" s="89">
        <v>83988.89</v>
      </c>
      <c r="F65" s="251">
        <v>1675849.18</v>
      </c>
      <c r="G65" s="251">
        <v>270441.98</v>
      </c>
      <c r="H65" s="232">
        <v>0</v>
      </c>
      <c r="K65" s="232">
        <v>8700</v>
      </c>
      <c r="N65" s="251">
        <v>-139558.35</v>
      </c>
      <c r="O65" s="251">
        <v>2752937.45</v>
      </c>
      <c r="P65" s="73">
        <v>275567.38</v>
      </c>
      <c r="S65" s="73">
        <v>983392.5</v>
      </c>
      <c r="T65" s="73">
        <v>26250</v>
      </c>
      <c r="U65" s="73">
        <v>1139816.5</v>
      </c>
      <c r="Y65" s="90">
        <v>250653</v>
      </c>
      <c r="Z65" s="90">
        <v>131152.48000000001</v>
      </c>
      <c r="AB65" s="90">
        <v>3.95</v>
      </c>
    </row>
    <row r="66" spans="1:28" x14ac:dyDescent="0.2">
      <c r="A66" s="251" t="s">
        <v>3016</v>
      </c>
      <c r="B66" s="89">
        <v>421393.36</v>
      </c>
      <c r="C66" s="89">
        <v>4800</v>
      </c>
      <c r="D66" s="89">
        <v>60461.08</v>
      </c>
      <c r="F66" s="251">
        <v>719627.23</v>
      </c>
      <c r="G66" s="251">
        <v>1308027.44</v>
      </c>
      <c r="H66" s="232">
        <v>0</v>
      </c>
      <c r="I66" s="232">
        <v>0</v>
      </c>
      <c r="K66" s="232">
        <v>5300</v>
      </c>
      <c r="N66" s="251">
        <v>-617694.13</v>
      </c>
      <c r="O66" s="251">
        <v>3437556.74</v>
      </c>
      <c r="P66" s="73">
        <v>229933.43</v>
      </c>
      <c r="S66" s="73">
        <v>853527.5</v>
      </c>
      <c r="T66" s="73">
        <v>28500</v>
      </c>
      <c r="U66" s="73">
        <v>989837.5</v>
      </c>
      <c r="Y66" s="90">
        <v>142190.63</v>
      </c>
      <c r="Z66" s="90">
        <v>285334.3</v>
      </c>
    </row>
    <row r="67" spans="1:28" x14ac:dyDescent="0.2">
      <c r="A67" s="251" t="s">
        <v>3017</v>
      </c>
      <c r="B67" s="89">
        <v>787211.88</v>
      </c>
      <c r="D67" s="89">
        <v>59156.92</v>
      </c>
      <c r="F67" s="251">
        <v>1363427.9</v>
      </c>
      <c r="G67" s="251">
        <v>245968.23</v>
      </c>
      <c r="H67" s="232">
        <v>0</v>
      </c>
      <c r="I67" s="232">
        <v>0</v>
      </c>
      <c r="K67" s="232">
        <v>12530</v>
      </c>
      <c r="N67" s="251">
        <v>1634176.38</v>
      </c>
      <c r="O67" s="251">
        <v>785641.8</v>
      </c>
      <c r="P67" s="73">
        <v>280490.84000000003</v>
      </c>
      <c r="Q67" s="73">
        <v>330192</v>
      </c>
      <c r="S67" s="73">
        <v>822414.8</v>
      </c>
      <c r="T67" s="73">
        <v>27000</v>
      </c>
      <c r="U67" s="73">
        <v>964176.8</v>
      </c>
      <c r="W67" s="90">
        <v>5816</v>
      </c>
      <c r="Y67" s="90">
        <v>253232.89</v>
      </c>
      <c r="Z67" s="90">
        <v>91948.6</v>
      </c>
    </row>
    <row r="68" spans="1:28" x14ac:dyDescent="0.2">
      <c r="A68" s="251" t="s">
        <v>3018</v>
      </c>
      <c r="B68" s="89">
        <v>1705651.78</v>
      </c>
      <c r="C68" s="89">
        <v>14000</v>
      </c>
      <c r="D68" s="89">
        <v>35409.919999999998</v>
      </c>
      <c r="F68" s="251">
        <v>435308.61</v>
      </c>
      <c r="G68" s="251">
        <v>240987.88</v>
      </c>
      <c r="H68" s="232">
        <v>486</v>
      </c>
      <c r="I68" s="232">
        <v>5812.73</v>
      </c>
      <c r="K68" s="232">
        <v>3977.58</v>
      </c>
      <c r="N68" s="251">
        <v>421357.14</v>
      </c>
      <c r="O68" s="251">
        <v>2929218.73</v>
      </c>
      <c r="P68" s="73">
        <v>2087313.51</v>
      </c>
      <c r="S68" s="73">
        <v>769081.2</v>
      </c>
      <c r="U68" s="73">
        <v>1277715.2</v>
      </c>
      <c r="Y68" s="90">
        <v>207391.18</v>
      </c>
      <c r="Z68" s="90">
        <v>305881.7</v>
      </c>
    </row>
    <row r="69" spans="1:28" x14ac:dyDescent="0.2">
      <c r="A69" s="251" t="s">
        <v>3019</v>
      </c>
      <c r="B69" s="89">
        <v>795552.79</v>
      </c>
      <c r="D69" s="89">
        <v>26830.13</v>
      </c>
      <c r="F69" s="251">
        <v>1618171.59</v>
      </c>
      <c r="G69" s="251">
        <v>132794.78</v>
      </c>
      <c r="K69" s="232">
        <v>-48529.599999999999</v>
      </c>
      <c r="N69" s="251">
        <v>166909.32999999999</v>
      </c>
      <c r="O69" s="251">
        <v>574529.34</v>
      </c>
      <c r="P69" s="73">
        <v>1279627.1000000001</v>
      </c>
      <c r="S69" s="73">
        <v>460175.8</v>
      </c>
      <c r="U69" s="73">
        <v>590544.80000000005</v>
      </c>
      <c r="Y69" s="90">
        <v>326774.45</v>
      </c>
      <c r="Z69" s="90">
        <v>128517.59</v>
      </c>
    </row>
    <row r="70" spans="1:28" x14ac:dyDescent="0.2">
      <c r="A70" s="251" t="s">
        <v>3020</v>
      </c>
      <c r="B70" s="89">
        <v>886689</v>
      </c>
      <c r="D70" s="89">
        <v>38272.400000000001</v>
      </c>
      <c r="F70" s="251">
        <v>142551.93</v>
      </c>
      <c r="G70" s="251">
        <v>322720.95</v>
      </c>
      <c r="K70" s="232">
        <v>299.29000000000002</v>
      </c>
      <c r="N70" s="251">
        <v>56433.919999999998</v>
      </c>
      <c r="O70" s="251">
        <v>2183187.2799999998</v>
      </c>
      <c r="P70" s="73">
        <v>1956561.65</v>
      </c>
      <c r="S70" s="73">
        <v>1156677.5</v>
      </c>
      <c r="U70" s="73">
        <v>1415818.5</v>
      </c>
      <c r="Y70" s="90">
        <v>441413.81</v>
      </c>
      <c r="Z70" s="90">
        <v>77008.91</v>
      </c>
    </row>
    <row r="71" spans="1:28" x14ac:dyDescent="0.2">
      <c r="A71" s="251" t="s">
        <v>3021</v>
      </c>
      <c r="B71" s="89">
        <v>2263533.56</v>
      </c>
      <c r="D71" s="89">
        <v>41335</v>
      </c>
      <c r="F71" s="251">
        <v>1455436.86</v>
      </c>
      <c r="G71" s="251">
        <v>131755.46</v>
      </c>
      <c r="I71" s="232">
        <v>15680</v>
      </c>
      <c r="N71" s="251">
        <v>111360.57</v>
      </c>
      <c r="O71" s="251">
        <v>1562778.07</v>
      </c>
      <c r="P71" s="73">
        <v>1518791.24</v>
      </c>
      <c r="S71" s="73">
        <v>573073.19999999995</v>
      </c>
      <c r="U71" s="73">
        <v>811471.2</v>
      </c>
      <c r="Y71" s="90">
        <v>402620.12</v>
      </c>
      <c r="Z71" s="90">
        <v>143076.72</v>
      </c>
    </row>
    <row r="72" spans="1:28" x14ac:dyDescent="0.2">
      <c r="A72" s="251" t="s">
        <v>3022</v>
      </c>
      <c r="B72" s="89">
        <v>2008281.8</v>
      </c>
      <c r="D72" s="89">
        <v>14500</v>
      </c>
      <c r="F72" s="251">
        <v>1982472.51</v>
      </c>
      <c r="G72" s="251">
        <v>717846.7</v>
      </c>
      <c r="J72" s="232">
        <v>13000</v>
      </c>
      <c r="K72" s="232">
        <v>480.8</v>
      </c>
      <c r="N72" s="251">
        <v>481921.87</v>
      </c>
      <c r="O72" s="251">
        <v>1881658.83</v>
      </c>
      <c r="P72" s="73">
        <v>2376032.09</v>
      </c>
      <c r="S72" s="73">
        <v>1457901.3</v>
      </c>
      <c r="U72" s="73">
        <v>1843044.3</v>
      </c>
      <c r="Y72" s="90">
        <v>519090.13</v>
      </c>
      <c r="Z72" s="90">
        <v>175671.59</v>
      </c>
    </row>
    <row r="73" spans="1:28" x14ac:dyDescent="0.2">
      <c r="A73" s="251" t="s">
        <v>3023</v>
      </c>
      <c r="B73" s="89">
        <v>1118095.33</v>
      </c>
      <c r="D73" s="89">
        <v>64663.839999999997</v>
      </c>
      <c r="F73" s="251">
        <v>219730.11</v>
      </c>
      <c r="G73" s="251">
        <v>216866.13</v>
      </c>
      <c r="K73" s="232">
        <v>434</v>
      </c>
      <c r="N73" s="251">
        <v>52090.44</v>
      </c>
      <c r="O73" s="251">
        <v>1497958.46</v>
      </c>
      <c r="P73" s="73">
        <v>946693.81</v>
      </c>
      <c r="R73" s="73">
        <v>1715</v>
      </c>
      <c r="S73" s="73">
        <v>597186.19999999995</v>
      </c>
      <c r="U73" s="73">
        <v>655848.19999999995</v>
      </c>
      <c r="Y73" s="90">
        <v>255146.15</v>
      </c>
      <c r="Z73" s="90">
        <v>120111.78</v>
      </c>
    </row>
    <row r="74" spans="1:28" x14ac:dyDescent="0.2">
      <c r="A74" s="251" t="s">
        <v>3024</v>
      </c>
      <c r="B74" s="89">
        <v>579389.61</v>
      </c>
      <c r="D74" s="89">
        <v>14316.94</v>
      </c>
      <c r="F74" s="251">
        <v>1180100.72</v>
      </c>
      <c r="G74" s="251">
        <v>220978.58</v>
      </c>
      <c r="H74" s="232">
        <v>162</v>
      </c>
      <c r="I74" s="232">
        <v>-1892.19</v>
      </c>
      <c r="K74" s="232">
        <v>22649.56</v>
      </c>
      <c r="N74" s="251">
        <v>205872.86</v>
      </c>
      <c r="O74" s="251">
        <v>2412599.04</v>
      </c>
      <c r="P74" s="73">
        <v>999921.56</v>
      </c>
      <c r="S74" s="73">
        <v>396619.3</v>
      </c>
      <c r="U74" s="73">
        <v>608594.30000000005</v>
      </c>
      <c r="Y74" s="90">
        <v>229561.98</v>
      </c>
      <c r="Z74" s="90">
        <v>80183.259999999995</v>
      </c>
    </row>
    <row r="75" spans="1:28" x14ac:dyDescent="0.2">
      <c r="A75" s="251" t="s">
        <v>3025</v>
      </c>
      <c r="B75" s="89">
        <v>702108.68</v>
      </c>
      <c r="C75" s="89">
        <v>20255</v>
      </c>
      <c r="D75" s="89">
        <v>10160</v>
      </c>
      <c r="F75" s="251">
        <v>878121.56</v>
      </c>
      <c r="G75" s="251">
        <v>1895230.41</v>
      </c>
      <c r="H75" s="232">
        <v>25000</v>
      </c>
      <c r="I75" s="232">
        <v>27260.38</v>
      </c>
      <c r="K75" s="232">
        <v>1888.74</v>
      </c>
      <c r="N75" s="251">
        <v>5971.91</v>
      </c>
      <c r="O75" s="251">
        <v>2174520.91</v>
      </c>
      <c r="P75" s="73">
        <v>1589387.08</v>
      </c>
      <c r="S75" s="73">
        <v>811328.3</v>
      </c>
      <c r="U75" s="73">
        <v>1160543.3</v>
      </c>
      <c r="Y75" s="90">
        <v>492047.8</v>
      </c>
      <c r="Z75" s="90">
        <v>276897.11</v>
      </c>
    </row>
    <row r="76" spans="1:28" x14ac:dyDescent="0.2">
      <c r="A76" s="251" t="s">
        <v>3026</v>
      </c>
      <c r="B76" s="89">
        <v>1390301.34</v>
      </c>
      <c r="D76" s="89">
        <v>35263.51</v>
      </c>
      <c r="F76" s="251">
        <v>1216566.93</v>
      </c>
      <c r="G76" s="251">
        <v>840353.4</v>
      </c>
      <c r="I76" s="232">
        <v>17678</v>
      </c>
      <c r="K76" s="232">
        <v>150800</v>
      </c>
      <c r="N76" s="251">
        <v>386828.45</v>
      </c>
      <c r="O76" s="251">
        <v>2426315.1</v>
      </c>
      <c r="P76" s="73">
        <v>1632231.27</v>
      </c>
      <c r="Q76" s="73">
        <v>60000</v>
      </c>
      <c r="S76" s="73">
        <v>845482.23</v>
      </c>
      <c r="U76" s="73">
        <v>1274511.23</v>
      </c>
      <c r="Y76" s="90">
        <v>345347.22</v>
      </c>
      <c r="Z76" s="90">
        <v>301714.42</v>
      </c>
    </row>
    <row r="77" spans="1:28" x14ac:dyDescent="0.2">
      <c r="A77" s="251" t="s">
        <v>3027</v>
      </c>
      <c r="B77" s="89">
        <v>635182.13</v>
      </c>
      <c r="D77" s="89">
        <v>14882.31</v>
      </c>
      <c r="F77" s="251">
        <v>149781.82</v>
      </c>
      <c r="G77" s="251">
        <v>125356.22</v>
      </c>
      <c r="I77" s="232">
        <v>9458.74</v>
      </c>
      <c r="K77" s="232">
        <v>4702.6099999999997</v>
      </c>
      <c r="N77" s="251">
        <v>-550512.43000000005</v>
      </c>
      <c r="O77" s="251">
        <v>1120243.3</v>
      </c>
      <c r="P77" s="73">
        <v>920582.86</v>
      </c>
      <c r="S77" s="73">
        <v>342907.6</v>
      </c>
      <c r="U77" s="73">
        <v>511924.6</v>
      </c>
      <c r="Y77" s="90">
        <v>209519.3</v>
      </c>
      <c r="Z77" s="90">
        <v>71576.990000000005</v>
      </c>
    </row>
    <row r="78" spans="1:28" x14ac:dyDescent="0.2">
      <c r="A78" s="251" t="s">
        <v>3028</v>
      </c>
      <c r="B78" s="89">
        <v>739004.57</v>
      </c>
      <c r="D78" s="89">
        <v>87904</v>
      </c>
      <c r="F78" s="251">
        <v>1081814.6599999999</v>
      </c>
      <c r="G78" s="251">
        <v>290043.24</v>
      </c>
      <c r="I78" s="232">
        <v>-18274.97</v>
      </c>
      <c r="K78" s="232">
        <v>161.32</v>
      </c>
      <c r="O78" s="251">
        <v>2732486.08</v>
      </c>
      <c r="P78" s="73">
        <v>1272905.99</v>
      </c>
      <c r="S78" s="73">
        <v>737638.3</v>
      </c>
      <c r="U78" s="73">
        <v>1067980.3</v>
      </c>
      <c r="Y78" s="90">
        <v>291059.51</v>
      </c>
      <c r="Z78" s="90">
        <v>132417.25</v>
      </c>
      <c r="AB78" s="90">
        <v>40</v>
      </c>
    </row>
    <row r="79" spans="1:28" x14ac:dyDescent="0.2">
      <c r="A79" s="251" t="s">
        <v>3029</v>
      </c>
      <c r="B79" s="89">
        <v>1601682.25</v>
      </c>
      <c r="C79" s="89">
        <v>1875</v>
      </c>
      <c r="D79" s="89">
        <v>12000</v>
      </c>
      <c r="F79" s="251">
        <v>1893394.28</v>
      </c>
      <c r="G79" s="251">
        <v>366530.26</v>
      </c>
      <c r="I79" s="232">
        <v>15889.49</v>
      </c>
      <c r="K79" s="232">
        <v>2764.96</v>
      </c>
      <c r="N79" s="251">
        <v>479</v>
      </c>
      <c r="O79" s="251">
        <v>3283107.89</v>
      </c>
      <c r="P79" s="73">
        <v>1428316.19</v>
      </c>
      <c r="Q79" s="73">
        <v>3000</v>
      </c>
      <c r="S79" s="73">
        <v>614574.80000000005</v>
      </c>
      <c r="U79" s="73">
        <v>855068.8</v>
      </c>
      <c r="Y79" s="90">
        <v>566665.82999999996</v>
      </c>
      <c r="Z79" s="90">
        <v>130354.12</v>
      </c>
      <c r="AB79" s="90">
        <v>150000</v>
      </c>
    </row>
    <row r="80" spans="1:28" x14ac:dyDescent="0.2">
      <c r="A80" s="251" t="s">
        <v>3032</v>
      </c>
      <c r="B80" s="89">
        <v>1321137.19</v>
      </c>
      <c r="D80" s="89">
        <v>21375</v>
      </c>
      <c r="F80" s="251">
        <v>480571.86</v>
      </c>
      <c r="G80" s="251">
        <v>239926.39999999999</v>
      </c>
      <c r="I80" s="232">
        <v>10150</v>
      </c>
      <c r="K80" s="232">
        <v>81.040000000000006</v>
      </c>
      <c r="N80" s="251">
        <v>-295737.84000000003</v>
      </c>
      <c r="O80" s="251">
        <v>1600443.98</v>
      </c>
      <c r="P80" s="73">
        <v>1381165.75</v>
      </c>
      <c r="S80" s="73">
        <v>626551.30000000005</v>
      </c>
      <c r="U80" s="73">
        <v>830458.3</v>
      </c>
      <c r="Y80" s="90">
        <v>271334.2</v>
      </c>
      <c r="Z80" s="90">
        <v>121354.28</v>
      </c>
    </row>
    <row r="81" spans="1:28" x14ac:dyDescent="0.2">
      <c r="A81" s="251" t="s">
        <v>3001</v>
      </c>
      <c r="B81" s="89">
        <v>127084.04</v>
      </c>
      <c r="D81" s="89">
        <v>10606.57</v>
      </c>
      <c r="F81" s="251">
        <v>363117.91</v>
      </c>
      <c r="G81" s="251">
        <v>51472.61</v>
      </c>
      <c r="N81" s="251">
        <v>-608787.99</v>
      </c>
      <c r="O81" s="251">
        <v>2663000</v>
      </c>
      <c r="P81" s="73">
        <v>199528.28</v>
      </c>
      <c r="S81" s="73">
        <v>433637.6</v>
      </c>
      <c r="U81" s="73">
        <v>565627.6</v>
      </c>
      <c r="Y81" s="90">
        <v>80052.649999999994</v>
      </c>
      <c r="Z81" s="90">
        <v>37700.769999999997</v>
      </c>
    </row>
    <row r="82" spans="1:28" x14ac:dyDescent="0.2">
      <c r="A82" s="251" t="s">
        <v>3002</v>
      </c>
      <c r="B82" s="89">
        <v>497203.51</v>
      </c>
      <c r="C82" s="89">
        <v>11400</v>
      </c>
      <c r="D82" s="89">
        <v>9267.02</v>
      </c>
      <c r="F82" s="251">
        <v>289640.90000000002</v>
      </c>
      <c r="G82" s="251">
        <v>87207.19</v>
      </c>
      <c r="N82" s="251">
        <v>36502.980000000003</v>
      </c>
      <c r="O82" s="251">
        <v>1891769.64</v>
      </c>
      <c r="P82" s="73">
        <v>463152.55</v>
      </c>
      <c r="S82" s="73">
        <v>128100</v>
      </c>
      <c r="U82" s="73">
        <v>288516</v>
      </c>
      <c r="Y82" s="90">
        <v>47089.18</v>
      </c>
      <c r="Z82" s="90">
        <v>68502.600000000006</v>
      </c>
    </row>
    <row r="83" spans="1:28" x14ac:dyDescent="0.2">
      <c r="A83" s="251" t="s">
        <v>3007</v>
      </c>
      <c r="B83" s="89">
        <v>308113.7</v>
      </c>
      <c r="C83" s="89">
        <v>16500</v>
      </c>
      <c r="D83" s="89">
        <v>18230.36</v>
      </c>
      <c r="F83" s="251">
        <v>809542.3</v>
      </c>
      <c r="G83" s="251">
        <v>189134.25</v>
      </c>
      <c r="M83" s="251">
        <v>-541668.11</v>
      </c>
      <c r="N83" s="251">
        <v>80744.12</v>
      </c>
      <c r="O83" s="251">
        <v>1861215.28</v>
      </c>
      <c r="P83" s="73">
        <v>399156.33</v>
      </c>
      <c r="S83" s="73">
        <v>631438.5</v>
      </c>
      <c r="U83" s="73">
        <v>775063.5</v>
      </c>
      <c r="Y83" s="90">
        <v>198852.7</v>
      </c>
      <c r="Z83" s="90">
        <v>60278.31</v>
      </c>
    </row>
    <row r="84" spans="1:28" x14ac:dyDescent="0.2">
      <c r="A84" s="251" t="s">
        <v>3008</v>
      </c>
      <c r="B84" s="89">
        <v>124911.55</v>
      </c>
      <c r="D84" s="89">
        <v>10135.94</v>
      </c>
      <c r="F84" s="251">
        <v>302503.15999999997</v>
      </c>
      <c r="G84" s="251">
        <v>58487.68</v>
      </c>
      <c r="N84" s="251">
        <v>180617.58</v>
      </c>
      <c r="O84" s="251">
        <v>1831896</v>
      </c>
      <c r="P84" s="73">
        <v>429847.25</v>
      </c>
      <c r="S84" s="73">
        <v>836337</v>
      </c>
      <c r="U84" s="73">
        <v>1045953</v>
      </c>
      <c r="Y84" s="90">
        <v>144233.66</v>
      </c>
      <c r="Z84" s="90">
        <v>98870.61</v>
      </c>
      <c r="AB84" s="90">
        <v>1400</v>
      </c>
    </row>
    <row r="85" spans="1:28" x14ac:dyDescent="0.2">
      <c r="A85" s="251" t="s">
        <v>3009</v>
      </c>
      <c r="B85" s="89">
        <v>280664.76</v>
      </c>
      <c r="D85" s="89">
        <v>18559.240000000002</v>
      </c>
      <c r="F85" s="251">
        <v>5302939.12</v>
      </c>
      <c r="G85" s="251">
        <v>106980.88</v>
      </c>
      <c r="I85" s="232">
        <v>17200</v>
      </c>
      <c r="N85" s="251">
        <v>362190.43</v>
      </c>
      <c r="O85" s="251">
        <v>4000000</v>
      </c>
      <c r="P85" s="73">
        <v>479750.28</v>
      </c>
      <c r="S85" s="73">
        <v>610719.9</v>
      </c>
      <c r="T85" s="73">
        <v>2720000</v>
      </c>
      <c r="U85" s="73">
        <v>759660.9</v>
      </c>
      <c r="Y85" s="90">
        <v>192788.62</v>
      </c>
      <c r="Z85" s="90">
        <v>161657.96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2</vt:i4>
      </vt:variant>
    </vt:vector>
  </HeadingPairs>
  <TitlesOfParts>
    <vt:vector size="20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'!Print_Area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2021-03-29T09:39:08Z</cp:lastPrinted>
  <dcterms:created xsi:type="dcterms:W3CDTF">2018-02-08T06:24:17Z</dcterms:created>
  <dcterms:modified xsi:type="dcterms:W3CDTF">2021-03-29T09:39:12Z</dcterms:modified>
</cp:coreProperties>
</file>